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74E05E77-20FC-4EBB-A1A8-13CAAE1F20E0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V772" i="10"/>
  <c r="J778" i="10"/>
  <c r="I791" i="10"/>
  <c r="J834" i="10"/>
  <c r="J840" i="10"/>
  <c r="J846" i="10"/>
  <c r="V863" i="10"/>
  <c r="V868" i="10"/>
  <c r="I875" i="10"/>
  <c r="V878" i="10"/>
  <c r="V883" i="10"/>
  <c r="J886" i="10"/>
  <c r="I891" i="10"/>
  <c r="V908" i="10"/>
  <c r="V917" i="10"/>
  <c r="I923" i="10"/>
  <c r="V924" i="10"/>
  <c r="I933" i="10"/>
  <c r="V947" i="10"/>
  <c r="J950" i="10"/>
  <c r="I963" i="10"/>
  <c r="I967" i="10"/>
  <c r="J967" i="10"/>
  <c r="V968" i="10"/>
  <c r="V973" i="10"/>
  <c r="V983" i="10"/>
  <c r="V984" i="10"/>
  <c r="V992" i="10"/>
  <c r="I997" i="10"/>
  <c r="C1" i="10"/>
  <c r="D1" i="10"/>
  <c r="A1" i="10"/>
  <c r="V944" i="10" l="1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B558" i="10"/>
  <c r="R555" i="10" l="1"/>
  <c r="U555" i="10" s="1"/>
  <c r="H555" i="10"/>
  <c r="K555" i="10" s="1"/>
  <c r="M555" i="10"/>
  <c r="P555" i="10" s="1"/>
  <c r="M558" i="10"/>
  <c r="P558" i="10" s="1"/>
  <c r="R558" i="10"/>
  <c r="U558" i="10" s="1"/>
  <c r="H558" i="10"/>
  <c r="K558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B156" i="10" l="1"/>
  <c r="B25" i="10"/>
  <c r="B58" i="10"/>
  <c r="B420" i="10"/>
  <c r="H156" i="10" l="1"/>
  <c r="K156" i="10" s="1"/>
  <c r="R156" i="10"/>
  <c r="U156" i="10" s="1"/>
  <c r="M156" i="10"/>
  <c r="P156" i="10" s="1"/>
  <c r="M58" i="10"/>
  <c r="P58" i="10" s="1"/>
  <c r="R58" i="10"/>
  <c r="U58" i="10" s="1"/>
  <c r="H58" i="10"/>
  <c r="K58" i="10" s="1"/>
  <c r="H25" i="10"/>
  <c r="K25" i="10" s="1"/>
  <c r="R25" i="10"/>
  <c r="U25" i="10" s="1"/>
  <c r="M25" i="10"/>
  <c r="P25" i="10" s="1"/>
  <c r="H420" i="10"/>
  <c r="K420" i="10" s="1"/>
  <c r="M420" i="10"/>
  <c r="P420" i="10" s="1"/>
  <c r="R420" i="10"/>
  <c r="U420" i="10" s="1"/>
  <c r="B294" i="10" l="1"/>
  <c r="B310" i="10"/>
  <c r="E720" i="10"/>
  <c r="F720" i="10" s="1"/>
  <c r="B295" i="10"/>
  <c r="E498" i="10"/>
  <c r="F498" i="10" s="1"/>
  <c r="E95" i="10"/>
  <c r="F95" i="10" s="1"/>
  <c r="B95" i="10"/>
  <c r="E112" i="10"/>
  <c r="F112" i="10" s="1"/>
  <c r="B114" i="10"/>
  <c r="E945" i="10"/>
  <c r="F945" i="10" s="1"/>
  <c r="E908" i="10"/>
  <c r="F908" i="10" s="1"/>
  <c r="E522" i="10"/>
  <c r="F522" i="10" s="1"/>
  <c r="E619" i="10"/>
  <c r="F619" i="10" s="1"/>
  <c r="E535" i="10"/>
  <c r="F535" i="10" s="1"/>
  <c r="B317" i="10"/>
  <c r="E429" i="10"/>
  <c r="F429" i="10" s="1"/>
  <c r="B393" i="10"/>
  <c r="B267" i="10"/>
  <c r="B767" i="10"/>
  <c r="E953" i="10"/>
  <c r="F953" i="10" s="1"/>
  <c r="B410" i="10"/>
  <c r="E791" i="10"/>
  <c r="F791" i="10" s="1"/>
  <c r="E829" i="10"/>
  <c r="F829" i="10" s="1"/>
  <c r="E875" i="10"/>
  <c r="F875" i="10" s="1"/>
  <c r="E830" i="10"/>
  <c r="F830" i="10" s="1"/>
  <c r="E380" i="10"/>
  <c r="F380" i="10" s="1"/>
  <c r="E828" i="10"/>
  <c r="F828" i="10" s="1"/>
  <c r="E300" i="10"/>
  <c r="F300" i="10" s="1"/>
  <c r="E810" i="10"/>
  <c r="F810" i="10" s="1"/>
  <c r="E853" i="10"/>
  <c r="F853" i="10" s="1"/>
  <c r="B392" i="10"/>
  <c r="B397" i="10"/>
  <c r="E852" i="10"/>
  <c r="F852" i="10" s="1"/>
  <c r="E796" i="10"/>
  <c r="F796" i="10" s="1"/>
  <c r="B777" i="10"/>
  <c r="E782" i="10"/>
  <c r="F782" i="10" s="1"/>
  <c r="E622" i="10"/>
  <c r="F622" i="10" s="1"/>
  <c r="E521" i="10"/>
  <c r="F521" i="10" s="1"/>
  <c r="E761" i="10"/>
  <c r="F761" i="10" s="1"/>
  <c r="E727" i="10"/>
  <c r="F727" i="10" s="1"/>
  <c r="E610" i="10"/>
  <c r="F610" i="10" s="1"/>
  <c r="B268" i="10"/>
  <c r="B644" i="10"/>
  <c r="E633" i="10"/>
  <c r="F633" i="10" s="1"/>
  <c r="E679" i="10"/>
  <c r="F679" i="10" s="1"/>
  <c r="B646" i="10"/>
  <c r="B725" i="10"/>
  <c r="E697" i="10"/>
  <c r="F697" i="10" s="1"/>
  <c r="E657" i="10"/>
  <c r="F657" i="10" s="1"/>
  <c r="E644" i="10"/>
  <c r="F644" i="10" s="1"/>
  <c r="E706" i="10"/>
  <c r="F706" i="10" s="1"/>
  <c r="B711" i="10"/>
  <c r="E608" i="10"/>
  <c r="F608" i="10" s="1"/>
  <c r="B252" i="10"/>
  <c r="B591" i="10"/>
  <c r="E272" i="10"/>
  <c r="F272" i="10" s="1"/>
  <c r="E604" i="10"/>
  <c r="F604" i="10" s="1"/>
  <c r="E285" i="10"/>
  <c r="F285" i="10" s="1"/>
  <c r="B284" i="10"/>
  <c r="E614" i="10"/>
  <c r="F614" i="10" s="1"/>
  <c r="E508" i="10"/>
  <c r="F508" i="10" s="1"/>
  <c r="E363" i="10"/>
  <c r="F363" i="10" s="1"/>
  <c r="E444" i="10"/>
  <c r="F444" i="10" s="1"/>
  <c r="E448" i="10"/>
  <c r="F448" i="10" s="1"/>
  <c r="E249" i="10"/>
  <c r="F249" i="10" s="1"/>
  <c r="E439" i="10"/>
  <c r="F439" i="10" s="1"/>
  <c r="B253" i="10"/>
  <c r="E328" i="10"/>
  <c r="F328" i="10" s="1"/>
  <c r="E467" i="10"/>
  <c r="F467" i="10" s="1"/>
  <c r="B330" i="10"/>
  <c r="E482" i="10"/>
  <c r="F482" i="10" s="1"/>
  <c r="B301" i="10"/>
  <c r="B262" i="10"/>
  <c r="B221" i="10"/>
  <c r="B217" i="10"/>
  <c r="B154" i="10"/>
  <c r="B506" i="10"/>
  <c r="E224" i="10"/>
  <c r="F224" i="10" s="1"/>
  <c r="B202" i="10"/>
  <c r="B178" i="10"/>
  <c r="E176" i="10"/>
  <c r="F176" i="10" s="1"/>
  <c r="B291" i="10"/>
  <c r="E465" i="10"/>
  <c r="F465" i="10" s="1"/>
  <c r="B409" i="10"/>
  <c r="E481" i="10"/>
  <c r="F481" i="10" s="1"/>
  <c r="E149" i="10"/>
  <c r="F149" i="10" s="1"/>
  <c r="B184" i="10"/>
  <c r="E142" i="10"/>
  <c r="F142" i="10" s="1"/>
  <c r="E177" i="10"/>
  <c r="F177" i="10" s="1"/>
  <c r="B109" i="10"/>
  <c r="B483" i="10"/>
  <c r="B33" i="10"/>
  <c r="E15" i="10"/>
  <c r="F15" i="10" s="1"/>
  <c r="E558" i="10"/>
  <c r="F558" i="10" s="1"/>
  <c r="E174" i="10"/>
  <c r="F174" i="10" s="1"/>
  <c r="B171" i="10"/>
  <c r="E128" i="10"/>
  <c r="F128" i="10" s="1"/>
  <c r="B124" i="10"/>
  <c r="E89" i="10"/>
  <c r="F89" i="10" s="1"/>
  <c r="E41" i="10"/>
  <c r="F41" i="10" s="1"/>
  <c r="B458" i="10"/>
  <c r="E809" i="10"/>
  <c r="F809" i="10" s="1"/>
  <c r="B338" i="10"/>
  <c r="E524" i="10"/>
  <c r="F524" i="10" s="1"/>
  <c r="B296" i="10"/>
  <c r="B448" i="10"/>
  <c r="B421" i="10"/>
  <c r="B43" i="10"/>
  <c r="B621" i="10"/>
  <c r="B568" i="10"/>
  <c r="B117" i="10"/>
  <c r="B220" i="10"/>
  <c r="B639" i="10"/>
  <c r="B263" i="10"/>
  <c r="B193" i="10"/>
  <c r="B434" i="10"/>
  <c r="B567" i="10"/>
  <c r="B201" i="10"/>
  <c r="B248" i="10"/>
  <c r="B265" i="10"/>
  <c r="B211" i="10"/>
  <c r="B190" i="10"/>
  <c r="E325" i="10"/>
  <c r="F325" i="10" s="1"/>
  <c r="E973" i="10"/>
  <c r="F973" i="10" s="1"/>
  <c r="E320" i="10"/>
  <c r="F320" i="10" s="1"/>
  <c r="E920" i="10"/>
  <c r="F920" i="10" s="1"/>
  <c r="B663" i="10"/>
  <c r="B389" i="10"/>
  <c r="E827" i="10"/>
  <c r="F827" i="10" s="1"/>
  <c r="E825" i="10"/>
  <c r="F825" i="10" s="1"/>
  <c r="E309" i="10"/>
  <c r="F309" i="10" s="1"/>
  <c r="E279" i="10"/>
  <c r="F279" i="10" s="1"/>
  <c r="B713" i="10"/>
  <c r="B776" i="10"/>
  <c r="E716" i="10"/>
  <c r="F716" i="10" s="1"/>
  <c r="E537" i="10"/>
  <c r="F537" i="10" s="1"/>
  <c r="B762" i="10"/>
  <c r="B731" i="10"/>
  <c r="B754" i="10"/>
  <c r="E759" i="10"/>
  <c r="F759" i="10" s="1"/>
  <c r="E769" i="10"/>
  <c r="F769" i="10" s="1"/>
  <c r="E749" i="10"/>
  <c r="F749" i="10" s="1"/>
  <c r="B720" i="10"/>
  <c r="E770" i="10"/>
  <c r="F770" i="10" s="1"/>
  <c r="E374" i="10"/>
  <c r="F374" i="10" s="1"/>
  <c r="E692" i="10"/>
  <c r="F692" i="10" s="1"/>
  <c r="E693" i="10"/>
  <c r="F693" i="10" s="1"/>
  <c r="E372" i="10"/>
  <c r="F372" i="10" s="1"/>
  <c r="E734" i="10"/>
  <c r="F734" i="10" s="1"/>
  <c r="E538" i="10"/>
  <c r="F538" i="10" s="1"/>
  <c r="B620" i="10"/>
  <c r="E662" i="10"/>
  <c r="F662" i="10" s="1"/>
  <c r="E613" i="10"/>
  <c r="F613" i="10" s="1"/>
  <c r="E617" i="10"/>
  <c r="F617" i="10" s="1"/>
  <c r="E736" i="10"/>
  <c r="F736" i="10" s="1"/>
  <c r="E540" i="10"/>
  <c r="F540" i="10" s="1"/>
  <c r="E688" i="10"/>
  <c r="F688" i="10" s="1"/>
  <c r="B742" i="10"/>
  <c r="E664" i="10"/>
  <c r="F664" i="10" s="1"/>
  <c r="E738" i="10"/>
  <c r="F738" i="10" s="1"/>
  <c r="B677" i="10"/>
  <c r="B734" i="10"/>
  <c r="B624" i="10"/>
  <c r="B686" i="10"/>
  <c r="E247" i="10"/>
  <c r="F247" i="10" s="1"/>
  <c r="E551" i="10"/>
  <c r="F551" i="10" s="1"/>
  <c r="E637" i="10"/>
  <c r="F637" i="10" s="1"/>
  <c r="B563" i="10"/>
  <c r="B588" i="10"/>
  <c r="E270" i="10"/>
  <c r="F270" i="10" s="1"/>
  <c r="E373" i="10"/>
  <c r="F373" i="10" s="1"/>
  <c r="E349" i="10"/>
  <c r="F349" i="10" s="1"/>
  <c r="E593" i="10"/>
  <c r="F593" i="10" s="1"/>
  <c r="E269" i="10"/>
  <c r="F269" i="10" s="1"/>
  <c r="B274" i="10"/>
  <c r="B584" i="10"/>
  <c r="B561" i="10"/>
  <c r="B594" i="10"/>
  <c r="B323" i="10"/>
  <c r="E192" i="10"/>
  <c r="F192" i="10" s="1"/>
  <c r="E461" i="10"/>
  <c r="F461" i="10" s="1"/>
  <c r="E294" i="10"/>
  <c r="F294" i="10" s="1"/>
  <c r="E243" i="10"/>
  <c r="F243" i="10" s="1"/>
  <c r="E501" i="10"/>
  <c r="F501" i="10" s="1"/>
  <c r="E377" i="10"/>
  <c r="F377" i="10" s="1"/>
  <c r="E450" i="10"/>
  <c r="F450" i="10" s="1"/>
  <c r="E327" i="10"/>
  <c r="F327" i="10" s="1"/>
  <c r="E319" i="10"/>
  <c r="F319" i="10" s="1"/>
  <c r="E426" i="10"/>
  <c r="F426" i="10" s="1"/>
  <c r="E416" i="10"/>
  <c r="F416" i="10" s="1"/>
  <c r="E412" i="10"/>
  <c r="F412" i="10" s="1"/>
  <c r="E216" i="10"/>
  <c r="F216" i="10" s="1"/>
  <c r="E166" i="10"/>
  <c r="F166" i="10" s="1"/>
  <c r="E262" i="10"/>
  <c r="F262" i="10" s="1"/>
  <c r="E8" i="10"/>
  <c r="F8" i="10" s="1"/>
  <c r="E204" i="10"/>
  <c r="F204" i="10" s="1"/>
  <c r="E163" i="10"/>
  <c r="F163" i="10" s="1"/>
  <c r="E156" i="10"/>
  <c r="F156" i="10" s="1"/>
  <c r="E93" i="10"/>
  <c r="F93" i="10" s="1"/>
  <c r="E72" i="10"/>
  <c r="F72" i="10" s="1"/>
  <c r="E173" i="10"/>
  <c r="F173" i="10" s="1"/>
  <c r="E492" i="10"/>
  <c r="F492" i="10" s="1"/>
  <c r="E51" i="10"/>
  <c r="F51" i="10" s="1"/>
  <c r="E101" i="10"/>
  <c r="F101" i="10" s="1"/>
  <c r="E783" i="10"/>
  <c r="F783" i="10" s="1"/>
  <c r="B718" i="10"/>
  <c r="E371" i="10"/>
  <c r="F371" i="10" s="1"/>
  <c r="B418" i="10"/>
  <c r="B4" i="10"/>
  <c r="E18" i="10"/>
  <c r="F18" i="10" s="1"/>
  <c r="E110" i="10"/>
  <c r="F110" i="10" s="1"/>
  <c r="B747" i="10"/>
  <c r="B91" i="10"/>
  <c r="B101" i="10"/>
  <c r="B770" i="10"/>
  <c r="B501" i="10"/>
  <c r="B80" i="10"/>
  <c r="B132" i="10"/>
  <c r="B475" i="10"/>
  <c r="B450" i="10"/>
  <c r="B391" i="10"/>
  <c r="B122" i="10"/>
  <c r="B34" i="10"/>
  <c r="B46" i="10"/>
  <c r="B76" i="10"/>
  <c r="B142" i="10"/>
  <c r="B353" i="10"/>
  <c r="B10" i="10"/>
  <c r="B302" i="10"/>
  <c r="E970" i="10"/>
  <c r="F970" i="10" s="1"/>
  <c r="E344" i="10"/>
  <c r="F344" i="10" s="1"/>
  <c r="E980" i="10"/>
  <c r="F980" i="10" s="1"/>
  <c r="E869" i="10"/>
  <c r="F869" i="10" s="1"/>
  <c r="E950" i="10"/>
  <c r="F950" i="10" s="1"/>
  <c r="E998" i="10"/>
  <c r="F998" i="10" s="1"/>
  <c r="E878" i="10"/>
  <c r="F878" i="10" s="1"/>
  <c r="E886" i="10"/>
  <c r="F886" i="10" s="1"/>
  <c r="B480" i="10"/>
  <c r="E883" i="10"/>
  <c r="F883" i="10" s="1"/>
  <c r="E326" i="10"/>
  <c r="F326" i="10" s="1"/>
  <c r="E832" i="10"/>
  <c r="F832" i="10" s="1"/>
  <c r="E826" i="10"/>
  <c r="F826" i="10" s="1"/>
  <c r="E808" i="10"/>
  <c r="F808" i="10" s="1"/>
  <c r="B298" i="10"/>
  <c r="E824" i="10"/>
  <c r="F824" i="10" s="1"/>
  <c r="B325" i="10"/>
  <c r="E659" i="10"/>
  <c r="F659" i="10" s="1"/>
  <c r="E428" i="10"/>
  <c r="F428" i="10" s="1"/>
  <c r="E528" i="10"/>
  <c r="F528" i="10" s="1"/>
  <c r="B456" i="10"/>
  <c r="E798" i="10"/>
  <c r="F798" i="10" s="1"/>
  <c r="E724" i="10"/>
  <c r="F724" i="10" s="1"/>
  <c r="E544" i="10"/>
  <c r="F544" i="10" s="1"/>
  <c r="B611" i="10"/>
  <c r="E747" i="10"/>
  <c r="F747" i="10" s="1"/>
  <c r="B634" i="10"/>
  <c r="B672" i="10"/>
  <c r="B673" i="10"/>
  <c r="B714" i="10"/>
  <c r="E624" i="10"/>
  <c r="F624" i="10" s="1"/>
  <c r="B593" i="10"/>
  <c r="E649" i="10"/>
  <c r="F649" i="10" s="1"/>
  <c r="E695" i="10"/>
  <c r="F695" i="10" s="1"/>
  <c r="B716" i="10"/>
  <c r="E626" i="10"/>
  <c r="F626" i="10" s="1"/>
  <c r="B668" i="10"/>
  <c r="B598" i="10"/>
  <c r="B631" i="10"/>
  <c r="B615" i="10"/>
  <c r="B283" i="10"/>
  <c r="B727" i="10"/>
  <c r="E569" i="10"/>
  <c r="F569" i="10" s="1"/>
  <c r="E350" i="10"/>
  <c r="F350" i="10" s="1"/>
  <c r="E578" i="10"/>
  <c r="F578" i="10" s="1"/>
  <c r="E232" i="10"/>
  <c r="F232" i="10" s="1"/>
  <c r="E153" i="10"/>
  <c r="F153" i="10" s="1"/>
  <c r="E355" i="10"/>
  <c r="F355" i="10" s="1"/>
  <c r="E446" i="10"/>
  <c r="F446" i="10" s="1"/>
  <c r="E235" i="10"/>
  <c r="F235" i="10" s="1"/>
  <c r="E87" i="10"/>
  <c r="F87" i="10" s="1"/>
  <c r="E172" i="10"/>
  <c r="F172" i="10" s="1"/>
  <c r="E462" i="10"/>
  <c r="F462" i="10" s="1"/>
  <c r="E422" i="10"/>
  <c r="F422" i="10" s="1"/>
  <c r="E122" i="10"/>
  <c r="F122" i="10" s="1"/>
  <c r="E168" i="10"/>
  <c r="F168" i="10" s="1"/>
  <c r="E484" i="10"/>
  <c r="F484" i="10" s="1"/>
  <c r="E68" i="10"/>
  <c r="F68" i="10" s="1"/>
  <c r="E131" i="10"/>
  <c r="F131" i="10" s="1"/>
  <c r="E302" i="10"/>
  <c r="F302" i="10" s="1"/>
  <c r="E143" i="10"/>
  <c r="F143" i="10" s="1"/>
  <c r="E499" i="10"/>
  <c r="F499" i="10" s="1"/>
  <c r="E147" i="10"/>
  <c r="F147" i="10" s="1"/>
  <c r="E70" i="10"/>
  <c r="F70" i="10" s="1"/>
  <c r="E556" i="10"/>
  <c r="F556" i="10" s="1"/>
  <c r="E186" i="10"/>
  <c r="F186" i="10" s="1"/>
  <c r="E49" i="10"/>
  <c r="F49" i="10" s="1"/>
  <c r="E179" i="10"/>
  <c r="F179" i="10" s="1"/>
  <c r="E200" i="10"/>
  <c r="F200" i="10" s="1"/>
  <c r="E132" i="10"/>
  <c r="F132" i="10" s="1"/>
  <c r="E61" i="10"/>
  <c r="F61" i="10" s="1"/>
  <c r="E97" i="10"/>
  <c r="F97" i="10" s="1"/>
  <c r="B186" i="10"/>
  <c r="B440" i="10"/>
  <c r="B780" i="10"/>
  <c r="E575" i="10"/>
  <c r="F575" i="10" s="1"/>
  <c r="B226" i="10"/>
  <c r="E475" i="10"/>
  <c r="F475" i="10" s="1"/>
  <c r="B93" i="10"/>
  <c r="E71" i="10"/>
  <c r="F71" i="10" s="1"/>
  <c r="B414" i="10"/>
  <c r="B669" i="10"/>
  <c r="B376" i="10"/>
  <c r="B162" i="10"/>
  <c r="B137" i="10"/>
  <c r="B280" i="10"/>
  <c r="B5" i="10"/>
  <c r="B303" i="10"/>
  <c r="B218" i="10"/>
  <c r="B614" i="10"/>
  <c r="B200" i="10"/>
  <c r="B98" i="10"/>
  <c r="B740" i="10"/>
  <c r="B738" i="10"/>
  <c r="B704" i="10"/>
  <c r="B782" i="10"/>
  <c r="B197" i="10"/>
  <c r="B82" i="10"/>
  <c r="B159" i="10"/>
  <c r="B315" i="10"/>
  <c r="B254" i="10"/>
  <c r="B188" i="10"/>
  <c r="B245" i="10"/>
  <c r="B185" i="10"/>
  <c r="B403" i="10"/>
  <c r="B133" i="10"/>
  <c r="B491" i="10"/>
  <c r="B85" i="10"/>
  <c r="B269" i="10"/>
  <c r="B287" i="10"/>
  <c r="B580" i="10"/>
  <c r="B72" i="10"/>
  <c r="B227" i="10"/>
  <c r="E847" i="10"/>
  <c r="F847" i="10" s="1"/>
  <c r="B383" i="10"/>
  <c r="E940" i="10"/>
  <c r="F940" i="10" s="1"/>
  <c r="E929" i="10"/>
  <c r="F929" i="10" s="1"/>
  <c r="B664" i="10"/>
  <c r="E930" i="10"/>
  <c r="F930" i="10" s="1"/>
  <c r="E816" i="10"/>
  <c r="F816" i="10" s="1"/>
  <c r="E864" i="10"/>
  <c r="F864" i="10" s="1"/>
  <c r="E907" i="10"/>
  <c r="F907" i="10" s="1"/>
  <c r="E831" i="10"/>
  <c r="F831" i="10" s="1"/>
  <c r="E299" i="10"/>
  <c r="F299" i="10" s="1"/>
  <c r="B320" i="10"/>
  <c r="E683" i="10"/>
  <c r="F683" i="10" s="1"/>
  <c r="E841" i="10"/>
  <c r="F841" i="10" s="1"/>
  <c r="E910" i="10"/>
  <c r="F910" i="10" s="1"/>
  <c r="E310" i="10"/>
  <c r="F310" i="10" s="1"/>
  <c r="B380" i="10"/>
  <c r="E755" i="10"/>
  <c r="F755" i="10" s="1"/>
  <c r="B455" i="10"/>
  <c r="B761" i="10"/>
  <c r="B778" i="10"/>
  <c r="B674" i="10"/>
  <c r="E708" i="10"/>
  <c r="F708" i="10" s="1"/>
  <c r="E776" i="10"/>
  <c r="F776" i="10" s="1"/>
  <c r="E760" i="10"/>
  <c r="F760" i="10" s="1"/>
  <c r="E785" i="10"/>
  <c r="F785" i="10" s="1"/>
  <c r="B757" i="10"/>
  <c r="E583" i="10"/>
  <c r="F583" i="10" s="1"/>
  <c r="E489" i="10"/>
  <c r="F489" i="10" s="1"/>
  <c r="E786" i="10"/>
  <c r="F786" i="10" s="1"/>
  <c r="E745" i="10"/>
  <c r="F745" i="10" s="1"/>
  <c r="E630" i="10"/>
  <c r="F630" i="10" s="1"/>
  <c r="E653" i="10"/>
  <c r="F653" i="10" s="1"/>
  <c r="B629" i="10"/>
  <c r="E609" i="10"/>
  <c r="F609" i="10" s="1"/>
  <c r="B675" i="10"/>
  <c r="E655" i="10"/>
  <c r="F655" i="10" s="1"/>
  <c r="E704" i="10"/>
  <c r="F704" i="10" s="1"/>
  <c r="B693" i="10"/>
  <c r="E714" i="10"/>
  <c r="F714" i="10" s="1"/>
  <c r="B653" i="10"/>
  <c r="E518" i="10"/>
  <c r="F518" i="10" s="1"/>
  <c r="E666" i="10"/>
  <c r="F666" i="10" s="1"/>
  <c r="E581" i="10"/>
  <c r="F581" i="10" s="1"/>
  <c r="E574" i="10"/>
  <c r="F574" i="10" s="1"/>
  <c r="E503" i="10"/>
  <c r="F503" i="10" s="1"/>
  <c r="E443" i="10"/>
  <c r="F443" i="10" s="1"/>
  <c r="E361" i="10"/>
  <c r="F361" i="10" s="1"/>
  <c r="E251" i="10"/>
  <c r="F251" i="10" s="1"/>
  <c r="E488" i="10"/>
  <c r="F488" i="10" s="1"/>
  <c r="E500" i="10"/>
  <c r="F500" i="10" s="1"/>
  <c r="E454" i="10"/>
  <c r="F454" i="10" s="1"/>
  <c r="E400" i="10"/>
  <c r="F400" i="10" s="1"/>
  <c r="E343" i="10"/>
  <c r="F343" i="10" s="1"/>
  <c r="E226" i="10"/>
  <c r="F226" i="10" s="1"/>
  <c r="E401" i="10"/>
  <c r="F401" i="10" s="1"/>
  <c r="E257" i="10"/>
  <c r="F257" i="10" s="1"/>
  <c r="E334" i="10"/>
  <c r="F334" i="10" s="1"/>
  <c r="E120" i="10"/>
  <c r="F120" i="10" s="1"/>
  <c r="E485" i="10"/>
  <c r="F485" i="10" s="1"/>
  <c r="E140" i="10"/>
  <c r="F140" i="10" s="1"/>
  <c r="E27" i="10"/>
  <c r="F27" i="10" s="1"/>
  <c r="E188" i="10"/>
  <c r="F188" i="10" s="1"/>
  <c r="E111" i="10"/>
  <c r="F111" i="10" s="1"/>
  <c r="E30" i="10"/>
  <c r="F30" i="10" s="1"/>
  <c r="E182" i="10"/>
  <c r="F182" i="10" s="1"/>
  <c r="E62" i="10"/>
  <c r="F62" i="10" s="1"/>
  <c r="E154" i="10"/>
  <c r="F154" i="10" s="1"/>
  <c r="E19" i="10"/>
  <c r="F19" i="10" s="1"/>
  <c r="E460" i="10"/>
  <c r="F460" i="10" s="1"/>
  <c r="E21" i="10"/>
  <c r="F21" i="10" s="1"/>
  <c r="B581" i="10"/>
  <c r="E718" i="10"/>
  <c r="F718" i="10" s="1"/>
  <c r="B659" i="10"/>
  <c r="E225" i="10"/>
  <c r="F225" i="10" s="1"/>
  <c r="E57" i="10"/>
  <c r="F57" i="10" s="1"/>
  <c r="B255" i="10"/>
  <c r="E992" i="10"/>
  <c r="F992" i="10" s="1"/>
  <c r="B386" i="10"/>
  <c r="B208" i="10"/>
  <c r="B293" i="10"/>
  <c r="B438" i="10"/>
  <c r="B560" i="10"/>
  <c r="B756" i="10"/>
  <c r="B12" i="10"/>
  <c r="B69" i="10"/>
  <c r="B425" i="10"/>
  <c r="E2" i="10"/>
  <c r="F2" i="10" s="1"/>
  <c r="B700" i="10"/>
  <c r="B744" i="10"/>
  <c r="B726" i="10"/>
  <c r="B724" i="10"/>
  <c r="B722" i="10"/>
  <c r="B656" i="10"/>
  <c r="B702" i="10"/>
  <c r="B416" i="10"/>
  <c r="B432" i="10"/>
  <c r="B21" i="10"/>
  <c r="B400" i="10"/>
  <c r="B116" i="10"/>
  <c r="B52" i="10"/>
  <c r="B399" i="10"/>
  <c r="B163" i="10"/>
  <c r="B452" i="10"/>
  <c r="B169" i="10"/>
  <c r="B632" i="10"/>
  <c r="B216" i="10"/>
  <c r="B244" i="10"/>
  <c r="B107" i="10"/>
  <c r="B633" i="10"/>
  <c r="B449" i="10"/>
  <c r="B273" i="10"/>
  <c r="E946" i="10"/>
  <c r="F946" i="10" s="1"/>
  <c r="E951" i="10"/>
  <c r="F951" i="10" s="1"/>
  <c r="E988" i="10"/>
  <c r="F988" i="10" s="1"/>
  <c r="E936" i="10"/>
  <c r="F936" i="10" s="1"/>
  <c r="E987" i="10"/>
  <c r="F987" i="10" s="1"/>
  <c r="E933" i="10"/>
  <c r="F933" i="10" s="1"/>
  <c r="E976" i="10"/>
  <c r="F976" i="10" s="1"/>
  <c r="B478" i="10"/>
  <c r="E919" i="10"/>
  <c r="F919" i="10" s="1"/>
  <c r="E884" i="10"/>
  <c r="F884" i="10" s="1"/>
  <c r="E863" i="10"/>
  <c r="F863" i="10" s="1"/>
  <c r="E845" i="10"/>
  <c r="F845" i="10" s="1"/>
  <c r="B463" i="10"/>
  <c r="B387" i="10"/>
  <c r="B643" i="10"/>
  <c r="E906" i="10"/>
  <c r="F906" i="10" s="1"/>
  <c r="B411" i="10"/>
  <c r="E717" i="10"/>
  <c r="F717" i="10" s="1"/>
  <c r="E398" i="10"/>
  <c r="F398" i="10" s="1"/>
  <c r="B428" i="10"/>
  <c r="B671" i="10"/>
  <c r="E912" i="10"/>
  <c r="F912" i="10" s="1"/>
  <c r="E889" i="10"/>
  <c r="F889" i="10" s="1"/>
  <c r="B477" i="10"/>
  <c r="E639" i="10"/>
  <c r="F639" i="10" s="1"/>
  <c r="E822" i="10"/>
  <c r="F822" i="10" s="1"/>
  <c r="B609" i="10"/>
  <c r="B326" i="10"/>
  <c r="E909" i="10"/>
  <c r="F909" i="10" s="1"/>
  <c r="E805" i="10"/>
  <c r="F805" i="10" s="1"/>
  <c r="E479" i="10"/>
  <c r="F479" i="10" s="1"/>
  <c r="E702" i="10"/>
  <c r="F702" i="10" s="1"/>
  <c r="E848" i="10"/>
  <c r="F848" i="10" s="1"/>
  <c r="B698" i="10"/>
  <c r="E773" i="10"/>
  <c r="F773" i="10" s="1"/>
  <c r="E719" i="10"/>
  <c r="F719" i="10" s="1"/>
  <c r="E767" i="10"/>
  <c r="F767" i="10" s="1"/>
  <c r="B627" i="10"/>
  <c r="B755" i="10"/>
  <c r="E455" i="10"/>
  <c r="F455" i="10" s="1"/>
  <c r="B765" i="10"/>
  <c r="B766" i="10"/>
  <c r="B655" i="10"/>
  <c r="B688" i="10"/>
  <c r="B209" i="10"/>
  <c r="B689" i="10"/>
  <c r="E605" i="10"/>
  <c r="F605" i="10" s="1"/>
  <c r="B730" i="10"/>
  <c r="E640" i="10"/>
  <c r="F640" i="10" s="1"/>
  <c r="B658" i="10"/>
  <c r="E523" i="10"/>
  <c r="F523" i="10" s="1"/>
  <c r="B732" i="10"/>
  <c r="E642" i="10"/>
  <c r="F642" i="10" s="1"/>
  <c r="B684" i="10"/>
  <c r="E721" i="10"/>
  <c r="F721" i="10" s="1"/>
  <c r="B660" i="10"/>
  <c r="E525" i="10"/>
  <c r="F525" i="10" s="1"/>
  <c r="E707" i="10"/>
  <c r="F707" i="10" s="1"/>
  <c r="E357" i="10"/>
  <c r="F357" i="10" s="1"/>
  <c r="E275" i="10"/>
  <c r="F275" i="10" s="1"/>
  <c r="E594" i="10"/>
  <c r="F594" i="10" s="1"/>
  <c r="E587" i="10"/>
  <c r="F587" i="10" s="1"/>
  <c r="E281" i="10"/>
  <c r="F281" i="10" s="1"/>
  <c r="E445" i="10"/>
  <c r="F445" i="10" s="1"/>
  <c r="E421" i="10"/>
  <c r="F421" i="10" s="1"/>
  <c r="E365" i="10"/>
  <c r="F365" i="10" s="1"/>
  <c r="E99" i="10"/>
  <c r="F99" i="10" s="1"/>
  <c r="E359" i="10"/>
  <c r="F359" i="10" s="1"/>
  <c r="E425" i="10"/>
  <c r="F425" i="10" s="1"/>
  <c r="E390" i="10"/>
  <c r="F390" i="10" s="1"/>
  <c r="E376" i="10"/>
  <c r="F376" i="10" s="1"/>
  <c r="E53" i="10"/>
  <c r="F53" i="10" s="1"/>
  <c r="E212" i="10"/>
  <c r="F212" i="10" s="1"/>
  <c r="E108" i="10"/>
  <c r="F108" i="10" s="1"/>
  <c r="E291" i="10"/>
  <c r="F291" i="10" s="1"/>
  <c r="E91" i="10"/>
  <c r="F91" i="10" s="1"/>
  <c r="E210" i="10"/>
  <c r="F210" i="10" s="1"/>
  <c r="E408" i="10"/>
  <c r="F408" i="10" s="1"/>
  <c r="E126" i="10"/>
  <c r="F126" i="10" s="1"/>
  <c r="E109" i="10"/>
  <c r="F109" i="10" s="1"/>
  <c r="E218" i="10"/>
  <c r="F218" i="10" s="1"/>
  <c r="E211" i="10"/>
  <c r="F211" i="10" s="1"/>
  <c r="E4" i="10"/>
  <c r="F4" i="10" s="1"/>
  <c r="E48" i="10"/>
  <c r="F48" i="10" s="1"/>
  <c r="E124" i="10"/>
  <c r="F124" i="10" s="1"/>
  <c r="E43" i="10"/>
  <c r="F43" i="10" s="1"/>
  <c r="E37" i="10"/>
  <c r="F37" i="10" s="1"/>
  <c r="E46" i="10"/>
  <c r="F46" i="10" s="1"/>
  <c r="E7" i="10"/>
  <c r="F7" i="10" s="1"/>
  <c r="B466" i="10"/>
  <c r="E817" i="10"/>
  <c r="F817" i="10" s="1"/>
  <c r="B471" i="10"/>
  <c r="E677" i="10"/>
  <c r="F677" i="10" s="1"/>
  <c r="E547" i="10"/>
  <c r="F547" i="10" s="1"/>
  <c r="E549" i="10"/>
  <c r="F549" i="10" s="1"/>
  <c r="B572" i="10"/>
  <c r="B324" i="10"/>
  <c r="E474" i="10"/>
  <c r="F474" i="10" s="1"/>
  <c r="B187" i="10"/>
  <c r="B141" i="10"/>
  <c r="B183" i="10"/>
  <c r="B307" i="10"/>
  <c r="B729" i="10"/>
  <c r="B66" i="10"/>
  <c r="B106" i="10"/>
  <c r="B74" i="10"/>
  <c r="B390" i="10"/>
  <c r="B42" i="10"/>
  <c r="B73" i="10"/>
  <c r="B238" i="10"/>
  <c r="B119" i="10"/>
  <c r="B285" i="10"/>
  <c r="B665" i="10"/>
  <c r="B752" i="10"/>
  <c r="B417" i="10"/>
  <c r="B153" i="10"/>
  <c r="B728" i="10"/>
  <c r="B710" i="10"/>
  <c r="B708" i="10"/>
  <c r="B690" i="10"/>
  <c r="B396" i="10"/>
  <c r="B559" i="10"/>
  <c r="B441" i="10"/>
  <c r="B406" i="10"/>
  <c r="B225" i="10"/>
  <c r="B180" i="10"/>
  <c r="B51" i="10"/>
  <c r="B55" i="10"/>
  <c r="B191" i="10"/>
  <c r="B88" i="10"/>
  <c r="B443" i="10"/>
  <c r="B61" i="10"/>
  <c r="B164" i="10"/>
  <c r="B135" i="10"/>
  <c r="B105" i="10"/>
  <c r="B130" i="10"/>
  <c r="B457" i="10"/>
  <c r="B444" i="10"/>
  <c r="B182" i="10"/>
  <c r="E937" i="10"/>
  <c r="F937" i="10" s="1"/>
  <c r="E928" i="10"/>
  <c r="F928" i="10" s="1"/>
  <c r="E974" i="10"/>
  <c r="F974" i="10" s="1"/>
  <c r="E957" i="10"/>
  <c r="F957" i="10" s="1"/>
  <c r="E939" i="10"/>
  <c r="F939" i="10" s="1"/>
  <c r="E984" i="10"/>
  <c r="F984" i="10" s="1"/>
  <c r="E837" i="10"/>
  <c r="F837" i="10" s="1"/>
  <c r="E386" i="10"/>
  <c r="F386" i="10" s="1"/>
  <c r="B337" i="10"/>
  <c r="B706" i="10"/>
  <c r="E904" i="10"/>
  <c r="F904" i="10" s="1"/>
  <c r="E903" i="10"/>
  <c r="F903" i="10" s="1"/>
  <c r="E660" i="10"/>
  <c r="F660" i="10" s="1"/>
  <c r="E911" i="10"/>
  <c r="F911" i="10" s="1"/>
  <c r="E902" i="10"/>
  <c r="F902" i="10" s="1"/>
  <c r="E411" i="10"/>
  <c r="F411" i="10" s="1"/>
  <c r="E887" i="10"/>
  <c r="F887" i="10" s="1"/>
  <c r="E763" i="10"/>
  <c r="F763" i="10" s="1"/>
  <c r="E691" i="10"/>
  <c r="F691" i="10" s="1"/>
  <c r="E772" i="10"/>
  <c r="F772" i="10" s="1"/>
  <c r="E686" i="10"/>
  <c r="F686" i="10" s="1"/>
  <c r="E623" i="10"/>
  <c r="F623" i="10" s="1"/>
  <c r="E792" i="10"/>
  <c r="F792" i="10" s="1"/>
  <c r="E801" i="10"/>
  <c r="F801" i="10" s="1"/>
  <c r="E504" i="10"/>
  <c r="F504" i="10" s="1"/>
  <c r="E651" i="10"/>
  <c r="F651" i="10" s="1"/>
  <c r="E616" i="10"/>
  <c r="F616" i="10" s="1"/>
  <c r="E673" i="10"/>
  <c r="F673" i="10" s="1"/>
  <c r="E730" i="10"/>
  <c r="F730" i="10" s="1"/>
  <c r="E534" i="10"/>
  <c r="F534" i="10" s="1"/>
  <c r="E682" i="10"/>
  <c r="F682" i="10" s="1"/>
  <c r="E431" i="10"/>
  <c r="F431" i="10" s="1"/>
  <c r="E584" i="10"/>
  <c r="F584" i="10" s="1"/>
  <c r="E568" i="10"/>
  <c r="F568" i="10" s="1"/>
  <c r="E354" i="10"/>
  <c r="F354" i="10" s="1"/>
  <c r="E580" i="10"/>
  <c r="F580" i="10" s="1"/>
  <c r="E280" i="10"/>
  <c r="F280" i="10" s="1"/>
  <c r="E590" i="10"/>
  <c r="F590" i="10" s="1"/>
  <c r="E199" i="10"/>
  <c r="F199" i="10" s="1"/>
  <c r="E104" i="10"/>
  <c r="F104" i="10" s="1"/>
  <c r="E388" i="10"/>
  <c r="F388" i="10" s="1"/>
  <c r="E402" i="10"/>
  <c r="F402" i="10" s="1"/>
  <c r="E424" i="10"/>
  <c r="F424" i="10" s="1"/>
  <c r="E260" i="10"/>
  <c r="F260" i="10" s="1"/>
  <c r="E263" i="10"/>
  <c r="F263" i="10" s="1"/>
  <c r="E329" i="10"/>
  <c r="F329" i="10" s="1"/>
  <c r="E238" i="10"/>
  <c r="F238" i="10" s="1"/>
  <c r="E254" i="10"/>
  <c r="F254" i="10" s="1"/>
  <c r="E193" i="10"/>
  <c r="F193" i="10" s="1"/>
  <c r="E197" i="10"/>
  <c r="F197" i="10" s="1"/>
  <c r="E384" i="10"/>
  <c r="F384" i="10" s="1"/>
  <c r="E483" i="10"/>
  <c r="F483" i="10" s="1"/>
  <c r="E157" i="10"/>
  <c r="F157" i="10" s="1"/>
  <c r="E102" i="10"/>
  <c r="F102" i="10" s="1"/>
  <c r="E167" i="10"/>
  <c r="F167" i="10" s="1"/>
  <c r="E129" i="10"/>
  <c r="F129" i="10" s="1"/>
  <c r="E13" i="10"/>
  <c r="F13" i="10" s="1"/>
  <c r="E554" i="10"/>
  <c r="F554" i="10" s="1"/>
  <c r="E138" i="10"/>
  <c r="F138" i="10" s="1"/>
  <c r="E66" i="10"/>
  <c r="F66" i="10" s="1"/>
  <c r="E74" i="10"/>
  <c r="F74" i="10" s="1"/>
  <c r="E137" i="10"/>
  <c r="F137" i="10" s="1"/>
  <c r="E557" i="10"/>
  <c r="F557" i="10" s="1"/>
  <c r="B616" i="10"/>
  <c r="E234" i="10"/>
  <c r="F234" i="10" s="1"/>
  <c r="B626" i="10"/>
  <c r="B657" i="10"/>
  <c r="E464" i="10"/>
  <c r="F464" i="10" s="1"/>
  <c r="E555" i="10"/>
  <c r="F555" i="10" s="1"/>
  <c r="B494" i="10"/>
  <c r="B712" i="10"/>
  <c r="B694" i="10"/>
  <c r="B676" i="10"/>
  <c r="B622" i="10"/>
  <c r="B590" i="10"/>
  <c r="B47" i="10"/>
  <c r="B378" i="10"/>
  <c r="B566" i="10"/>
  <c r="B120" i="10"/>
  <c r="B26" i="10"/>
  <c r="B112" i="10"/>
  <c r="B65" i="10"/>
  <c r="B313" i="10"/>
  <c r="B177" i="10"/>
  <c r="B151" i="10"/>
  <c r="B219" i="10"/>
  <c r="B306" i="10"/>
  <c r="B503" i="10"/>
  <c r="B111" i="10"/>
  <c r="B147" i="10"/>
  <c r="B345" i="10"/>
  <c r="B433" i="10"/>
  <c r="B346" i="10"/>
  <c r="E948" i="10"/>
  <c r="F948" i="10" s="1"/>
  <c r="E922" i="10"/>
  <c r="F922" i="10" s="1"/>
  <c r="E918" i="10"/>
  <c r="F918" i="10" s="1"/>
  <c r="E941" i="10"/>
  <c r="F941" i="10" s="1"/>
  <c r="E899" i="10"/>
  <c r="F899" i="10" s="1"/>
  <c r="E756" i="10"/>
  <c r="F756" i="10" s="1"/>
  <c r="E994" i="10"/>
  <c r="F994" i="10" s="1"/>
  <c r="E956" i="10"/>
  <c r="F956" i="10" s="1"/>
  <c r="E804" i="10"/>
  <c r="F804" i="10" s="1"/>
  <c r="E897" i="10"/>
  <c r="F897" i="10" s="1"/>
  <c r="E860" i="10"/>
  <c r="F860" i="10" s="1"/>
  <c r="B429" i="10"/>
  <c r="E867" i="10"/>
  <c r="F867" i="10" s="1"/>
  <c r="E882" i="10"/>
  <c r="F882" i="10" s="1"/>
  <c r="E843" i="10"/>
  <c r="F843" i="10" s="1"/>
  <c r="B318" i="10"/>
  <c r="E427" i="10"/>
  <c r="F427" i="10" s="1"/>
  <c r="E472" i="10"/>
  <c r="F472" i="10" s="1"/>
  <c r="E336" i="10"/>
  <c r="F336" i="10" s="1"/>
  <c r="E807" i="10"/>
  <c r="F807" i="10" s="1"/>
  <c r="E865" i="10"/>
  <c r="F865" i="10" s="1"/>
  <c r="E806" i="10"/>
  <c r="F806" i="10" s="1"/>
  <c r="E888" i="10"/>
  <c r="F888" i="10" s="1"/>
  <c r="E742" i="10"/>
  <c r="F742" i="10" s="1"/>
  <c r="E495" i="10"/>
  <c r="F495" i="10" s="1"/>
  <c r="E789" i="10"/>
  <c r="F789" i="10" s="1"/>
  <c r="E709" i="10"/>
  <c r="F709" i="10" s="1"/>
  <c r="E646" i="10"/>
  <c r="F646" i="10" s="1"/>
  <c r="B772" i="10"/>
  <c r="E631" i="10"/>
  <c r="F631" i="10" s="1"/>
  <c r="E621" i="10"/>
  <c r="F621" i="10" s="1"/>
  <c r="E668" i="10"/>
  <c r="F668" i="10" s="1"/>
  <c r="E669" i="10"/>
  <c r="F669" i="10" s="1"/>
  <c r="E710" i="10"/>
  <c r="F710" i="10" s="1"/>
  <c r="E514" i="10"/>
  <c r="F514" i="10" s="1"/>
  <c r="E539" i="10"/>
  <c r="F539" i="10" s="1"/>
  <c r="E599" i="10"/>
  <c r="F599" i="10" s="1"/>
  <c r="E437" i="10"/>
  <c r="F437" i="10" s="1"/>
  <c r="E712" i="10"/>
  <c r="F712" i="10" s="1"/>
  <c r="E516" i="10"/>
  <c r="F516" i="10" s="1"/>
  <c r="E541" i="10"/>
  <c r="F541" i="10" s="1"/>
  <c r="E627" i="10"/>
  <c r="F627" i="10" s="1"/>
  <c r="E620" i="10"/>
  <c r="F620" i="10" s="1"/>
  <c r="E723" i="10"/>
  <c r="F723" i="10" s="1"/>
  <c r="E527" i="10"/>
  <c r="F527" i="10" s="1"/>
  <c r="E321" i="10"/>
  <c r="F321" i="10" s="1"/>
  <c r="E288" i="10"/>
  <c r="F288" i="10" s="1"/>
  <c r="E603" i="10"/>
  <c r="F603" i="10" s="1"/>
  <c r="E571" i="10"/>
  <c r="F571" i="10" s="1"/>
  <c r="E367" i="10"/>
  <c r="F367" i="10" s="1"/>
  <c r="E252" i="10"/>
  <c r="F252" i="10" s="1"/>
  <c r="E265" i="10"/>
  <c r="F265" i="10" s="1"/>
  <c r="E385" i="10"/>
  <c r="F385" i="10" s="1"/>
  <c r="E438" i="10"/>
  <c r="F438" i="10" s="1"/>
  <c r="E324" i="10"/>
  <c r="F324" i="10" s="1"/>
  <c r="E297" i="10"/>
  <c r="F297" i="10" s="1"/>
  <c r="E369" i="10"/>
  <c r="F369" i="10" s="1"/>
  <c r="E287" i="10"/>
  <c r="F287" i="10" s="1"/>
  <c r="E468" i="10"/>
  <c r="F468" i="10" s="1"/>
  <c r="E391" i="10"/>
  <c r="F391" i="10" s="1"/>
  <c r="E301" i="10"/>
  <c r="F301" i="10" s="1"/>
  <c r="E295" i="10"/>
  <c r="F295" i="10" s="1"/>
  <c r="E248" i="10"/>
  <c r="F248" i="10" s="1"/>
  <c r="E315" i="10"/>
  <c r="F315" i="10" s="1"/>
  <c r="E339" i="10"/>
  <c r="F339" i="10" s="1"/>
  <c r="E399" i="10"/>
  <c r="F399" i="10" s="1"/>
  <c r="E236" i="10"/>
  <c r="F236" i="10" s="1"/>
  <c r="E185" i="10"/>
  <c r="F185" i="10" s="1"/>
  <c r="E333" i="10"/>
  <c r="F333" i="10" s="1"/>
  <c r="E264" i="10"/>
  <c r="F264" i="10" s="1"/>
  <c r="E20" i="10"/>
  <c r="F20" i="10" s="1"/>
  <c r="E139" i="10"/>
  <c r="F139" i="10" s="1"/>
  <c r="E44" i="10"/>
  <c r="F44" i="10" s="1"/>
  <c r="E64" i="10"/>
  <c r="F64" i="10" s="1"/>
  <c r="E164" i="10"/>
  <c r="F164" i="10" s="1"/>
  <c r="E3" i="10"/>
  <c r="F3" i="10" s="1"/>
  <c r="E23" i="10"/>
  <c r="F23" i="10" s="1"/>
  <c r="E32" i="10"/>
  <c r="F32" i="10" s="1"/>
  <c r="E107" i="10"/>
  <c r="F107" i="10" s="1"/>
  <c r="E28" i="10"/>
  <c r="F28" i="10" s="1"/>
  <c r="E24" i="10"/>
  <c r="F24" i="10" s="1"/>
  <c r="E98" i="10"/>
  <c r="F98" i="10" s="1"/>
  <c r="B288" i="10"/>
  <c r="B29" i="10"/>
  <c r="E934" i="10"/>
  <c r="F934" i="10" s="1"/>
  <c r="E975" i="10"/>
  <c r="F975" i="10" s="1"/>
  <c r="B601" i="10"/>
  <c r="E221" i="10"/>
  <c r="F221" i="10" s="1"/>
  <c r="B123" i="10"/>
  <c r="B699" i="10"/>
  <c r="B649" i="10"/>
  <c r="B128" i="10"/>
  <c r="B83" i="10"/>
  <c r="B20" i="10"/>
  <c r="B158" i="10"/>
  <c r="B565" i="10"/>
  <c r="E311" i="10"/>
  <c r="F311" i="10" s="1"/>
  <c r="E966" i="10"/>
  <c r="F966" i="10" s="1"/>
  <c r="E985" i="10"/>
  <c r="F985" i="10" s="1"/>
  <c r="E833" i="10"/>
  <c r="F833" i="10" s="1"/>
  <c r="E896" i="10"/>
  <c r="F896" i="10" s="1"/>
  <c r="E859" i="10"/>
  <c r="F859" i="10" s="1"/>
  <c r="B241" i="10"/>
  <c r="E463" i="10"/>
  <c r="F463" i="10" s="1"/>
  <c r="E410" i="10"/>
  <c r="F410" i="10" s="1"/>
  <c r="E480" i="10"/>
  <c r="F480" i="10" s="1"/>
  <c r="E858" i="10"/>
  <c r="F858" i="10" s="1"/>
  <c r="E335" i="10"/>
  <c r="F335" i="10" s="1"/>
  <c r="B490" i="10"/>
  <c r="E819" i="10"/>
  <c r="F819" i="10" s="1"/>
  <c r="E880" i="10"/>
  <c r="F880" i="10" s="1"/>
  <c r="E924" i="10"/>
  <c r="F924" i="10" s="1"/>
  <c r="E237" i="10"/>
  <c r="F237" i="10" s="1"/>
  <c r="B679" i="10"/>
  <c r="E491" i="10"/>
  <c r="F491" i="10" s="1"/>
  <c r="E788" i="10"/>
  <c r="F788" i="10" s="1"/>
  <c r="E647" i="10"/>
  <c r="F647" i="10" s="1"/>
  <c r="E757" i="10"/>
  <c r="F757" i="10" s="1"/>
  <c r="E774" i="10"/>
  <c r="F774" i="10" s="1"/>
  <c r="E597" i="10"/>
  <c r="F597" i="10" s="1"/>
  <c r="E752" i="10"/>
  <c r="F752" i="10" s="1"/>
  <c r="E733" i="10"/>
  <c r="F733" i="10" s="1"/>
  <c r="B723" i="10"/>
  <c r="E625" i="10"/>
  <c r="F625" i="10" s="1"/>
  <c r="E671" i="10"/>
  <c r="F671" i="10" s="1"/>
  <c r="E689" i="10"/>
  <c r="F689" i="10" s="1"/>
  <c r="E550" i="10"/>
  <c r="F550" i="10" s="1"/>
  <c r="E636" i="10"/>
  <c r="F636" i="10" s="1"/>
  <c r="E739" i="10"/>
  <c r="F739" i="10" s="1"/>
  <c r="E698" i="10"/>
  <c r="F698" i="10" s="1"/>
  <c r="E600" i="10"/>
  <c r="F600" i="10" s="1"/>
  <c r="E278" i="10"/>
  <c r="F278" i="10" s="1"/>
  <c r="E268" i="10"/>
  <c r="F268" i="10" s="1"/>
  <c r="E596" i="10"/>
  <c r="F596" i="10" s="1"/>
  <c r="E276" i="10"/>
  <c r="F276" i="10" s="1"/>
  <c r="E606" i="10"/>
  <c r="F606" i="10" s="1"/>
  <c r="E271" i="10"/>
  <c r="F271" i="10" s="1"/>
  <c r="E370" i="10"/>
  <c r="F370" i="10" s="1"/>
  <c r="E432" i="10"/>
  <c r="F432" i="10" s="1"/>
  <c r="E201" i="10"/>
  <c r="F201" i="10" s="1"/>
  <c r="E306" i="10"/>
  <c r="F306" i="10" s="1"/>
  <c r="E378" i="10"/>
  <c r="F378" i="10" s="1"/>
  <c r="E486" i="10"/>
  <c r="F486" i="10" s="1"/>
  <c r="E409" i="10"/>
  <c r="F409" i="10" s="1"/>
  <c r="E191" i="10"/>
  <c r="F191" i="10" s="1"/>
  <c r="E220" i="10"/>
  <c r="F220" i="10" s="1"/>
  <c r="E81" i="10"/>
  <c r="F81" i="10" s="1"/>
  <c r="E162" i="10"/>
  <c r="F162" i="10" s="1"/>
  <c r="E215" i="10"/>
  <c r="F215" i="10" s="1"/>
  <c r="E165" i="10"/>
  <c r="F165" i="10" s="1"/>
  <c r="E100" i="10"/>
  <c r="F100" i="10" s="1"/>
  <c r="E183" i="10"/>
  <c r="F183" i="10" s="1"/>
  <c r="E25" i="10"/>
  <c r="F25" i="10" s="1"/>
  <c r="E54" i="10"/>
  <c r="F54" i="10" s="1"/>
  <c r="E6" i="10"/>
  <c r="F6" i="10" s="1"/>
  <c r="E45" i="10"/>
  <c r="F45" i="10" s="1"/>
  <c r="B607" i="10"/>
  <c r="B685" i="10"/>
  <c r="B405" i="10"/>
  <c r="E744" i="10"/>
  <c r="F744" i="10" s="1"/>
  <c r="B606" i="10"/>
  <c r="E731" i="10"/>
  <c r="F731" i="10" s="1"/>
  <c r="B99" i="10"/>
  <c r="B388" i="10"/>
  <c r="E466" i="10"/>
  <c r="F466" i="10" s="1"/>
  <c r="E213" i="10"/>
  <c r="F213" i="10" s="1"/>
  <c r="E135" i="10"/>
  <c r="F135" i="10" s="1"/>
  <c r="B39" i="10"/>
  <c r="B146" i="10"/>
  <c r="B650" i="10"/>
  <c r="B678" i="10"/>
  <c r="B647" i="10"/>
  <c r="B600" i="10"/>
  <c r="B426" i="10"/>
  <c r="B628" i="10"/>
  <c r="B13" i="10"/>
  <c r="B333" i="10"/>
  <c r="B194" i="10"/>
  <c r="B44" i="10"/>
  <c r="B437" i="10"/>
  <c r="B496" i="10"/>
  <c r="B48" i="10"/>
  <c r="B102" i="10"/>
  <c r="B596" i="10"/>
  <c r="B431" i="10"/>
  <c r="B481" i="10"/>
  <c r="B210" i="10"/>
  <c r="B385" i="10"/>
  <c r="B662" i="10"/>
  <c r="B266" i="10"/>
  <c r="B577" i="10"/>
  <c r="B173" i="10"/>
  <c r="B599" i="10"/>
  <c r="B422" i="10"/>
  <c r="B467" i="10"/>
  <c r="B407" i="10"/>
  <c r="B11" i="10"/>
  <c r="B108" i="10"/>
  <c r="B23" i="10"/>
  <c r="B189" i="10"/>
  <c r="B230" i="10"/>
  <c r="B206" i="10"/>
  <c r="B179" i="10"/>
  <c r="B329" i="10"/>
  <c r="B31" i="10"/>
  <c r="B36" i="10"/>
  <c r="B453" i="10"/>
  <c r="B198" i="10"/>
  <c r="B340" i="10"/>
  <c r="B17" i="10"/>
  <c r="E989" i="10"/>
  <c r="F989" i="10" s="1"/>
  <c r="E990" i="10"/>
  <c r="F990" i="10" s="1"/>
  <c r="B308" i="10"/>
  <c r="E898" i="10"/>
  <c r="F898" i="10" s="1"/>
  <c r="E895" i="10"/>
  <c r="F895" i="10" s="1"/>
  <c r="B242" i="10"/>
  <c r="E881" i="10"/>
  <c r="F881" i="10" s="1"/>
  <c r="B472" i="10"/>
  <c r="E905" i="10"/>
  <c r="F905" i="10" s="1"/>
  <c r="E240" i="10"/>
  <c r="F240" i="10" s="1"/>
  <c r="E879" i="10"/>
  <c r="F879" i="10" s="1"/>
  <c r="E337" i="10"/>
  <c r="F337" i="10" s="1"/>
  <c r="E923" i="10"/>
  <c r="F923" i="10" s="1"/>
  <c r="B748" i="10"/>
  <c r="B768" i="10"/>
  <c r="B746" i="10"/>
  <c r="B642" i="10"/>
  <c r="E397" i="10"/>
  <c r="F397" i="10" s="1"/>
  <c r="E471" i="10"/>
  <c r="F471" i="10" s="1"/>
  <c r="E667" i="10"/>
  <c r="F667" i="10" s="1"/>
  <c r="E762" i="10"/>
  <c r="F762" i="10" s="1"/>
  <c r="E570" i="10"/>
  <c r="F570" i="10" s="1"/>
  <c r="E684" i="10"/>
  <c r="F684" i="10" s="1"/>
  <c r="E685" i="10"/>
  <c r="F685" i="10" s="1"/>
  <c r="E726" i="10"/>
  <c r="F726" i="10" s="1"/>
  <c r="E530" i="10"/>
  <c r="F530" i="10" s="1"/>
  <c r="E654" i="10"/>
  <c r="F654" i="10" s="1"/>
  <c r="E728" i="10"/>
  <c r="F728" i="10" s="1"/>
  <c r="E532" i="10"/>
  <c r="F532" i="10" s="1"/>
  <c r="E680" i="10"/>
  <c r="F680" i="10" s="1"/>
  <c r="E656" i="10"/>
  <c r="F656" i="10" s="1"/>
  <c r="E643" i="10"/>
  <c r="F643" i="10" s="1"/>
  <c r="E566" i="10"/>
  <c r="F566" i="10" s="1"/>
  <c r="E543" i="10"/>
  <c r="F543" i="10" s="1"/>
  <c r="E629" i="10"/>
  <c r="F629" i="10" s="1"/>
  <c r="E282" i="10"/>
  <c r="F282" i="10" s="1"/>
  <c r="E440" i="10"/>
  <c r="F440" i="10" s="1"/>
  <c r="E585" i="10"/>
  <c r="F585" i="10" s="1"/>
  <c r="E487" i="10"/>
  <c r="F487" i="10" s="1"/>
  <c r="E441" i="10"/>
  <c r="F441" i="10" s="1"/>
  <c r="E60" i="10"/>
  <c r="F60" i="10" s="1"/>
  <c r="E223" i="10"/>
  <c r="F223" i="10" s="1"/>
  <c r="E351" i="10"/>
  <c r="F351" i="10" s="1"/>
  <c r="E494" i="10"/>
  <c r="F494" i="10" s="1"/>
  <c r="E330" i="10"/>
  <c r="F330" i="10" s="1"/>
  <c r="E305" i="10"/>
  <c r="F305" i="10" s="1"/>
  <c r="E316" i="10"/>
  <c r="F316" i="10" s="1"/>
  <c r="E250" i="10"/>
  <c r="F250" i="10" s="1"/>
  <c r="E451" i="10"/>
  <c r="F451" i="10" s="1"/>
  <c r="E296" i="10"/>
  <c r="F296" i="10" s="1"/>
  <c r="E382" i="10"/>
  <c r="F382" i="10" s="1"/>
  <c r="E196" i="10"/>
  <c r="F196" i="10" s="1"/>
  <c r="E505" i="10"/>
  <c r="F505" i="10" s="1"/>
  <c r="E313" i="10"/>
  <c r="F313" i="10" s="1"/>
  <c r="E405" i="10"/>
  <c r="F405" i="10" s="1"/>
  <c r="E47" i="10"/>
  <c r="F47" i="10" s="1"/>
  <c r="E151" i="10"/>
  <c r="F151" i="10" s="1"/>
  <c r="E458" i="10"/>
  <c r="F458" i="10" s="1"/>
  <c r="E76" i="10"/>
  <c r="F76" i="10" s="1"/>
  <c r="E340" i="10"/>
  <c r="F340" i="10" s="1"/>
  <c r="E33" i="10"/>
  <c r="F33" i="10" s="1"/>
  <c r="E117" i="10"/>
  <c r="F117" i="10" s="1"/>
  <c r="E96" i="10"/>
  <c r="F96" i="10" s="1"/>
  <c r="E94" i="10"/>
  <c r="F94" i="10" s="1"/>
  <c r="E171" i="10"/>
  <c r="F171" i="10" s="1"/>
  <c r="E67" i="10"/>
  <c r="F67" i="10" s="1"/>
  <c r="E34" i="10"/>
  <c r="F34" i="10" s="1"/>
  <c r="E195" i="10"/>
  <c r="F195" i="10" s="1"/>
  <c r="E12" i="10"/>
  <c r="F12" i="10" s="1"/>
  <c r="E5" i="10"/>
  <c r="F5" i="10" s="1"/>
  <c r="E75" i="10"/>
  <c r="F75" i="10" s="1"/>
  <c r="E69" i="10"/>
  <c r="F69" i="10" s="1"/>
  <c r="E86" i="10"/>
  <c r="F86" i="10" s="1"/>
  <c r="B487" i="10"/>
  <c r="B492" i="10"/>
  <c r="E935" i="10"/>
  <c r="F935" i="10" s="1"/>
  <c r="B751" i="10"/>
  <c r="E358" i="10"/>
  <c r="F358" i="10" s="1"/>
  <c r="B585" i="10"/>
  <c r="E430" i="10"/>
  <c r="F430" i="10" s="1"/>
  <c r="E433" i="10"/>
  <c r="F433" i="10" s="1"/>
  <c r="B196" i="10"/>
  <c r="B404" i="10"/>
  <c r="E16" i="10"/>
  <c r="F16" i="10" s="1"/>
  <c r="B71" i="10"/>
  <c r="B779" i="10"/>
  <c r="B667" i="10"/>
  <c r="B587" i="10"/>
  <c r="B595" i="10"/>
  <c r="B113" i="10"/>
  <c r="B413" i="10"/>
  <c r="B195" i="10"/>
  <c r="B53" i="10"/>
  <c r="B172" i="10"/>
  <c r="B305" i="10"/>
  <c r="B636" i="10"/>
  <c r="B462" i="10"/>
  <c r="B140" i="10"/>
  <c r="B576" i="10"/>
  <c r="B170" i="10"/>
  <c r="B121" i="10"/>
  <c r="B347" i="10"/>
  <c r="B408" i="10"/>
  <c r="B232" i="10"/>
  <c r="B215" i="10"/>
  <c r="B89" i="10"/>
  <c r="B423" i="10"/>
  <c r="B155" i="10"/>
  <c r="B18" i="10"/>
  <c r="B505" i="10"/>
  <c r="E927" i="10"/>
  <c r="F927" i="10" s="1"/>
  <c r="B335" i="10"/>
  <c r="E982" i="10"/>
  <c r="F982" i="10" s="1"/>
  <c r="E932" i="10"/>
  <c r="F932" i="10" s="1"/>
  <c r="E1000" i="10"/>
  <c r="F1000" i="10" s="1"/>
  <c r="E961" i="10"/>
  <c r="F961" i="10" s="1"/>
  <c r="E962" i="10"/>
  <c r="F962" i="10" s="1"/>
  <c r="E870" i="10"/>
  <c r="F870" i="10" s="1"/>
  <c r="E851" i="10"/>
  <c r="F851" i="10" s="1"/>
  <c r="E917" i="10"/>
  <c r="F917" i="10" s="1"/>
  <c r="E877" i="10"/>
  <c r="F877" i="10" s="1"/>
  <c r="E529" i="10"/>
  <c r="F529" i="10" s="1"/>
  <c r="E331" i="10"/>
  <c r="F331" i="10" s="1"/>
  <c r="E862" i="10"/>
  <c r="F862" i="10" s="1"/>
  <c r="E844" i="10"/>
  <c r="F844" i="10" s="1"/>
  <c r="E267" i="10"/>
  <c r="F267" i="10" s="1"/>
  <c r="E802" i="10"/>
  <c r="F802" i="10" s="1"/>
  <c r="E842" i="10"/>
  <c r="F842" i="10" s="1"/>
  <c r="E891" i="10"/>
  <c r="F891" i="10" s="1"/>
  <c r="E871" i="10"/>
  <c r="F871" i="10" s="1"/>
  <c r="E823" i="10"/>
  <c r="F823" i="10" s="1"/>
  <c r="E477" i="10"/>
  <c r="F477" i="10" s="1"/>
  <c r="E638" i="10"/>
  <c r="F638" i="10" s="1"/>
  <c r="E790" i="10"/>
  <c r="F790" i="10" s="1"/>
  <c r="E545" i="10"/>
  <c r="F545" i="10" s="1"/>
  <c r="E678" i="10"/>
  <c r="F678" i="10" s="1"/>
  <c r="E512" i="10"/>
  <c r="F512" i="10" s="1"/>
  <c r="E273" i="10"/>
  <c r="F273" i="10" s="1"/>
  <c r="E607" i="10"/>
  <c r="F607" i="10" s="1"/>
  <c r="E641" i="10"/>
  <c r="F641" i="10" s="1"/>
  <c r="E687" i="10"/>
  <c r="F687" i="10" s="1"/>
  <c r="E618" i="10"/>
  <c r="F618" i="10" s="1"/>
  <c r="E705" i="10"/>
  <c r="F705" i="10" s="1"/>
  <c r="E665" i="10"/>
  <c r="F665" i="10" s="1"/>
  <c r="E561" i="10"/>
  <c r="F561" i="10" s="1"/>
  <c r="E612" i="10"/>
  <c r="F612" i="10" s="1"/>
  <c r="E286" i="10"/>
  <c r="F286" i="10" s="1"/>
  <c r="E222" i="10"/>
  <c r="F222" i="10" s="1"/>
  <c r="E155" i="10"/>
  <c r="F155" i="10" s="1"/>
  <c r="E434" i="10"/>
  <c r="F434" i="10" s="1"/>
  <c r="E436" i="10"/>
  <c r="F436" i="10" s="1"/>
  <c r="E476" i="10"/>
  <c r="F476" i="10" s="1"/>
  <c r="E493" i="10"/>
  <c r="F493" i="10" s="1"/>
  <c r="E347" i="10"/>
  <c r="F347" i="10" s="1"/>
  <c r="E497" i="10"/>
  <c r="F497" i="10" s="1"/>
  <c r="E314" i="10"/>
  <c r="F314" i="10" s="1"/>
  <c r="E136" i="10"/>
  <c r="F136" i="10" s="1"/>
  <c r="E80" i="10"/>
  <c r="F80" i="10" s="1"/>
  <c r="E125" i="10"/>
  <c r="F125" i="10" s="1"/>
  <c r="E393" i="10"/>
  <c r="F393" i="10" s="1"/>
  <c r="E170" i="10"/>
  <c r="F170" i="10" s="1"/>
  <c r="E113" i="10"/>
  <c r="F113" i="10" s="1"/>
  <c r="E31" i="10"/>
  <c r="F31" i="10" s="1"/>
  <c r="E119" i="10"/>
  <c r="F119" i="10" s="1"/>
  <c r="E88" i="10"/>
  <c r="F88" i="10" s="1"/>
  <c r="E36" i="10"/>
  <c r="F36" i="10" s="1"/>
  <c r="E420" i="10"/>
  <c r="F420" i="10" s="1"/>
  <c r="E26" i="10"/>
  <c r="F26" i="10" s="1"/>
  <c r="E83" i="10"/>
  <c r="F83" i="10" s="1"/>
  <c r="E553" i="10"/>
  <c r="F553" i="10" s="1"/>
  <c r="B316" i="10"/>
  <c r="E968" i="10"/>
  <c r="F968" i="10" s="1"/>
  <c r="E513" i="10"/>
  <c r="F513" i="10" s="1"/>
  <c r="B736" i="10"/>
  <c r="E676" i="10"/>
  <c r="F676" i="10" s="1"/>
  <c r="E562" i="10"/>
  <c r="F562" i="10" s="1"/>
  <c r="E577" i="10"/>
  <c r="F577" i="10" s="1"/>
  <c r="E317" i="10"/>
  <c r="F317" i="10" s="1"/>
  <c r="B176" i="10"/>
  <c r="B610" i="10"/>
  <c r="B652" i="10"/>
  <c r="B465" i="10"/>
  <c r="B640" i="10"/>
  <c r="B275" i="10"/>
  <c r="B739" i="10"/>
  <c r="B100" i="10"/>
  <c r="B45" i="10"/>
  <c r="B442" i="10"/>
  <c r="B199" i="10"/>
  <c r="B276" i="10"/>
  <c r="B327" i="10"/>
  <c r="B343" i="10"/>
  <c r="B14" i="10"/>
  <c r="B574" i="10"/>
  <c r="B482" i="10"/>
  <c r="B277" i="10"/>
  <c r="B41" i="10"/>
  <c r="B233" i="10"/>
  <c r="B290" i="10"/>
  <c r="B143" i="10"/>
  <c r="B97" i="10"/>
  <c r="B50" i="10"/>
  <c r="B292" i="10"/>
  <c r="B22" i="10"/>
  <c r="E750" i="10"/>
  <c r="F750" i="10" s="1"/>
  <c r="E944" i="10"/>
  <c r="F944" i="10" s="1"/>
  <c r="E926" i="10"/>
  <c r="F926" i="10" s="1"/>
  <c r="B240" i="10"/>
  <c r="E931" i="10"/>
  <c r="F931" i="10" s="1"/>
  <c r="E999" i="10"/>
  <c r="F999" i="10" s="1"/>
  <c r="E960" i="10"/>
  <c r="F960" i="10" s="1"/>
  <c r="E850" i="10"/>
  <c r="F850" i="10" s="1"/>
  <c r="E787" i="10"/>
  <c r="F787" i="10" s="1"/>
  <c r="E868" i="10"/>
  <c r="F868" i="10" s="1"/>
  <c r="E861" i="10"/>
  <c r="F861" i="10" s="1"/>
  <c r="E332" i="10"/>
  <c r="F332" i="10" s="1"/>
  <c r="E914" i="10"/>
  <c r="F914" i="10" s="1"/>
  <c r="E874" i="10"/>
  <c r="F874" i="10" s="1"/>
  <c r="B344" i="10"/>
  <c r="E890" i="10"/>
  <c r="F890" i="10" s="1"/>
  <c r="E821" i="10"/>
  <c r="F821" i="10" s="1"/>
  <c r="E490" i="10"/>
  <c r="F490" i="10" s="1"/>
  <c r="E241" i="10"/>
  <c r="F241" i="10" s="1"/>
  <c r="E921" i="10"/>
  <c r="F921" i="10" s="1"/>
  <c r="E818" i="10"/>
  <c r="F818" i="10" s="1"/>
  <c r="E318" i="10"/>
  <c r="F318" i="10" s="1"/>
  <c r="E298" i="10"/>
  <c r="F298" i="10" s="1"/>
  <c r="B753" i="10"/>
  <c r="E751" i="10"/>
  <c r="F751" i="10" s="1"/>
  <c r="B715" i="10"/>
  <c r="E768" i="10"/>
  <c r="F768" i="10" s="1"/>
  <c r="B750" i="10"/>
  <c r="E777" i="10"/>
  <c r="F777" i="10" s="1"/>
  <c r="E652" i="10"/>
  <c r="F652" i="10" s="1"/>
  <c r="E778" i="10"/>
  <c r="F778" i="10" s="1"/>
  <c r="E700" i="10"/>
  <c r="F700" i="10" s="1"/>
  <c r="E701" i="10"/>
  <c r="F701" i="10" s="1"/>
  <c r="E743" i="10"/>
  <c r="F743" i="10" s="1"/>
  <c r="E546" i="10"/>
  <c r="F546" i="10" s="1"/>
  <c r="E548" i="10"/>
  <c r="F548" i="10" s="1"/>
  <c r="E737" i="10"/>
  <c r="F737" i="10" s="1"/>
  <c r="E696" i="10"/>
  <c r="F696" i="10" s="1"/>
  <c r="B562" i="10"/>
  <c r="E658" i="10"/>
  <c r="F658" i="10" s="1"/>
  <c r="E645" i="10"/>
  <c r="F645" i="10" s="1"/>
  <c r="B571" i="10"/>
  <c r="E559" i="10"/>
  <c r="F559" i="10" s="1"/>
  <c r="E601" i="10"/>
  <c r="F601" i="10" s="1"/>
  <c r="E239" i="10"/>
  <c r="F239" i="10" s="1"/>
  <c r="B271" i="10"/>
  <c r="E360" i="10"/>
  <c r="F360" i="10" s="1"/>
  <c r="B592" i="10"/>
  <c r="E564" i="10"/>
  <c r="F564" i="10" s="1"/>
  <c r="B436" i="10"/>
  <c r="E573" i="10"/>
  <c r="F573" i="10" s="1"/>
  <c r="E366" i="10"/>
  <c r="F366" i="10" s="1"/>
  <c r="B569" i="10"/>
  <c r="B289" i="10"/>
  <c r="B297" i="10"/>
  <c r="B63" i="10"/>
  <c r="E38" i="10"/>
  <c r="F38" i="10" s="1"/>
  <c r="E11" i="10"/>
  <c r="F11" i="10" s="1"/>
  <c r="E453" i="10"/>
  <c r="F453" i="10" s="1"/>
  <c r="E293" i="10"/>
  <c r="F293" i="10" s="1"/>
  <c r="E502" i="10"/>
  <c r="F502" i="10" s="1"/>
  <c r="E418" i="10"/>
  <c r="F418" i="10" s="1"/>
  <c r="E322" i="10"/>
  <c r="F322" i="10" s="1"/>
  <c r="E245" i="10"/>
  <c r="F245" i="10" s="1"/>
  <c r="E413" i="10"/>
  <c r="F413" i="10" s="1"/>
  <c r="E395" i="10"/>
  <c r="F395" i="10" s="1"/>
  <c r="E130" i="10"/>
  <c r="F130" i="10" s="1"/>
  <c r="E394" i="10"/>
  <c r="F394" i="10" s="1"/>
  <c r="E181" i="10"/>
  <c r="F181" i="10" s="1"/>
  <c r="E141" i="10"/>
  <c r="F141" i="10" s="1"/>
  <c r="E178" i="10"/>
  <c r="F178" i="10" s="1"/>
  <c r="E79" i="10"/>
  <c r="F79" i="10" s="1"/>
  <c r="E40" i="10"/>
  <c r="F40" i="10" s="1"/>
  <c r="E121" i="10"/>
  <c r="F121" i="10" s="1"/>
  <c r="E115" i="10"/>
  <c r="F115" i="10" s="1"/>
  <c r="E134" i="10"/>
  <c r="F134" i="10" s="1"/>
  <c r="E552" i="10"/>
  <c r="F552" i="10" s="1"/>
  <c r="B236" i="10"/>
  <c r="B314" i="10"/>
  <c r="E958" i="10"/>
  <c r="F958" i="10" s="1"/>
  <c r="E972" i="10"/>
  <c r="F972" i="10" s="1"/>
  <c r="B617" i="10"/>
  <c r="E615" i="10"/>
  <c r="F615" i="10" s="1"/>
  <c r="E672" i="10"/>
  <c r="F672" i="10" s="1"/>
  <c r="E635" i="10"/>
  <c r="F635" i="10" s="1"/>
  <c r="E473" i="10"/>
  <c r="F473" i="10" s="1"/>
  <c r="E78" i="10"/>
  <c r="F78" i="10" s="1"/>
  <c r="B2" i="10"/>
  <c r="E949" i="10"/>
  <c r="F949" i="10" s="1"/>
  <c r="E312" i="10"/>
  <c r="F312" i="10" s="1"/>
  <c r="E925" i="10"/>
  <c r="F925" i="10" s="1"/>
  <c r="E947" i="10"/>
  <c r="F947" i="10" s="1"/>
  <c r="E456" i="10"/>
  <c r="F456" i="10" s="1"/>
  <c r="E834" i="10"/>
  <c r="F834" i="10" s="1"/>
  <c r="B300" i="10"/>
  <c r="E849" i="10"/>
  <c r="F849" i="10" s="1"/>
  <c r="E835" i="10"/>
  <c r="F835" i="10" s="1"/>
  <c r="E261" i="10"/>
  <c r="F261" i="10" s="1"/>
  <c r="E799" i="10"/>
  <c r="F799" i="10" s="1"/>
  <c r="E840" i="10"/>
  <c r="F840" i="10" s="1"/>
  <c r="B331" i="10"/>
  <c r="E838" i="10"/>
  <c r="F838" i="10" s="1"/>
  <c r="E901" i="10"/>
  <c r="F901" i="10" s="1"/>
  <c r="B427" i="10"/>
  <c r="E765" i="10"/>
  <c r="F765" i="10" s="1"/>
  <c r="E741" i="10"/>
  <c r="F741" i="10" s="1"/>
  <c r="E694" i="10"/>
  <c r="F694" i="10" s="1"/>
  <c r="B489" i="10"/>
  <c r="B682" i="10"/>
  <c r="B745" i="10"/>
  <c r="B758" i="10"/>
  <c r="E699" i="10"/>
  <c r="F699" i="10" s="1"/>
  <c r="B680" i="10"/>
  <c r="B681" i="10"/>
  <c r="B619" i="10"/>
  <c r="E632" i="10"/>
  <c r="F632" i="10" s="1"/>
  <c r="E602" i="10"/>
  <c r="F602" i="10" s="1"/>
  <c r="E711" i="10"/>
  <c r="F711" i="10" s="1"/>
  <c r="E515" i="10"/>
  <c r="F515" i="10" s="1"/>
  <c r="E703" i="10"/>
  <c r="F703" i="10" s="1"/>
  <c r="E634" i="10"/>
  <c r="F634" i="10" s="1"/>
  <c r="E435" i="10"/>
  <c r="F435" i="10" s="1"/>
  <c r="E77" i="10"/>
  <c r="F77" i="10" s="1"/>
  <c r="E713" i="10"/>
  <c r="F713" i="10" s="1"/>
  <c r="E517" i="10"/>
  <c r="F517" i="10" s="1"/>
  <c r="B735" i="10"/>
  <c r="E591" i="10"/>
  <c r="F591" i="10" s="1"/>
  <c r="E284" i="10"/>
  <c r="F284" i="10" s="1"/>
  <c r="E586" i="10"/>
  <c r="F586" i="10" s="1"/>
  <c r="E579" i="10"/>
  <c r="F579" i="10" s="1"/>
  <c r="E229" i="10"/>
  <c r="F229" i="10" s="1"/>
  <c r="E258" i="10"/>
  <c r="F258" i="10" s="1"/>
  <c r="E368" i="10"/>
  <c r="F368" i="10" s="1"/>
  <c r="E449" i="10"/>
  <c r="F449" i="10" s="1"/>
  <c r="E407" i="10"/>
  <c r="F407" i="10" s="1"/>
  <c r="E352" i="10"/>
  <c r="F352" i="10" s="1"/>
  <c r="E303" i="10"/>
  <c r="F303" i="10" s="1"/>
  <c r="E415" i="10"/>
  <c r="F415" i="10" s="1"/>
  <c r="E219" i="10"/>
  <c r="F219" i="10" s="1"/>
  <c r="E227" i="10"/>
  <c r="F227" i="10" s="1"/>
  <c r="E146" i="10"/>
  <c r="F146" i="10" s="1"/>
  <c r="E381" i="10"/>
  <c r="F381" i="10" s="1"/>
  <c r="E158" i="10"/>
  <c r="F158" i="10" s="1"/>
  <c r="E161" i="10"/>
  <c r="F161" i="10" s="1"/>
  <c r="E184" i="10"/>
  <c r="F184" i="10" s="1"/>
  <c r="E244" i="10"/>
  <c r="F244" i="10" s="1"/>
  <c r="E246" i="10"/>
  <c r="F246" i="10" s="1"/>
  <c r="E106" i="10"/>
  <c r="F106" i="10" s="1"/>
  <c r="E190" i="10"/>
  <c r="F190" i="10" s="1"/>
  <c r="E160" i="10"/>
  <c r="F160" i="10" s="1"/>
  <c r="E144" i="10"/>
  <c r="F144" i="10" s="1"/>
  <c r="E90" i="10"/>
  <c r="F90" i="10" s="1"/>
  <c r="E116" i="10"/>
  <c r="F116" i="10" s="1"/>
  <c r="E39" i="10"/>
  <c r="F39" i="10" s="1"/>
  <c r="E29" i="10"/>
  <c r="F29" i="10" s="1"/>
  <c r="E56" i="10"/>
  <c r="F56" i="10" s="1"/>
  <c r="B602" i="10"/>
  <c r="B485" i="10"/>
  <c r="B638" i="10"/>
  <c r="B152" i="10"/>
  <c r="E812" i="10"/>
  <c r="F812" i="10" s="1"/>
  <c r="E308" i="10"/>
  <c r="F308" i="10" s="1"/>
  <c r="E478" i="10"/>
  <c r="F478" i="10" s="1"/>
  <c r="E754" i="10"/>
  <c r="F754" i="10" s="1"/>
  <c r="B670" i="10"/>
  <c r="B486" i="10"/>
  <c r="E470" i="10"/>
  <c r="F470" i="10" s="1"/>
  <c r="B412" i="10"/>
  <c r="E187" i="10"/>
  <c r="F187" i="10" s="1"/>
  <c r="E22" i="10"/>
  <c r="F22" i="10" s="1"/>
  <c r="B256" i="10"/>
  <c r="B707" i="10"/>
  <c r="B781" i="10"/>
  <c r="B401" i="10"/>
  <c r="B573" i="10"/>
  <c r="B222" i="10"/>
  <c r="B86" i="10"/>
  <c r="B473" i="10"/>
  <c r="B272" i="10"/>
  <c r="B394" i="10"/>
  <c r="B451" i="10"/>
  <c r="B630" i="10"/>
  <c r="E991" i="10"/>
  <c r="F991" i="10" s="1"/>
  <c r="E915" i="10"/>
  <c r="F915" i="10" s="1"/>
  <c r="E978" i="10"/>
  <c r="F978" i="10" s="1"/>
  <c r="B415" i="10"/>
  <c r="B469" i="10"/>
  <c r="B743" i="10"/>
  <c r="B709" i="10"/>
  <c r="B691" i="10"/>
  <c r="B769" i="10"/>
  <c r="B703" i="10"/>
  <c r="B749" i="10"/>
  <c r="B430" i="10"/>
  <c r="B131" i="10"/>
  <c r="B129" i="10"/>
  <c r="B8" i="10"/>
  <c r="B459" i="10"/>
  <c r="B299" i="10"/>
  <c r="B264" i="10"/>
  <c r="B81" i="10"/>
  <c r="B435" i="10"/>
  <c r="B328" i="10"/>
  <c r="B49" i="10"/>
  <c r="B304" i="10"/>
  <c r="B70" i="10"/>
  <c r="B127" i="10"/>
  <c r="B239" i="10"/>
  <c r="B312" i="10"/>
  <c r="E967" i="10"/>
  <c r="F967" i="10" s="1"/>
  <c r="E885" i="10"/>
  <c r="F885" i="10" s="1"/>
  <c r="E943" i="10"/>
  <c r="F943" i="10" s="1"/>
  <c r="E979" i="10"/>
  <c r="F979" i="10" s="1"/>
  <c r="E977" i="10"/>
  <c r="F977" i="10" s="1"/>
  <c r="E952" i="10"/>
  <c r="F952" i="10" s="1"/>
  <c r="E997" i="10"/>
  <c r="F997" i="10" s="1"/>
  <c r="E965" i="10"/>
  <c r="F965" i="10" s="1"/>
  <c r="E983" i="10"/>
  <c r="F983" i="10" s="1"/>
  <c r="E964" i="10"/>
  <c r="F964" i="10" s="1"/>
  <c r="E345" i="10"/>
  <c r="F345" i="10" s="1"/>
  <c r="B234" i="10"/>
  <c r="E338" i="10"/>
  <c r="F338" i="10" s="1"/>
  <c r="E893" i="10"/>
  <c r="F893" i="10" s="1"/>
  <c r="B311" i="10"/>
  <c r="B771" i="10"/>
  <c r="E857" i="10"/>
  <c r="F857" i="10" s="1"/>
  <c r="B775" i="10"/>
  <c r="E856" i="10"/>
  <c r="F856" i="10" s="1"/>
  <c r="E820" i="10"/>
  <c r="F820" i="10" s="1"/>
  <c r="E900" i="10"/>
  <c r="F900" i="10" s="1"/>
  <c r="E839" i="10"/>
  <c r="F839" i="10" s="1"/>
  <c r="E242" i="10"/>
  <c r="F242" i="10" s="1"/>
  <c r="E764" i="10"/>
  <c r="F764" i="10" s="1"/>
  <c r="E740" i="10"/>
  <c r="F740" i="10" s="1"/>
  <c r="E784" i="10"/>
  <c r="F784" i="10" s="1"/>
  <c r="E670" i="10"/>
  <c r="F670" i="10" s="1"/>
  <c r="E793" i="10"/>
  <c r="F793" i="10" s="1"/>
  <c r="E457" i="10"/>
  <c r="F457" i="10" s="1"/>
  <c r="E794" i="10"/>
  <c r="F794" i="10" s="1"/>
  <c r="E520" i="10"/>
  <c r="F520" i="10" s="1"/>
  <c r="B737" i="10"/>
  <c r="B618" i="10"/>
  <c r="E661" i="10"/>
  <c r="F661" i="10" s="1"/>
  <c r="B637" i="10"/>
  <c r="B683" i="10"/>
  <c r="B741" i="10"/>
  <c r="E663" i="10"/>
  <c r="F663" i="10" s="1"/>
  <c r="B701" i="10"/>
  <c r="E722" i="10"/>
  <c r="F722" i="10" s="1"/>
  <c r="B661" i="10"/>
  <c r="E526" i="10"/>
  <c r="F526" i="10" s="1"/>
  <c r="B648" i="10"/>
  <c r="E674" i="10"/>
  <c r="F674" i="10" s="1"/>
  <c r="B612" i="10"/>
  <c r="E576" i="10"/>
  <c r="F576" i="10" s="1"/>
  <c r="B223" i="10"/>
  <c r="B77" i="10"/>
  <c r="B608" i="10"/>
  <c r="E572" i="10"/>
  <c r="F572" i="10" s="1"/>
  <c r="B270" i="10"/>
  <c r="E233" i="10"/>
  <c r="F233" i="10" s="1"/>
  <c r="E589" i="10"/>
  <c r="F589" i="10" s="1"/>
  <c r="E582" i="10"/>
  <c r="F582" i="10" s="1"/>
  <c r="E447" i="10"/>
  <c r="F447" i="10" s="1"/>
  <c r="E230" i="10"/>
  <c r="F230" i="10" s="1"/>
  <c r="E228" i="10"/>
  <c r="F228" i="10" s="1"/>
  <c r="E150" i="10"/>
  <c r="F150" i="10" s="1"/>
  <c r="B228" i="10"/>
  <c r="B229" i="10"/>
  <c r="B447" i="10"/>
  <c r="E403" i="10"/>
  <c r="F403" i="10" s="1"/>
  <c r="E342" i="10"/>
  <c r="F342" i="10" s="1"/>
  <c r="E396" i="10"/>
  <c r="F396" i="10" s="1"/>
  <c r="E255" i="10"/>
  <c r="F255" i="10" s="1"/>
  <c r="E459" i="10"/>
  <c r="F459" i="10" s="1"/>
  <c r="B243" i="10"/>
  <c r="B424" i="10"/>
  <c r="B375" i="10"/>
  <c r="B497" i="10"/>
  <c r="E194" i="10"/>
  <c r="F194" i="10" s="1"/>
  <c r="E346" i="10"/>
  <c r="F346" i="10" s="1"/>
  <c r="E419" i="10"/>
  <c r="F419" i="10" s="1"/>
  <c r="B224" i="10"/>
  <c r="E148" i="10"/>
  <c r="F148" i="10" s="1"/>
  <c r="B348" i="10"/>
  <c r="B56" i="10"/>
  <c r="B30" i="10"/>
  <c r="E127" i="10"/>
  <c r="F127" i="10" s="1"/>
  <c r="B79" i="10"/>
  <c r="B84" i="10"/>
  <c r="B96" i="10"/>
  <c r="E217" i="10"/>
  <c r="F217" i="10" s="1"/>
  <c r="E52" i="10"/>
  <c r="F52" i="10" s="1"/>
  <c r="B204" i="10"/>
  <c r="E82" i="10"/>
  <c r="F82" i="10" s="1"/>
  <c r="B110" i="10"/>
  <c r="B165" i="10"/>
  <c r="B145" i="10"/>
  <c r="E10" i="10"/>
  <c r="F10" i="10" s="1"/>
  <c r="B78" i="10"/>
  <c r="E42" i="10"/>
  <c r="F42" i="10" s="1"/>
  <c r="E84" i="10"/>
  <c r="F84" i="10" s="1"/>
  <c r="E73" i="10"/>
  <c r="F73" i="10" s="1"/>
  <c r="E511" i="10"/>
  <c r="F511" i="10" s="1"/>
  <c r="B181" i="10"/>
  <c r="B62" i="10"/>
  <c r="E971" i="10"/>
  <c r="F971" i="10" s="1"/>
  <c r="E954" i="10"/>
  <c r="F954" i="10" s="1"/>
  <c r="E797" i="10"/>
  <c r="F797" i="10" s="1"/>
  <c r="B578" i="10"/>
  <c r="B322" i="10"/>
  <c r="B651" i="10"/>
  <c r="B402" i="10"/>
  <c r="B719" i="10"/>
  <c r="B445" i="10"/>
  <c r="B583" i="10"/>
  <c r="B75" i="10"/>
  <c r="B564" i="10"/>
  <c r="B645" i="10"/>
  <c r="B721" i="10"/>
  <c r="B733" i="10"/>
  <c r="B67" i="10"/>
  <c r="B212" i="10"/>
  <c r="B570" i="10"/>
  <c r="B625" i="10"/>
  <c r="B334" i="10"/>
  <c r="B92" i="10"/>
  <c r="B59" i="10"/>
  <c r="B125" i="10"/>
  <c r="B461" i="10"/>
  <c r="B207" i="10"/>
  <c r="B446" i="10"/>
  <c r="B278" i="10"/>
  <c r="B319" i="10"/>
  <c r="E836" i="10"/>
  <c r="F836" i="10" s="1"/>
  <c r="B336" i="10"/>
  <c r="B495" i="10"/>
  <c r="E942" i="10"/>
  <c r="F942" i="10" s="1"/>
  <c r="E986" i="10"/>
  <c r="F986" i="10" s="1"/>
  <c r="E846" i="10"/>
  <c r="F846" i="10" s="1"/>
  <c r="E996" i="10"/>
  <c r="F996" i="10" s="1"/>
  <c r="E938" i="10"/>
  <c r="F938" i="10" s="1"/>
  <c r="E963" i="10"/>
  <c r="F963" i="10" s="1"/>
  <c r="E916" i="10"/>
  <c r="F916" i="10" s="1"/>
  <c r="E392" i="10"/>
  <c r="F392" i="10" s="1"/>
  <c r="E803" i="10"/>
  <c r="F803" i="10" s="1"/>
  <c r="E815" i="10"/>
  <c r="F815" i="10" s="1"/>
  <c r="E814" i="10"/>
  <c r="F814" i="10" s="1"/>
  <c r="B760" i="10"/>
  <c r="B279" i="10"/>
  <c r="E894" i="10"/>
  <c r="F894" i="10" s="1"/>
  <c r="E387" i="10"/>
  <c r="F387" i="10" s="1"/>
  <c r="E771" i="10"/>
  <c r="F771" i="10" s="1"/>
  <c r="E866" i="10"/>
  <c r="F866" i="10" s="1"/>
  <c r="E383" i="10"/>
  <c r="F383" i="10" s="1"/>
  <c r="E892" i="10"/>
  <c r="F892" i="10" s="1"/>
  <c r="E872" i="10"/>
  <c r="F872" i="10" s="1"/>
  <c r="E855" i="10"/>
  <c r="F855" i="10" s="1"/>
  <c r="B261" i="10"/>
  <c r="E389" i="10"/>
  <c r="F389" i="10" s="1"/>
  <c r="E779" i="10"/>
  <c r="F779" i="10" s="1"/>
  <c r="B332" i="10"/>
  <c r="E732" i="10"/>
  <c r="F732" i="10" s="1"/>
  <c r="E781" i="10"/>
  <c r="F781" i="10" s="1"/>
  <c r="E735" i="10"/>
  <c r="F735" i="10" s="1"/>
  <c r="E277" i="10"/>
  <c r="F277" i="10" s="1"/>
  <c r="E748" i="10"/>
  <c r="F748" i="10" s="1"/>
  <c r="E746" i="10"/>
  <c r="F746" i="10" s="1"/>
  <c r="E725" i="10"/>
  <c r="F725" i="10" s="1"/>
  <c r="B613" i="10"/>
  <c r="B764" i="10"/>
  <c r="B773" i="10"/>
  <c r="B774" i="10"/>
  <c r="B687" i="10"/>
  <c r="B696" i="10"/>
  <c r="B697" i="10"/>
  <c r="E648" i="10"/>
  <c r="F648" i="10" s="1"/>
  <c r="B666" i="10"/>
  <c r="E531" i="10"/>
  <c r="F531" i="10" s="1"/>
  <c r="E650" i="10"/>
  <c r="F650" i="10" s="1"/>
  <c r="B692" i="10"/>
  <c r="E729" i="10"/>
  <c r="F729" i="10" s="1"/>
  <c r="E533" i="10"/>
  <c r="F533" i="10" s="1"/>
  <c r="E715" i="10"/>
  <c r="F715" i="10" s="1"/>
  <c r="B654" i="10"/>
  <c r="E519" i="10"/>
  <c r="F519" i="10" s="1"/>
  <c r="B641" i="10"/>
  <c r="B286" i="10"/>
  <c r="E152" i="10"/>
  <c r="F152" i="10" s="1"/>
  <c r="B597" i="10"/>
  <c r="E560" i="10"/>
  <c r="F560" i="10" s="1"/>
  <c r="E595" i="10"/>
  <c r="F595" i="10" s="1"/>
  <c r="E563" i="10"/>
  <c r="F563" i="10" s="1"/>
  <c r="E290" i="10"/>
  <c r="F290" i="10" s="1"/>
  <c r="B439" i="10"/>
  <c r="E507" i="10"/>
  <c r="F507" i="10" s="1"/>
  <c r="E423" i="10"/>
  <c r="F423" i="10" s="1"/>
  <c r="E379" i="10"/>
  <c r="F379" i="10" s="1"/>
  <c r="E214" i="10"/>
  <c r="F214" i="10" s="1"/>
  <c r="E323" i="10"/>
  <c r="F323" i="10" s="1"/>
  <c r="E375" i="10"/>
  <c r="F375" i="10" s="1"/>
  <c r="E356" i="10"/>
  <c r="F356" i="10" s="1"/>
  <c r="B502" i="10"/>
  <c r="E362" i="10"/>
  <c r="F362" i="10" s="1"/>
  <c r="E496" i="10"/>
  <c r="F496" i="10" s="1"/>
  <c r="B258" i="10"/>
  <c r="B476" i="10"/>
  <c r="E452" i="10"/>
  <c r="F452" i="10" s="1"/>
  <c r="B250" i="10"/>
  <c r="B247" i="10"/>
  <c r="B382" i="10"/>
  <c r="B321" i="10"/>
  <c r="E63" i="10"/>
  <c r="F63" i="10" s="1"/>
  <c r="B500" i="10"/>
  <c r="B126" i="10"/>
  <c r="B468" i="10"/>
  <c r="E209" i="10"/>
  <c r="F209" i="10" s="1"/>
  <c r="E414" i="10"/>
  <c r="F414" i="10" s="1"/>
  <c r="B454" i="10"/>
  <c r="E442" i="10"/>
  <c r="F442" i="10" s="1"/>
  <c r="B260" i="10"/>
  <c r="B259" i="10"/>
  <c r="E341" i="10"/>
  <c r="F341" i="10" s="1"/>
  <c r="E203" i="10"/>
  <c r="F203" i="10" s="1"/>
  <c r="B419" i="10"/>
  <c r="E207" i="10"/>
  <c r="F207" i="10" s="1"/>
  <c r="E256" i="10"/>
  <c r="F256" i="10" s="1"/>
  <c r="B246" i="10"/>
  <c r="E208" i="10"/>
  <c r="F208" i="10" s="1"/>
  <c r="B341" i="10"/>
  <c r="B464" i="10"/>
  <c r="E205" i="10"/>
  <c r="F205" i="10" s="1"/>
  <c r="E506" i="10"/>
  <c r="F506" i="10" s="1"/>
  <c r="E59" i="10"/>
  <c r="F59" i="10" s="1"/>
  <c r="E417" i="10"/>
  <c r="F417" i="10" s="1"/>
  <c r="B136" i="10"/>
  <c r="B157" i="10"/>
  <c r="E105" i="10"/>
  <c r="F105" i="10" s="1"/>
  <c r="E92" i="10"/>
  <c r="F92" i="10" s="1"/>
  <c r="B148" i="10"/>
  <c r="B94" i="10"/>
  <c r="E169" i="10"/>
  <c r="F169" i="10" s="1"/>
  <c r="E14" i="10"/>
  <c r="F14" i="10" s="1"/>
  <c r="E189" i="10"/>
  <c r="F189" i="10" s="1"/>
  <c r="B168" i="10"/>
  <c r="E103" i="10"/>
  <c r="F103" i="10" s="1"/>
  <c r="B103" i="10"/>
  <c r="B384" i="10"/>
  <c r="E85" i="10"/>
  <c r="F85" i="10" s="1"/>
  <c r="B175" i="10"/>
  <c r="B32" i="10"/>
  <c r="E159" i="10"/>
  <c r="F159" i="10" s="1"/>
  <c r="E114" i="10"/>
  <c r="F114" i="10" s="1"/>
  <c r="E9" i="10"/>
  <c r="F9" i="10" s="1"/>
  <c r="E510" i="10"/>
  <c r="F510" i="10" s="1"/>
  <c r="E876" i="10"/>
  <c r="F876" i="10" s="1"/>
  <c r="E775" i="10"/>
  <c r="F775" i="10" s="1"/>
  <c r="B759" i="10"/>
  <c r="E536" i="10"/>
  <c r="F536" i="10" s="1"/>
  <c r="E611" i="10"/>
  <c r="F611" i="10" s="1"/>
  <c r="B507" i="10"/>
  <c r="E348" i="10"/>
  <c r="F348" i="10" s="1"/>
  <c r="B460" i="10"/>
  <c r="B381" i="10"/>
  <c r="B499" i="10"/>
  <c r="B57" i="10"/>
  <c r="B40" i="10"/>
  <c r="B115" i="10"/>
  <c r="B498" i="10"/>
  <c r="B134" i="10"/>
  <c r="B695" i="10"/>
  <c r="B379" i="10"/>
  <c r="B604" i="10"/>
  <c r="B87" i="10"/>
  <c r="B377" i="10"/>
  <c r="B635" i="10"/>
  <c r="B763" i="10"/>
  <c r="B589" i="10"/>
  <c r="B605" i="10"/>
  <c r="B479" i="10"/>
  <c r="B586" i="10"/>
  <c r="B705" i="10"/>
  <c r="B623" i="10"/>
  <c r="B717" i="10"/>
  <c r="B139" i="10"/>
  <c r="B64" i="10"/>
  <c r="B138" i="10"/>
  <c r="B282" i="10"/>
  <c r="B27" i="10"/>
  <c r="B342" i="10"/>
  <c r="B508" i="10"/>
  <c r="B15" i="10"/>
  <c r="B37" i="10"/>
  <c r="B161" i="10"/>
  <c r="B167" i="10"/>
  <c r="B395" i="10"/>
  <c r="B493" i="10"/>
  <c r="B90" i="10"/>
  <c r="B174" i="10"/>
  <c r="B474" i="10"/>
  <c r="E969" i="10"/>
  <c r="F969" i="10" s="1"/>
  <c r="E981" i="10"/>
  <c r="F981" i="10" s="1"/>
  <c r="B398" i="10"/>
  <c r="E995" i="10"/>
  <c r="F995" i="10" s="1"/>
  <c r="E959" i="10"/>
  <c r="F959" i="10" s="1"/>
  <c r="E955" i="10"/>
  <c r="F955" i="10" s="1"/>
  <c r="E993" i="10"/>
  <c r="F993" i="10" s="1"/>
  <c r="E307" i="10"/>
  <c r="F307" i="10" s="1"/>
  <c r="B309" i="10"/>
  <c r="E795" i="10"/>
  <c r="F795" i="10" s="1"/>
  <c r="E813" i="10"/>
  <c r="F813" i="10" s="1"/>
  <c r="E913" i="10"/>
  <c r="F913" i="10" s="1"/>
  <c r="E873" i="10"/>
  <c r="F873" i="10" s="1"/>
  <c r="E811" i="10"/>
  <c r="F811" i="10" s="1"/>
  <c r="B237" i="10"/>
  <c r="E854" i="10"/>
  <c r="F854" i="10" s="1"/>
  <c r="E780" i="10"/>
  <c r="F780" i="10" s="1"/>
  <c r="E675" i="10"/>
  <c r="F675" i="10" s="1"/>
  <c r="B504" i="10"/>
  <c r="E766" i="10"/>
  <c r="F766" i="10" s="1"/>
  <c r="E758" i="10"/>
  <c r="F758" i="10" s="1"/>
  <c r="E800" i="10"/>
  <c r="F800" i="10" s="1"/>
  <c r="E753" i="10"/>
  <c r="F753" i="10" s="1"/>
  <c r="E681" i="10"/>
  <c r="F681" i="10" s="1"/>
  <c r="E542" i="10"/>
  <c r="F542" i="10" s="1"/>
  <c r="E628" i="10"/>
  <c r="F628" i="10" s="1"/>
  <c r="B603" i="10"/>
  <c r="E353" i="10"/>
  <c r="F353" i="10" s="1"/>
  <c r="E690" i="10"/>
  <c r="F690" i="10" s="1"/>
  <c r="B579" i="10"/>
  <c r="E567" i="10"/>
  <c r="F567" i="10" s="1"/>
  <c r="E592" i="10"/>
  <c r="F592" i="10" s="1"/>
  <c r="B281" i="10"/>
  <c r="B582" i="10"/>
  <c r="E289" i="10"/>
  <c r="F289" i="10" s="1"/>
  <c r="B575" i="10"/>
  <c r="E283" i="10"/>
  <c r="F283" i="10" s="1"/>
  <c r="E588" i="10"/>
  <c r="F588" i="10" s="1"/>
  <c r="B470" i="10"/>
  <c r="E231" i="10"/>
  <c r="F231" i="10" s="1"/>
  <c r="E565" i="10"/>
  <c r="F565" i="10" s="1"/>
  <c r="E598" i="10"/>
  <c r="F598" i="10" s="1"/>
  <c r="E274" i="10"/>
  <c r="F274" i="10" s="1"/>
  <c r="B60" i="10"/>
  <c r="E364" i="10"/>
  <c r="F364" i="10" s="1"/>
  <c r="E469" i="10"/>
  <c r="F469" i="10" s="1"/>
  <c r="B249" i="10"/>
  <c r="E253" i="10"/>
  <c r="F253" i="10" s="1"/>
  <c r="E406" i="10"/>
  <c r="F406" i="10" s="1"/>
  <c r="E266" i="10"/>
  <c r="F266" i="10" s="1"/>
  <c r="E304" i="10"/>
  <c r="F304" i="10" s="1"/>
  <c r="B251" i="10"/>
  <c r="B257" i="10"/>
  <c r="B488" i="10"/>
  <c r="E292" i="10"/>
  <c r="F292" i="10" s="1"/>
  <c r="B213" i="10"/>
  <c r="B205" i="10"/>
  <c r="E118" i="10"/>
  <c r="F118" i="10" s="1"/>
  <c r="E133" i="10"/>
  <c r="F133" i="10" s="1"/>
  <c r="E259" i="10"/>
  <c r="F259" i="10" s="1"/>
  <c r="E404" i="10"/>
  <c r="F404" i="10" s="1"/>
  <c r="B160" i="10"/>
  <c r="B484" i="10"/>
  <c r="E198" i="10"/>
  <c r="F198" i="10" s="1"/>
  <c r="B166" i="10"/>
  <c r="E202" i="10"/>
  <c r="F202" i="10" s="1"/>
  <c r="E180" i="10"/>
  <c r="F180" i="10" s="1"/>
  <c r="E206" i="10"/>
  <c r="F206" i="10" s="1"/>
  <c r="E175" i="10"/>
  <c r="F175" i="10" s="1"/>
  <c r="E17" i="10"/>
  <c r="F17" i="10" s="1"/>
  <c r="E145" i="10"/>
  <c r="F145" i="10" s="1"/>
  <c r="E123" i="10"/>
  <c r="F123" i="10" s="1"/>
  <c r="E50" i="10"/>
  <c r="F50" i="10" s="1"/>
  <c r="B203" i="10"/>
  <c r="B118" i="10"/>
  <c r="B24" i="10"/>
  <c r="B144" i="10"/>
  <c r="E65" i="10"/>
  <c r="F65" i="10" s="1"/>
  <c r="E35" i="10"/>
  <c r="F35" i="10" s="1"/>
  <c r="E55" i="10"/>
  <c r="F55" i="10" s="1"/>
  <c r="E58" i="10"/>
  <c r="F58" i="10" s="1"/>
  <c r="E509" i="10"/>
  <c r="F509" i="10" s="1"/>
  <c r="B521" i="10" l="1"/>
  <c r="B533" i="10"/>
  <c r="B531" i="10"/>
  <c r="R213" i="10"/>
  <c r="U213" i="10" s="1"/>
  <c r="H213" i="10"/>
  <c r="K213" i="10" s="1"/>
  <c r="M213" i="10"/>
  <c r="P213" i="10" s="1"/>
  <c r="R474" i="10"/>
  <c r="U474" i="10" s="1"/>
  <c r="H474" i="10"/>
  <c r="K474" i="10" s="1"/>
  <c r="M474" i="10"/>
  <c r="P474" i="10" s="1"/>
  <c r="M15" i="10"/>
  <c r="P15" i="10" s="1"/>
  <c r="H15" i="10"/>
  <c r="K15" i="10" s="1"/>
  <c r="R15" i="10"/>
  <c r="U15" i="10" s="1"/>
  <c r="M717" i="10"/>
  <c r="P717" i="10" s="1"/>
  <c r="H717" i="10"/>
  <c r="K717" i="10" s="1"/>
  <c r="R717" i="10"/>
  <c r="U717" i="10" s="1"/>
  <c r="M635" i="10"/>
  <c r="P635" i="10" s="1"/>
  <c r="H635" i="10"/>
  <c r="K635" i="10" s="1"/>
  <c r="R635" i="10"/>
  <c r="U635" i="10" s="1"/>
  <c r="M115" i="10"/>
  <c r="P115" i="10" s="1"/>
  <c r="H115" i="10"/>
  <c r="K115" i="10" s="1"/>
  <c r="R115" i="10"/>
  <c r="U115" i="10" s="1"/>
  <c r="R136" i="10"/>
  <c r="U136" i="10" s="1"/>
  <c r="M136" i="10"/>
  <c r="P136" i="10" s="1"/>
  <c r="H136" i="10"/>
  <c r="K136" i="10" s="1"/>
  <c r="H246" i="10"/>
  <c r="K246" i="10" s="1"/>
  <c r="R246" i="10"/>
  <c r="U246" i="10" s="1"/>
  <c r="M246" i="10"/>
  <c r="P246" i="10" s="1"/>
  <c r="H321" i="10"/>
  <c r="K321" i="10" s="1"/>
  <c r="R321" i="10"/>
  <c r="U321" i="10" s="1"/>
  <c r="M321" i="10"/>
  <c r="P321" i="10" s="1"/>
  <c r="M286" i="10"/>
  <c r="P286" i="10" s="1"/>
  <c r="H286" i="10"/>
  <c r="K286" i="10" s="1"/>
  <c r="R286" i="10"/>
  <c r="U286" i="10" s="1"/>
  <c r="M773" i="10"/>
  <c r="P773" i="10" s="1"/>
  <c r="R773" i="10"/>
  <c r="U773" i="10" s="1"/>
  <c r="H773" i="10"/>
  <c r="K773" i="10" s="1"/>
  <c r="M446" i="10"/>
  <c r="P446" i="10" s="1"/>
  <c r="H446" i="10"/>
  <c r="K446" i="10" s="1"/>
  <c r="R446" i="10"/>
  <c r="U446" i="10" s="1"/>
  <c r="M570" i="10"/>
  <c r="P570" i="10" s="1"/>
  <c r="H570" i="10"/>
  <c r="K570" i="10" s="1"/>
  <c r="R570" i="10"/>
  <c r="U570" i="10" s="1"/>
  <c r="R583" i="10"/>
  <c r="U583" i="10" s="1"/>
  <c r="H583" i="10"/>
  <c r="K583" i="10" s="1"/>
  <c r="M583" i="10"/>
  <c r="P583" i="10" s="1"/>
  <c r="M78" i="10"/>
  <c r="P78" i="10" s="1"/>
  <c r="H78" i="10"/>
  <c r="K78" i="10" s="1"/>
  <c r="R78" i="10"/>
  <c r="U78" i="10" s="1"/>
  <c r="R243" i="10"/>
  <c r="U243" i="10" s="1"/>
  <c r="H243" i="10"/>
  <c r="K243" i="10" s="1"/>
  <c r="M243" i="10"/>
  <c r="P243" i="10" s="1"/>
  <c r="M228" i="10"/>
  <c r="P228" i="10" s="1"/>
  <c r="H228" i="10"/>
  <c r="K228" i="10" s="1"/>
  <c r="R228" i="10"/>
  <c r="U228" i="10" s="1"/>
  <c r="R270" i="10"/>
  <c r="U270" i="10" s="1"/>
  <c r="H270" i="10"/>
  <c r="K270" i="10" s="1"/>
  <c r="M270" i="10"/>
  <c r="P270" i="10" s="1"/>
  <c r="H648" i="10"/>
  <c r="K648" i="10" s="1"/>
  <c r="R648" i="10"/>
  <c r="U648" i="10" s="1"/>
  <c r="M648" i="10"/>
  <c r="P648" i="10" s="1"/>
  <c r="R637" i="10"/>
  <c r="U637" i="10" s="1"/>
  <c r="H637" i="10"/>
  <c r="K637" i="10" s="1"/>
  <c r="M637" i="10"/>
  <c r="P637" i="10" s="1"/>
  <c r="R49" i="10"/>
  <c r="U49" i="10" s="1"/>
  <c r="H49" i="10"/>
  <c r="K49" i="10" s="1"/>
  <c r="M49" i="10"/>
  <c r="P49" i="10" s="1"/>
  <c r="M129" i="10"/>
  <c r="P129" i="10" s="1"/>
  <c r="R129" i="10"/>
  <c r="U129" i="10" s="1"/>
  <c r="H129" i="10"/>
  <c r="K129" i="10" s="1"/>
  <c r="M743" i="10"/>
  <c r="P743" i="10" s="1"/>
  <c r="H743" i="10"/>
  <c r="K743" i="10" s="1"/>
  <c r="R743" i="10"/>
  <c r="U743" i="10" s="1"/>
  <c r="M394" i="10"/>
  <c r="P394" i="10" s="1"/>
  <c r="H394" i="10"/>
  <c r="K394" i="10" s="1"/>
  <c r="R394" i="10"/>
  <c r="U394" i="10" s="1"/>
  <c r="M707" i="10"/>
  <c r="P707" i="10" s="1"/>
  <c r="H707" i="10"/>
  <c r="K707" i="10" s="1"/>
  <c r="R707" i="10"/>
  <c r="U707" i="10" s="1"/>
  <c r="H489" i="10"/>
  <c r="K489" i="10" s="1"/>
  <c r="R489" i="10"/>
  <c r="U489" i="10" s="1"/>
  <c r="M489" i="10"/>
  <c r="P489" i="10" s="1"/>
  <c r="M750" i="10"/>
  <c r="P750" i="10" s="1"/>
  <c r="H750" i="10"/>
  <c r="K750" i="10" s="1"/>
  <c r="R750" i="10"/>
  <c r="U750" i="10" s="1"/>
  <c r="H240" i="10"/>
  <c r="K240" i="10" s="1"/>
  <c r="M240" i="10"/>
  <c r="P240" i="10" s="1"/>
  <c r="R240" i="10"/>
  <c r="U240" i="10" s="1"/>
  <c r="M143" i="10"/>
  <c r="P143" i="10" s="1"/>
  <c r="H143" i="10"/>
  <c r="K143" i="10" s="1"/>
  <c r="R143" i="10"/>
  <c r="U143" i="10" s="1"/>
  <c r="M343" i="10"/>
  <c r="P343" i="10" s="1"/>
  <c r="R343" i="10"/>
  <c r="U343" i="10" s="1"/>
  <c r="H343" i="10"/>
  <c r="K343" i="10" s="1"/>
  <c r="M275" i="10"/>
  <c r="P275" i="10" s="1"/>
  <c r="R275" i="10"/>
  <c r="U275" i="10" s="1"/>
  <c r="H275" i="10"/>
  <c r="K275" i="10" s="1"/>
  <c r="M335" i="10"/>
  <c r="P335" i="10" s="1"/>
  <c r="H335" i="10"/>
  <c r="K335" i="10" s="1"/>
  <c r="R335" i="10"/>
  <c r="U335" i="10" s="1"/>
  <c r="H232" i="10"/>
  <c r="K232" i="10" s="1"/>
  <c r="M232" i="10"/>
  <c r="P232" i="10" s="1"/>
  <c r="R232" i="10"/>
  <c r="U232" i="10" s="1"/>
  <c r="H636" i="10"/>
  <c r="K636" i="10" s="1"/>
  <c r="M636" i="10"/>
  <c r="P636" i="10" s="1"/>
  <c r="R636" i="10"/>
  <c r="U636" i="10" s="1"/>
  <c r="H587" i="10"/>
  <c r="K587" i="10" s="1"/>
  <c r="M587" i="10"/>
  <c r="P587" i="10" s="1"/>
  <c r="R587" i="10"/>
  <c r="U587" i="10" s="1"/>
  <c r="H746" i="10"/>
  <c r="K746" i="10" s="1"/>
  <c r="R746" i="10"/>
  <c r="U746" i="10" s="1"/>
  <c r="M746" i="10"/>
  <c r="P746" i="10" s="1"/>
  <c r="M472" i="10"/>
  <c r="P472" i="10" s="1"/>
  <c r="H472" i="10"/>
  <c r="K472" i="10" s="1"/>
  <c r="R472" i="10"/>
  <c r="U472" i="10" s="1"/>
  <c r="R17" i="10"/>
  <c r="U17" i="10" s="1"/>
  <c r="M17" i="10"/>
  <c r="P17" i="10" s="1"/>
  <c r="H17" i="10"/>
  <c r="K17" i="10" s="1"/>
  <c r="H206" i="10"/>
  <c r="K206" i="10" s="1"/>
  <c r="R206" i="10"/>
  <c r="U206" i="10" s="1"/>
  <c r="M206" i="10"/>
  <c r="P206" i="10" s="1"/>
  <c r="R422" i="10"/>
  <c r="U422" i="10" s="1"/>
  <c r="M422" i="10"/>
  <c r="P422" i="10" s="1"/>
  <c r="H422" i="10"/>
  <c r="K422" i="10" s="1"/>
  <c r="M481" i="10"/>
  <c r="P481" i="10" s="1"/>
  <c r="R481" i="10"/>
  <c r="U481" i="10" s="1"/>
  <c r="H481" i="10"/>
  <c r="K481" i="10" s="1"/>
  <c r="R194" i="10"/>
  <c r="U194" i="10" s="1"/>
  <c r="H194" i="10"/>
  <c r="K194" i="10" s="1"/>
  <c r="M194" i="10"/>
  <c r="P194" i="10" s="1"/>
  <c r="H650" i="10"/>
  <c r="K650" i="10" s="1"/>
  <c r="R650" i="10"/>
  <c r="U650" i="10" s="1"/>
  <c r="M650" i="10"/>
  <c r="P650" i="10" s="1"/>
  <c r="M679" i="10"/>
  <c r="P679" i="10" s="1"/>
  <c r="H679" i="10"/>
  <c r="K679" i="10" s="1"/>
  <c r="R679" i="10"/>
  <c r="U679" i="10" s="1"/>
  <c r="H699" i="10"/>
  <c r="K699" i="10" s="1"/>
  <c r="M699" i="10"/>
  <c r="P699" i="10" s="1"/>
  <c r="R699" i="10"/>
  <c r="U699" i="10" s="1"/>
  <c r="H306" i="10"/>
  <c r="K306" i="10" s="1"/>
  <c r="M306" i="10"/>
  <c r="P306" i="10" s="1"/>
  <c r="R306" i="10"/>
  <c r="U306" i="10" s="1"/>
  <c r="M120" i="10"/>
  <c r="P120" i="10" s="1"/>
  <c r="R120" i="10"/>
  <c r="U120" i="10" s="1"/>
  <c r="H120" i="10"/>
  <c r="K120" i="10" s="1"/>
  <c r="H712" i="10"/>
  <c r="K712" i="10" s="1"/>
  <c r="M712" i="10"/>
  <c r="P712" i="10" s="1"/>
  <c r="R712" i="10"/>
  <c r="U712" i="10" s="1"/>
  <c r="H444" i="10"/>
  <c r="K444" i="10" s="1"/>
  <c r="M444" i="10"/>
  <c r="P444" i="10" s="1"/>
  <c r="R444" i="10"/>
  <c r="U444" i="10" s="1"/>
  <c r="R88" i="10"/>
  <c r="U88" i="10" s="1"/>
  <c r="M88" i="10"/>
  <c r="P88" i="10" s="1"/>
  <c r="H88" i="10"/>
  <c r="K88" i="10" s="1"/>
  <c r="M559" i="10"/>
  <c r="P559" i="10" s="1"/>
  <c r="H559" i="10"/>
  <c r="K559" i="10" s="1"/>
  <c r="R559" i="10"/>
  <c r="U559" i="10" s="1"/>
  <c r="H752" i="10"/>
  <c r="K752" i="10" s="1"/>
  <c r="M752" i="10"/>
  <c r="P752" i="10" s="1"/>
  <c r="R752" i="10"/>
  <c r="U752" i="10" s="1"/>
  <c r="H74" i="10"/>
  <c r="K74" i="10" s="1"/>
  <c r="M74" i="10"/>
  <c r="P74" i="10" s="1"/>
  <c r="R74" i="10"/>
  <c r="U74" i="10" s="1"/>
  <c r="R466" i="10"/>
  <c r="U466" i="10" s="1"/>
  <c r="H466" i="10"/>
  <c r="K466" i="10" s="1"/>
  <c r="M466" i="10"/>
  <c r="P466" i="10" s="1"/>
  <c r="H658" i="10"/>
  <c r="K658" i="10" s="1"/>
  <c r="M658" i="10"/>
  <c r="P658" i="10" s="1"/>
  <c r="R658" i="10"/>
  <c r="U658" i="10" s="1"/>
  <c r="R766" i="10"/>
  <c r="U766" i="10" s="1"/>
  <c r="H766" i="10"/>
  <c r="K766" i="10" s="1"/>
  <c r="M766" i="10"/>
  <c r="P766" i="10" s="1"/>
  <c r="H698" i="10"/>
  <c r="K698" i="10" s="1"/>
  <c r="R698" i="10"/>
  <c r="U698" i="10" s="1"/>
  <c r="M698" i="10"/>
  <c r="P698" i="10" s="1"/>
  <c r="R632" i="10"/>
  <c r="U632" i="10" s="1"/>
  <c r="M632" i="10"/>
  <c r="P632" i="10" s="1"/>
  <c r="H632" i="10"/>
  <c r="K632" i="10" s="1"/>
  <c r="M21" i="10"/>
  <c r="P21" i="10" s="1"/>
  <c r="R21" i="10"/>
  <c r="U21" i="10" s="1"/>
  <c r="H21" i="10"/>
  <c r="K21" i="10" s="1"/>
  <c r="R744" i="10"/>
  <c r="U744" i="10" s="1"/>
  <c r="H744" i="10"/>
  <c r="K744" i="10" s="1"/>
  <c r="M744" i="10"/>
  <c r="P744" i="10" s="1"/>
  <c r="M438" i="10"/>
  <c r="P438" i="10" s="1"/>
  <c r="R438" i="10"/>
  <c r="U438" i="10" s="1"/>
  <c r="H438" i="10"/>
  <c r="K438" i="10" s="1"/>
  <c r="R659" i="10"/>
  <c r="U659" i="10" s="1"/>
  <c r="M659" i="10"/>
  <c r="P659" i="10" s="1"/>
  <c r="H659" i="10"/>
  <c r="K659" i="10" s="1"/>
  <c r="H629" i="10"/>
  <c r="K629" i="10" s="1"/>
  <c r="R629" i="10"/>
  <c r="U629" i="10" s="1"/>
  <c r="M629" i="10"/>
  <c r="P629" i="10" s="1"/>
  <c r="R383" i="10"/>
  <c r="U383" i="10" s="1"/>
  <c r="H383" i="10"/>
  <c r="K383" i="10" s="1"/>
  <c r="M383" i="10"/>
  <c r="P383" i="10" s="1"/>
  <c r="H491" i="10"/>
  <c r="K491" i="10" s="1"/>
  <c r="M491" i="10"/>
  <c r="P491" i="10" s="1"/>
  <c r="R491" i="10"/>
  <c r="U491" i="10" s="1"/>
  <c r="H159" i="10"/>
  <c r="K159" i="10" s="1"/>
  <c r="M159" i="10"/>
  <c r="P159" i="10" s="1"/>
  <c r="R159" i="10"/>
  <c r="U159" i="10" s="1"/>
  <c r="H200" i="10"/>
  <c r="K200" i="10" s="1"/>
  <c r="M200" i="10"/>
  <c r="P200" i="10" s="1"/>
  <c r="R200" i="10"/>
  <c r="U200" i="10" s="1"/>
  <c r="M376" i="10"/>
  <c r="P376" i="10" s="1"/>
  <c r="R376" i="10"/>
  <c r="U376" i="10" s="1"/>
  <c r="H376" i="10"/>
  <c r="K376" i="10" s="1"/>
  <c r="M780" i="10"/>
  <c r="P780" i="10" s="1"/>
  <c r="R780" i="10"/>
  <c r="U780" i="10" s="1"/>
  <c r="H780" i="10"/>
  <c r="K780" i="10" s="1"/>
  <c r="R716" i="10"/>
  <c r="U716" i="10" s="1"/>
  <c r="M716" i="10"/>
  <c r="P716" i="10" s="1"/>
  <c r="H716" i="10"/>
  <c r="K716" i="10" s="1"/>
  <c r="R634" i="10"/>
  <c r="U634" i="10" s="1"/>
  <c r="M634" i="10"/>
  <c r="P634" i="10" s="1"/>
  <c r="H634" i="10"/>
  <c r="K634" i="10" s="1"/>
  <c r="M46" i="10"/>
  <c r="P46" i="10" s="1"/>
  <c r="H46" i="10"/>
  <c r="K46" i="10" s="1"/>
  <c r="R46" i="10"/>
  <c r="U46" i="10" s="1"/>
  <c r="R501" i="10"/>
  <c r="U501" i="10" s="1"/>
  <c r="H501" i="10"/>
  <c r="K501" i="10" s="1"/>
  <c r="M501" i="10"/>
  <c r="P501" i="10" s="1"/>
  <c r="M418" i="10"/>
  <c r="P418" i="10" s="1"/>
  <c r="H418" i="10"/>
  <c r="K418" i="10" s="1"/>
  <c r="R418" i="10"/>
  <c r="U418" i="10" s="1"/>
  <c r="H584" i="10"/>
  <c r="K584" i="10" s="1"/>
  <c r="M584" i="10"/>
  <c r="P584" i="10" s="1"/>
  <c r="R584" i="10"/>
  <c r="U584" i="10" s="1"/>
  <c r="H563" i="10"/>
  <c r="K563" i="10" s="1"/>
  <c r="R563" i="10"/>
  <c r="U563" i="10" s="1"/>
  <c r="M563" i="10"/>
  <c r="P563" i="10" s="1"/>
  <c r="H389" i="10"/>
  <c r="K389" i="10" s="1"/>
  <c r="R389" i="10"/>
  <c r="U389" i="10" s="1"/>
  <c r="M389" i="10"/>
  <c r="P389" i="10" s="1"/>
  <c r="H265" i="10"/>
  <c r="K265" i="10" s="1"/>
  <c r="R265" i="10"/>
  <c r="U265" i="10" s="1"/>
  <c r="M265" i="10"/>
  <c r="P265" i="10" s="1"/>
  <c r="H220" i="10"/>
  <c r="K220" i="10" s="1"/>
  <c r="R220" i="10"/>
  <c r="U220" i="10" s="1"/>
  <c r="M220" i="10"/>
  <c r="P220" i="10" s="1"/>
  <c r="R171" i="10"/>
  <c r="U171" i="10" s="1"/>
  <c r="M171" i="10"/>
  <c r="P171" i="10" s="1"/>
  <c r="H171" i="10"/>
  <c r="K171" i="10" s="1"/>
  <c r="M178" i="10"/>
  <c r="P178" i="10" s="1"/>
  <c r="H178" i="10"/>
  <c r="K178" i="10" s="1"/>
  <c r="R178" i="10"/>
  <c r="U178" i="10" s="1"/>
  <c r="H301" i="10"/>
  <c r="K301" i="10" s="1"/>
  <c r="R301" i="10"/>
  <c r="U301" i="10" s="1"/>
  <c r="M301" i="10"/>
  <c r="P301" i="10" s="1"/>
  <c r="R397" i="10"/>
  <c r="U397" i="10" s="1"/>
  <c r="M397" i="10"/>
  <c r="P397" i="10" s="1"/>
  <c r="H397" i="10"/>
  <c r="K397" i="10" s="1"/>
  <c r="B9" i="10"/>
  <c r="R484" i="10"/>
  <c r="U484" i="10" s="1"/>
  <c r="H484" i="10"/>
  <c r="K484" i="10" s="1"/>
  <c r="M484" i="10"/>
  <c r="P484" i="10" s="1"/>
  <c r="M249" i="10"/>
  <c r="P249" i="10" s="1"/>
  <c r="H249" i="10"/>
  <c r="K249" i="10" s="1"/>
  <c r="R249" i="10"/>
  <c r="U249" i="10" s="1"/>
  <c r="M470" i="10"/>
  <c r="P470" i="10" s="1"/>
  <c r="R470" i="10"/>
  <c r="U470" i="10" s="1"/>
  <c r="H470" i="10"/>
  <c r="K470" i="10" s="1"/>
  <c r="H237" i="10"/>
  <c r="K237" i="10" s="1"/>
  <c r="R237" i="10"/>
  <c r="U237" i="10" s="1"/>
  <c r="M237" i="10"/>
  <c r="P237" i="10" s="1"/>
  <c r="M174" i="10"/>
  <c r="P174" i="10" s="1"/>
  <c r="R174" i="10"/>
  <c r="U174" i="10" s="1"/>
  <c r="H174" i="10"/>
  <c r="K174" i="10" s="1"/>
  <c r="R508" i="10"/>
  <c r="U508" i="10" s="1"/>
  <c r="M508" i="10"/>
  <c r="P508" i="10" s="1"/>
  <c r="H508" i="10"/>
  <c r="K508" i="10" s="1"/>
  <c r="H623" i="10"/>
  <c r="K623" i="10" s="1"/>
  <c r="M623" i="10"/>
  <c r="P623" i="10" s="1"/>
  <c r="R623" i="10"/>
  <c r="U623" i="10" s="1"/>
  <c r="R377" i="10"/>
  <c r="U377" i="10" s="1"/>
  <c r="H377" i="10"/>
  <c r="K377" i="10" s="1"/>
  <c r="M377" i="10"/>
  <c r="P377" i="10" s="1"/>
  <c r="H40" i="10"/>
  <c r="K40" i="10" s="1"/>
  <c r="M40" i="10"/>
  <c r="P40" i="10" s="1"/>
  <c r="R40" i="10"/>
  <c r="U40" i="10" s="1"/>
  <c r="R32" i="10"/>
  <c r="U32" i="10" s="1"/>
  <c r="H32" i="10"/>
  <c r="K32" i="10" s="1"/>
  <c r="M32" i="10"/>
  <c r="P32" i="10" s="1"/>
  <c r="H454" i="10"/>
  <c r="K454" i="10" s="1"/>
  <c r="M454" i="10"/>
  <c r="P454" i="10" s="1"/>
  <c r="R454" i="10"/>
  <c r="U454" i="10" s="1"/>
  <c r="M382" i="10"/>
  <c r="P382" i="10" s="1"/>
  <c r="H382" i="10"/>
  <c r="K382" i="10" s="1"/>
  <c r="R382" i="10"/>
  <c r="U382" i="10" s="1"/>
  <c r="H502" i="10"/>
  <c r="K502" i="10" s="1"/>
  <c r="M502" i="10"/>
  <c r="P502" i="10" s="1"/>
  <c r="R502" i="10"/>
  <c r="U502" i="10" s="1"/>
  <c r="H439" i="10"/>
  <c r="K439" i="10" s="1"/>
  <c r="M439" i="10"/>
  <c r="P439" i="10" s="1"/>
  <c r="R439" i="10"/>
  <c r="U439" i="10" s="1"/>
  <c r="R641" i="10"/>
  <c r="U641" i="10" s="1"/>
  <c r="H641" i="10"/>
  <c r="K641" i="10" s="1"/>
  <c r="M641" i="10"/>
  <c r="P641" i="10" s="1"/>
  <c r="H764" i="10"/>
  <c r="K764" i="10" s="1"/>
  <c r="M764" i="10"/>
  <c r="P764" i="10" s="1"/>
  <c r="R764" i="10"/>
  <c r="U764" i="10" s="1"/>
  <c r="M207" i="10"/>
  <c r="P207" i="10" s="1"/>
  <c r="H207" i="10"/>
  <c r="K207" i="10" s="1"/>
  <c r="R207" i="10"/>
  <c r="U207" i="10" s="1"/>
  <c r="R212" i="10"/>
  <c r="U212" i="10" s="1"/>
  <c r="M212" i="10"/>
  <c r="P212" i="10" s="1"/>
  <c r="H212" i="10"/>
  <c r="K212" i="10" s="1"/>
  <c r="M445" i="10"/>
  <c r="P445" i="10" s="1"/>
  <c r="R445" i="10"/>
  <c r="U445" i="10" s="1"/>
  <c r="H445" i="10"/>
  <c r="K445" i="10" s="1"/>
  <c r="R96" i="10"/>
  <c r="U96" i="10" s="1"/>
  <c r="M96" i="10"/>
  <c r="P96" i="10" s="1"/>
  <c r="H96" i="10"/>
  <c r="K96" i="10" s="1"/>
  <c r="H224" i="10"/>
  <c r="K224" i="10" s="1"/>
  <c r="R224" i="10"/>
  <c r="U224" i="10" s="1"/>
  <c r="M224" i="10"/>
  <c r="P224" i="10" s="1"/>
  <c r="R775" i="10"/>
  <c r="U775" i="10" s="1"/>
  <c r="H775" i="10"/>
  <c r="K775" i="10" s="1"/>
  <c r="M775" i="10"/>
  <c r="P775" i="10" s="1"/>
  <c r="H328" i="10"/>
  <c r="K328" i="10" s="1"/>
  <c r="M328" i="10"/>
  <c r="P328" i="10" s="1"/>
  <c r="R328" i="10"/>
  <c r="U328" i="10" s="1"/>
  <c r="M131" i="10"/>
  <c r="P131" i="10" s="1"/>
  <c r="R131" i="10"/>
  <c r="U131" i="10" s="1"/>
  <c r="H131" i="10"/>
  <c r="K131" i="10" s="1"/>
  <c r="H469" i="10"/>
  <c r="K469" i="10" s="1"/>
  <c r="M469" i="10"/>
  <c r="P469" i="10" s="1"/>
  <c r="R469" i="10"/>
  <c r="U469" i="10" s="1"/>
  <c r="M272" i="10"/>
  <c r="P272" i="10" s="1"/>
  <c r="H272" i="10"/>
  <c r="K272" i="10" s="1"/>
  <c r="R272" i="10"/>
  <c r="U272" i="10" s="1"/>
  <c r="R256" i="10"/>
  <c r="U256" i="10" s="1"/>
  <c r="H256" i="10"/>
  <c r="K256" i="10" s="1"/>
  <c r="M256" i="10"/>
  <c r="P256" i="10" s="1"/>
  <c r="H619" i="10"/>
  <c r="K619" i="10" s="1"/>
  <c r="M619" i="10"/>
  <c r="P619" i="10" s="1"/>
  <c r="R619" i="10"/>
  <c r="U619" i="10" s="1"/>
  <c r="R290" i="10"/>
  <c r="U290" i="10" s="1"/>
  <c r="M290" i="10"/>
  <c r="P290" i="10" s="1"/>
  <c r="H290" i="10"/>
  <c r="K290" i="10" s="1"/>
  <c r="H327" i="10"/>
  <c r="K327" i="10" s="1"/>
  <c r="R327" i="10"/>
  <c r="U327" i="10" s="1"/>
  <c r="M327" i="10"/>
  <c r="P327" i="10" s="1"/>
  <c r="R640" i="10"/>
  <c r="U640" i="10" s="1"/>
  <c r="M640" i="10"/>
  <c r="P640" i="10" s="1"/>
  <c r="H640" i="10"/>
  <c r="K640" i="10" s="1"/>
  <c r="R408" i="10"/>
  <c r="U408" i="10" s="1"/>
  <c r="M408" i="10"/>
  <c r="P408" i="10" s="1"/>
  <c r="H408" i="10"/>
  <c r="K408" i="10" s="1"/>
  <c r="R305" i="10"/>
  <c r="U305" i="10" s="1"/>
  <c r="H305" i="10"/>
  <c r="K305" i="10" s="1"/>
  <c r="M305" i="10"/>
  <c r="P305" i="10" s="1"/>
  <c r="M667" i="10"/>
  <c r="P667" i="10" s="1"/>
  <c r="R667" i="10"/>
  <c r="U667" i="10" s="1"/>
  <c r="H667" i="10"/>
  <c r="K667" i="10" s="1"/>
  <c r="R585" i="10"/>
  <c r="U585" i="10" s="1"/>
  <c r="M585" i="10"/>
  <c r="P585" i="10" s="1"/>
  <c r="H585" i="10"/>
  <c r="K585" i="10" s="1"/>
  <c r="R768" i="10"/>
  <c r="U768" i="10" s="1"/>
  <c r="H768" i="10"/>
  <c r="K768" i="10" s="1"/>
  <c r="M768" i="10"/>
  <c r="P768" i="10" s="1"/>
  <c r="R340" i="10"/>
  <c r="U340" i="10" s="1"/>
  <c r="M340" i="10"/>
  <c r="P340" i="10" s="1"/>
  <c r="H340" i="10"/>
  <c r="K340" i="10" s="1"/>
  <c r="R230" i="10"/>
  <c r="U230" i="10" s="1"/>
  <c r="H230" i="10"/>
  <c r="K230" i="10" s="1"/>
  <c r="M230" i="10"/>
  <c r="P230" i="10" s="1"/>
  <c r="R599" i="10"/>
  <c r="U599" i="10" s="1"/>
  <c r="M599" i="10"/>
  <c r="P599" i="10" s="1"/>
  <c r="H599" i="10"/>
  <c r="K599" i="10" s="1"/>
  <c r="R431" i="10"/>
  <c r="U431" i="10" s="1"/>
  <c r="H431" i="10"/>
  <c r="K431" i="10" s="1"/>
  <c r="M431" i="10"/>
  <c r="P431" i="10" s="1"/>
  <c r="R333" i="10"/>
  <c r="U333" i="10" s="1"/>
  <c r="H333" i="10"/>
  <c r="K333" i="10" s="1"/>
  <c r="M333" i="10"/>
  <c r="P333" i="10" s="1"/>
  <c r="M146" i="10"/>
  <c r="P146" i="10" s="1"/>
  <c r="R146" i="10"/>
  <c r="U146" i="10" s="1"/>
  <c r="H146" i="10"/>
  <c r="K146" i="10" s="1"/>
  <c r="H606" i="10"/>
  <c r="K606" i="10" s="1"/>
  <c r="R606" i="10"/>
  <c r="U606" i="10" s="1"/>
  <c r="M606" i="10"/>
  <c r="P606" i="10" s="1"/>
  <c r="H123" i="10"/>
  <c r="K123" i="10" s="1"/>
  <c r="R123" i="10"/>
  <c r="U123" i="10" s="1"/>
  <c r="M123" i="10"/>
  <c r="P123" i="10" s="1"/>
  <c r="H219" i="10"/>
  <c r="K219" i="10" s="1"/>
  <c r="R219" i="10"/>
  <c r="U219" i="10" s="1"/>
  <c r="M219" i="10"/>
  <c r="P219" i="10" s="1"/>
  <c r="M566" i="10"/>
  <c r="P566" i="10" s="1"/>
  <c r="R566" i="10"/>
  <c r="U566" i="10" s="1"/>
  <c r="H566" i="10"/>
  <c r="K566" i="10" s="1"/>
  <c r="R494" i="10"/>
  <c r="U494" i="10" s="1"/>
  <c r="M494" i="10"/>
  <c r="P494" i="10" s="1"/>
  <c r="H494" i="10"/>
  <c r="K494" i="10" s="1"/>
  <c r="H457" i="10"/>
  <c r="K457" i="10" s="1"/>
  <c r="R457" i="10"/>
  <c r="U457" i="10" s="1"/>
  <c r="M457" i="10"/>
  <c r="P457" i="10" s="1"/>
  <c r="R191" i="10"/>
  <c r="U191" i="10" s="1"/>
  <c r="H191" i="10"/>
  <c r="K191" i="10" s="1"/>
  <c r="M191" i="10"/>
  <c r="P191" i="10" s="1"/>
  <c r="R396" i="10"/>
  <c r="U396" i="10" s="1"/>
  <c r="M396" i="10"/>
  <c r="P396" i="10" s="1"/>
  <c r="H396" i="10"/>
  <c r="K396" i="10" s="1"/>
  <c r="M665" i="10"/>
  <c r="P665" i="10" s="1"/>
  <c r="H665" i="10"/>
  <c r="K665" i="10" s="1"/>
  <c r="R665" i="10"/>
  <c r="U665" i="10" s="1"/>
  <c r="M106" i="10"/>
  <c r="P106" i="10" s="1"/>
  <c r="H106" i="10"/>
  <c r="K106" i="10" s="1"/>
  <c r="R106" i="10"/>
  <c r="U106" i="10" s="1"/>
  <c r="H324" i="10"/>
  <c r="K324" i="10" s="1"/>
  <c r="M324" i="10"/>
  <c r="P324" i="10" s="1"/>
  <c r="R324" i="10"/>
  <c r="U324" i="10" s="1"/>
  <c r="M765" i="10"/>
  <c r="P765" i="10" s="1"/>
  <c r="H765" i="10"/>
  <c r="K765" i="10" s="1"/>
  <c r="R765" i="10"/>
  <c r="U765" i="10" s="1"/>
  <c r="M411" i="10"/>
  <c r="P411" i="10" s="1"/>
  <c r="H411" i="10"/>
  <c r="K411" i="10" s="1"/>
  <c r="R411" i="10"/>
  <c r="U411" i="10" s="1"/>
  <c r="M169" i="10"/>
  <c r="P169" i="10" s="1"/>
  <c r="H169" i="10"/>
  <c r="K169" i="10" s="1"/>
  <c r="R169" i="10"/>
  <c r="U169" i="10" s="1"/>
  <c r="M432" i="10"/>
  <c r="P432" i="10" s="1"/>
  <c r="R432" i="10"/>
  <c r="U432" i="10" s="1"/>
  <c r="H432" i="10"/>
  <c r="K432" i="10" s="1"/>
  <c r="M700" i="10"/>
  <c r="P700" i="10" s="1"/>
  <c r="R700" i="10"/>
  <c r="U700" i="10" s="1"/>
  <c r="H700" i="10"/>
  <c r="K700" i="10" s="1"/>
  <c r="M293" i="10"/>
  <c r="P293" i="10" s="1"/>
  <c r="R293" i="10"/>
  <c r="U293" i="10" s="1"/>
  <c r="H293" i="10"/>
  <c r="K293" i="10" s="1"/>
  <c r="R653" i="10"/>
  <c r="U653" i="10" s="1"/>
  <c r="M653" i="10"/>
  <c r="P653" i="10" s="1"/>
  <c r="H653" i="10"/>
  <c r="K653" i="10" s="1"/>
  <c r="H380" i="10"/>
  <c r="K380" i="10" s="1"/>
  <c r="R380" i="10"/>
  <c r="U380" i="10" s="1"/>
  <c r="M380" i="10"/>
  <c r="P380" i="10" s="1"/>
  <c r="M133" i="10"/>
  <c r="P133" i="10" s="1"/>
  <c r="R133" i="10"/>
  <c r="U133" i="10" s="1"/>
  <c r="H133" i="10"/>
  <c r="K133" i="10" s="1"/>
  <c r="R82" i="10"/>
  <c r="U82" i="10" s="1"/>
  <c r="H82" i="10"/>
  <c r="K82" i="10" s="1"/>
  <c r="M82" i="10"/>
  <c r="P82" i="10" s="1"/>
  <c r="H614" i="10"/>
  <c r="K614" i="10" s="1"/>
  <c r="R614" i="10"/>
  <c r="U614" i="10" s="1"/>
  <c r="M614" i="10"/>
  <c r="P614" i="10" s="1"/>
  <c r="H669" i="10"/>
  <c r="K669" i="10" s="1"/>
  <c r="R669" i="10"/>
  <c r="U669" i="10" s="1"/>
  <c r="M669" i="10"/>
  <c r="P669" i="10" s="1"/>
  <c r="H440" i="10"/>
  <c r="K440" i="10" s="1"/>
  <c r="M440" i="10"/>
  <c r="P440" i="10" s="1"/>
  <c r="R440" i="10"/>
  <c r="U440" i="10" s="1"/>
  <c r="H727" i="10"/>
  <c r="K727" i="10" s="1"/>
  <c r="M727" i="10"/>
  <c r="P727" i="10" s="1"/>
  <c r="R727" i="10"/>
  <c r="U727" i="10" s="1"/>
  <c r="R34" i="10"/>
  <c r="U34" i="10" s="1"/>
  <c r="H34" i="10"/>
  <c r="K34" i="10" s="1"/>
  <c r="M34" i="10"/>
  <c r="P34" i="10" s="1"/>
  <c r="R770" i="10"/>
  <c r="U770" i="10" s="1"/>
  <c r="M770" i="10"/>
  <c r="P770" i="10" s="1"/>
  <c r="H770" i="10"/>
  <c r="K770" i="10" s="1"/>
  <c r="R274" i="10"/>
  <c r="U274" i="10" s="1"/>
  <c r="M274" i="10"/>
  <c r="P274" i="10" s="1"/>
  <c r="H274" i="10"/>
  <c r="K274" i="10" s="1"/>
  <c r="H620" i="10"/>
  <c r="K620" i="10" s="1"/>
  <c r="R620" i="10"/>
  <c r="U620" i="10" s="1"/>
  <c r="M620" i="10"/>
  <c r="P620" i="10" s="1"/>
  <c r="H720" i="10"/>
  <c r="K720" i="10" s="1"/>
  <c r="M720" i="10"/>
  <c r="P720" i="10" s="1"/>
  <c r="R720" i="10"/>
  <c r="U720" i="10" s="1"/>
  <c r="R663" i="10"/>
  <c r="U663" i="10" s="1"/>
  <c r="M663" i="10"/>
  <c r="P663" i="10" s="1"/>
  <c r="H663" i="10"/>
  <c r="K663" i="10" s="1"/>
  <c r="R248" i="10"/>
  <c r="U248" i="10" s="1"/>
  <c r="H248" i="10"/>
  <c r="K248" i="10" s="1"/>
  <c r="M248" i="10"/>
  <c r="P248" i="10" s="1"/>
  <c r="R117" i="10"/>
  <c r="U117" i="10" s="1"/>
  <c r="H117" i="10"/>
  <c r="K117" i="10" s="1"/>
  <c r="M117" i="10"/>
  <c r="P117" i="10" s="1"/>
  <c r="R338" i="10"/>
  <c r="U338" i="10" s="1"/>
  <c r="M338" i="10"/>
  <c r="P338" i="10" s="1"/>
  <c r="H338" i="10"/>
  <c r="K338" i="10" s="1"/>
  <c r="M184" i="10"/>
  <c r="P184" i="10" s="1"/>
  <c r="H184" i="10"/>
  <c r="K184" i="10" s="1"/>
  <c r="R184" i="10"/>
  <c r="U184" i="10" s="1"/>
  <c r="R202" i="10"/>
  <c r="U202" i="10" s="1"/>
  <c r="H202" i="10"/>
  <c r="K202" i="10" s="1"/>
  <c r="M202" i="10"/>
  <c r="P202" i="10" s="1"/>
  <c r="R591" i="10"/>
  <c r="U591" i="10" s="1"/>
  <c r="M591" i="10"/>
  <c r="P591" i="10" s="1"/>
  <c r="H591" i="10"/>
  <c r="K591" i="10" s="1"/>
  <c r="H725" i="10"/>
  <c r="K725" i="10" s="1"/>
  <c r="R725" i="10"/>
  <c r="U725" i="10" s="1"/>
  <c r="M725" i="10"/>
  <c r="P725" i="10" s="1"/>
  <c r="M392" i="10"/>
  <c r="P392" i="10" s="1"/>
  <c r="H392" i="10"/>
  <c r="K392" i="10" s="1"/>
  <c r="R392" i="10"/>
  <c r="U392" i="10" s="1"/>
  <c r="R317" i="10"/>
  <c r="U317" i="10" s="1"/>
  <c r="M317" i="10"/>
  <c r="P317" i="10" s="1"/>
  <c r="H317" i="10"/>
  <c r="K317" i="10" s="1"/>
  <c r="R95" i="10"/>
  <c r="U95" i="10" s="1"/>
  <c r="M95" i="10"/>
  <c r="P95" i="10" s="1"/>
  <c r="H95" i="10"/>
  <c r="K95" i="10" s="1"/>
  <c r="B539" i="10"/>
  <c r="B524" i="10"/>
  <c r="B6" i="10"/>
  <c r="B529" i="10"/>
  <c r="B515" i="10"/>
  <c r="B548" i="10"/>
  <c r="B542" i="10"/>
  <c r="R160" i="10"/>
  <c r="U160" i="10" s="1"/>
  <c r="H160" i="10"/>
  <c r="K160" i="10" s="1"/>
  <c r="M160" i="10"/>
  <c r="P160" i="10" s="1"/>
  <c r="M488" i="10"/>
  <c r="P488" i="10" s="1"/>
  <c r="R488" i="10"/>
  <c r="U488" i="10" s="1"/>
  <c r="H488" i="10"/>
  <c r="K488" i="10" s="1"/>
  <c r="R579" i="10"/>
  <c r="U579" i="10" s="1"/>
  <c r="H579" i="10"/>
  <c r="K579" i="10" s="1"/>
  <c r="M579" i="10"/>
  <c r="P579" i="10" s="1"/>
  <c r="H90" i="10"/>
  <c r="K90" i="10" s="1"/>
  <c r="M90" i="10"/>
  <c r="P90" i="10" s="1"/>
  <c r="R90" i="10"/>
  <c r="U90" i="10" s="1"/>
  <c r="H342" i="10"/>
  <c r="K342" i="10" s="1"/>
  <c r="M342" i="10"/>
  <c r="P342" i="10" s="1"/>
  <c r="R342" i="10"/>
  <c r="U342" i="10" s="1"/>
  <c r="R705" i="10"/>
  <c r="U705" i="10" s="1"/>
  <c r="H705" i="10"/>
  <c r="K705" i="10" s="1"/>
  <c r="M705" i="10"/>
  <c r="P705" i="10" s="1"/>
  <c r="M87" i="10"/>
  <c r="P87" i="10" s="1"/>
  <c r="R87" i="10"/>
  <c r="U87" i="10" s="1"/>
  <c r="H87" i="10"/>
  <c r="K87" i="10" s="1"/>
  <c r="R57" i="10"/>
  <c r="U57" i="10" s="1"/>
  <c r="H57" i="10"/>
  <c r="K57" i="10" s="1"/>
  <c r="M57" i="10"/>
  <c r="P57" i="10" s="1"/>
  <c r="R759" i="10"/>
  <c r="U759" i="10" s="1"/>
  <c r="H759" i="10"/>
  <c r="K759" i="10" s="1"/>
  <c r="M759" i="10"/>
  <c r="P759" i="10" s="1"/>
  <c r="R175" i="10"/>
  <c r="U175" i="10" s="1"/>
  <c r="H175" i="10"/>
  <c r="K175" i="10" s="1"/>
  <c r="M175" i="10"/>
  <c r="P175" i="10" s="1"/>
  <c r="R247" i="10"/>
  <c r="U247" i="10" s="1"/>
  <c r="H247" i="10"/>
  <c r="K247" i="10" s="1"/>
  <c r="M247" i="10"/>
  <c r="P247" i="10" s="1"/>
  <c r="H666" i="10"/>
  <c r="K666" i="10" s="1"/>
  <c r="M666" i="10"/>
  <c r="P666" i="10" s="1"/>
  <c r="R666" i="10"/>
  <c r="U666" i="10" s="1"/>
  <c r="R613" i="10"/>
  <c r="U613" i="10" s="1"/>
  <c r="H613" i="10"/>
  <c r="K613" i="10" s="1"/>
  <c r="M613" i="10"/>
  <c r="P613" i="10" s="1"/>
  <c r="R332" i="10"/>
  <c r="U332" i="10" s="1"/>
  <c r="M332" i="10"/>
  <c r="P332" i="10" s="1"/>
  <c r="H332" i="10"/>
  <c r="K332" i="10" s="1"/>
  <c r="H461" i="10"/>
  <c r="K461" i="10" s="1"/>
  <c r="R461" i="10"/>
  <c r="U461" i="10" s="1"/>
  <c r="M461" i="10"/>
  <c r="P461" i="10" s="1"/>
  <c r="M67" i="10"/>
  <c r="P67" i="10" s="1"/>
  <c r="H67" i="10"/>
  <c r="K67" i="10" s="1"/>
  <c r="R67" i="10"/>
  <c r="U67" i="10" s="1"/>
  <c r="H719" i="10"/>
  <c r="K719" i="10" s="1"/>
  <c r="M719" i="10"/>
  <c r="P719" i="10" s="1"/>
  <c r="R719" i="10"/>
  <c r="U719" i="10" s="1"/>
  <c r="H62" i="10"/>
  <c r="K62" i="10" s="1"/>
  <c r="R62" i="10"/>
  <c r="U62" i="10" s="1"/>
  <c r="M62" i="10"/>
  <c r="P62" i="10" s="1"/>
  <c r="R145" i="10"/>
  <c r="U145" i="10" s="1"/>
  <c r="M145" i="10"/>
  <c r="P145" i="10" s="1"/>
  <c r="H145" i="10"/>
  <c r="K145" i="10" s="1"/>
  <c r="M84" i="10"/>
  <c r="P84" i="10" s="1"/>
  <c r="R84" i="10"/>
  <c r="U84" i="10" s="1"/>
  <c r="H84" i="10"/>
  <c r="K84" i="10" s="1"/>
  <c r="R608" i="10"/>
  <c r="U608" i="10" s="1"/>
  <c r="H608" i="10"/>
  <c r="K608" i="10" s="1"/>
  <c r="M608" i="10"/>
  <c r="P608" i="10" s="1"/>
  <c r="M661" i="10"/>
  <c r="P661" i="10" s="1"/>
  <c r="R661" i="10"/>
  <c r="U661" i="10" s="1"/>
  <c r="H661" i="10"/>
  <c r="K661" i="10" s="1"/>
  <c r="R618" i="10"/>
  <c r="U618" i="10" s="1"/>
  <c r="H618" i="10"/>
  <c r="K618" i="10" s="1"/>
  <c r="M618" i="10"/>
  <c r="P618" i="10" s="1"/>
  <c r="R435" i="10"/>
  <c r="U435" i="10" s="1"/>
  <c r="H435" i="10"/>
  <c r="K435" i="10" s="1"/>
  <c r="M435" i="10"/>
  <c r="P435" i="10" s="1"/>
  <c r="R430" i="10"/>
  <c r="U430" i="10" s="1"/>
  <c r="H430" i="10"/>
  <c r="K430" i="10" s="1"/>
  <c r="M430" i="10"/>
  <c r="P430" i="10" s="1"/>
  <c r="M415" i="10"/>
  <c r="P415" i="10" s="1"/>
  <c r="H415" i="10"/>
  <c r="K415" i="10" s="1"/>
  <c r="R415" i="10"/>
  <c r="U415" i="10" s="1"/>
  <c r="M473" i="10"/>
  <c r="P473" i="10" s="1"/>
  <c r="R473" i="10"/>
  <c r="U473" i="10" s="1"/>
  <c r="H473" i="10"/>
  <c r="K473" i="10" s="1"/>
  <c r="R681" i="10"/>
  <c r="U681" i="10" s="1"/>
  <c r="M681" i="10"/>
  <c r="P681" i="10" s="1"/>
  <c r="H681" i="10"/>
  <c r="K681" i="10" s="1"/>
  <c r="H617" i="10"/>
  <c r="K617" i="10" s="1"/>
  <c r="R617" i="10"/>
  <c r="U617" i="10" s="1"/>
  <c r="M617" i="10"/>
  <c r="P617" i="10" s="1"/>
  <c r="R436" i="10"/>
  <c r="U436" i="10" s="1"/>
  <c r="H436" i="10"/>
  <c r="K436" i="10" s="1"/>
  <c r="M436" i="10"/>
  <c r="P436" i="10" s="1"/>
  <c r="R571" i="10"/>
  <c r="U571" i="10" s="1"/>
  <c r="H571" i="10"/>
  <c r="K571" i="10" s="1"/>
  <c r="M571" i="10"/>
  <c r="P571" i="10" s="1"/>
  <c r="M715" i="10"/>
  <c r="P715" i="10" s="1"/>
  <c r="H715" i="10"/>
  <c r="K715" i="10" s="1"/>
  <c r="R715" i="10"/>
  <c r="U715" i="10" s="1"/>
  <c r="R233" i="10"/>
  <c r="U233" i="10" s="1"/>
  <c r="M233" i="10"/>
  <c r="P233" i="10" s="1"/>
  <c r="H233" i="10"/>
  <c r="K233" i="10" s="1"/>
  <c r="R276" i="10"/>
  <c r="U276" i="10" s="1"/>
  <c r="H276" i="10"/>
  <c r="K276" i="10" s="1"/>
  <c r="M276" i="10"/>
  <c r="P276" i="10" s="1"/>
  <c r="H465" i="10"/>
  <c r="K465" i="10" s="1"/>
  <c r="M465" i="10"/>
  <c r="P465" i="10" s="1"/>
  <c r="R465" i="10"/>
  <c r="U465" i="10" s="1"/>
  <c r="R736" i="10"/>
  <c r="U736" i="10" s="1"/>
  <c r="M736" i="10"/>
  <c r="P736" i="10" s="1"/>
  <c r="H736" i="10"/>
  <c r="K736" i="10" s="1"/>
  <c r="M505" i="10"/>
  <c r="P505" i="10" s="1"/>
  <c r="H505" i="10"/>
  <c r="K505" i="10" s="1"/>
  <c r="R505" i="10"/>
  <c r="U505" i="10" s="1"/>
  <c r="M347" i="10"/>
  <c r="P347" i="10" s="1"/>
  <c r="R347" i="10"/>
  <c r="U347" i="10" s="1"/>
  <c r="H347" i="10"/>
  <c r="K347" i="10" s="1"/>
  <c r="M172" i="10"/>
  <c r="P172" i="10" s="1"/>
  <c r="H172" i="10"/>
  <c r="K172" i="10" s="1"/>
  <c r="R172" i="10"/>
  <c r="U172" i="10" s="1"/>
  <c r="M779" i="10"/>
  <c r="P779" i="10" s="1"/>
  <c r="R779" i="10"/>
  <c r="U779" i="10" s="1"/>
  <c r="H779" i="10"/>
  <c r="K779" i="10" s="1"/>
  <c r="M748" i="10"/>
  <c r="P748" i="10" s="1"/>
  <c r="R748" i="10"/>
  <c r="U748" i="10" s="1"/>
  <c r="H748" i="10"/>
  <c r="K748" i="10" s="1"/>
  <c r="R242" i="10"/>
  <c r="U242" i="10" s="1"/>
  <c r="M242" i="10"/>
  <c r="P242" i="10" s="1"/>
  <c r="H242" i="10"/>
  <c r="K242" i="10" s="1"/>
  <c r="H198" i="10"/>
  <c r="K198" i="10" s="1"/>
  <c r="R198" i="10"/>
  <c r="U198" i="10" s="1"/>
  <c r="M198" i="10"/>
  <c r="P198" i="10" s="1"/>
  <c r="M189" i="10"/>
  <c r="P189" i="10" s="1"/>
  <c r="H189" i="10"/>
  <c r="K189" i="10" s="1"/>
  <c r="R189" i="10"/>
  <c r="U189" i="10" s="1"/>
  <c r="M173" i="10"/>
  <c r="P173" i="10" s="1"/>
  <c r="R173" i="10"/>
  <c r="U173" i="10" s="1"/>
  <c r="H173" i="10"/>
  <c r="K173" i="10" s="1"/>
  <c r="H596" i="10"/>
  <c r="K596" i="10" s="1"/>
  <c r="M596" i="10"/>
  <c r="P596" i="10" s="1"/>
  <c r="R596" i="10"/>
  <c r="U596" i="10" s="1"/>
  <c r="H13" i="10"/>
  <c r="K13" i="10" s="1"/>
  <c r="M13" i="10"/>
  <c r="P13" i="10" s="1"/>
  <c r="R13" i="10"/>
  <c r="U13" i="10" s="1"/>
  <c r="M39" i="10"/>
  <c r="P39" i="10" s="1"/>
  <c r="H39" i="10"/>
  <c r="K39" i="10" s="1"/>
  <c r="R39" i="10"/>
  <c r="U39" i="10" s="1"/>
  <c r="H565" i="10"/>
  <c r="K565" i="10" s="1"/>
  <c r="M565" i="10"/>
  <c r="P565" i="10" s="1"/>
  <c r="R565" i="10"/>
  <c r="U565" i="10" s="1"/>
  <c r="M318" i="10"/>
  <c r="P318" i="10" s="1"/>
  <c r="R318" i="10"/>
  <c r="U318" i="10" s="1"/>
  <c r="H318" i="10"/>
  <c r="K318" i="10" s="1"/>
  <c r="M346" i="10"/>
  <c r="P346" i="10" s="1"/>
  <c r="R346" i="10"/>
  <c r="U346" i="10" s="1"/>
  <c r="H346" i="10"/>
  <c r="K346" i="10" s="1"/>
  <c r="R151" i="10"/>
  <c r="U151" i="10" s="1"/>
  <c r="M151" i="10"/>
  <c r="P151" i="10" s="1"/>
  <c r="H151" i="10"/>
  <c r="K151" i="10" s="1"/>
  <c r="M378" i="10"/>
  <c r="P378" i="10" s="1"/>
  <c r="R378" i="10"/>
  <c r="U378" i="10" s="1"/>
  <c r="H378" i="10"/>
  <c r="K378" i="10" s="1"/>
  <c r="M130" i="10"/>
  <c r="P130" i="10" s="1"/>
  <c r="R130" i="10"/>
  <c r="U130" i="10" s="1"/>
  <c r="H130" i="10"/>
  <c r="K130" i="10" s="1"/>
  <c r="M55" i="10"/>
  <c r="P55" i="10" s="1"/>
  <c r="H55" i="10"/>
  <c r="K55" i="10" s="1"/>
  <c r="R55" i="10"/>
  <c r="U55" i="10" s="1"/>
  <c r="H690" i="10"/>
  <c r="K690" i="10" s="1"/>
  <c r="M690" i="10"/>
  <c r="P690" i="10" s="1"/>
  <c r="R690" i="10"/>
  <c r="U690" i="10" s="1"/>
  <c r="H285" i="10"/>
  <c r="K285" i="10" s="1"/>
  <c r="R285" i="10"/>
  <c r="U285" i="10" s="1"/>
  <c r="M285" i="10"/>
  <c r="P285" i="10" s="1"/>
  <c r="M66" i="10"/>
  <c r="P66" i="10" s="1"/>
  <c r="H66" i="10"/>
  <c r="K66" i="10" s="1"/>
  <c r="R66" i="10"/>
  <c r="U66" i="10" s="1"/>
  <c r="M572" i="10"/>
  <c r="P572" i="10" s="1"/>
  <c r="H572" i="10"/>
  <c r="K572" i="10" s="1"/>
  <c r="R572" i="10"/>
  <c r="U572" i="10" s="1"/>
  <c r="H660" i="10"/>
  <c r="K660" i="10" s="1"/>
  <c r="M660" i="10"/>
  <c r="P660" i="10" s="1"/>
  <c r="R660" i="10"/>
  <c r="U660" i="10" s="1"/>
  <c r="R730" i="10"/>
  <c r="U730" i="10" s="1"/>
  <c r="M730" i="10"/>
  <c r="P730" i="10" s="1"/>
  <c r="H730" i="10"/>
  <c r="K730" i="10" s="1"/>
  <c r="R477" i="10"/>
  <c r="U477" i="10" s="1"/>
  <c r="H477" i="10"/>
  <c r="K477" i="10" s="1"/>
  <c r="M477" i="10"/>
  <c r="P477" i="10" s="1"/>
  <c r="M478" i="10"/>
  <c r="P478" i="10" s="1"/>
  <c r="H478" i="10"/>
  <c r="K478" i="10" s="1"/>
  <c r="R478" i="10"/>
  <c r="U478" i="10" s="1"/>
  <c r="M273" i="10"/>
  <c r="P273" i="10" s="1"/>
  <c r="H273" i="10"/>
  <c r="K273" i="10" s="1"/>
  <c r="R273" i="10"/>
  <c r="U273" i="10" s="1"/>
  <c r="M452" i="10"/>
  <c r="P452" i="10" s="1"/>
  <c r="R452" i="10"/>
  <c r="U452" i="10" s="1"/>
  <c r="H452" i="10"/>
  <c r="K452" i="10" s="1"/>
  <c r="M416" i="10"/>
  <c r="P416" i="10" s="1"/>
  <c r="R416" i="10"/>
  <c r="U416" i="10" s="1"/>
  <c r="H416" i="10"/>
  <c r="K416" i="10" s="1"/>
  <c r="R208" i="10"/>
  <c r="U208" i="10" s="1"/>
  <c r="M208" i="10"/>
  <c r="P208" i="10" s="1"/>
  <c r="H208" i="10"/>
  <c r="K208" i="10" s="1"/>
  <c r="R581" i="10"/>
  <c r="U581" i="10" s="1"/>
  <c r="H581" i="10"/>
  <c r="K581" i="10" s="1"/>
  <c r="M581" i="10"/>
  <c r="P581" i="10" s="1"/>
  <c r="R227" i="10"/>
  <c r="U227" i="10" s="1"/>
  <c r="H227" i="10"/>
  <c r="K227" i="10" s="1"/>
  <c r="M227" i="10"/>
  <c r="P227" i="10" s="1"/>
  <c r="M403" i="10"/>
  <c r="P403" i="10" s="1"/>
  <c r="H403" i="10"/>
  <c r="K403" i="10" s="1"/>
  <c r="R403" i="10"/>
  <c r="U403" i="10" s="1"/>
  <c r="M197" i="10"/>
  <c r="P197" i="10" s="1"/>
  <c r="H197" i="10"/>
  <c r="K197" i="10" s="1"/>
  <c r="R197" i="10"/>
  <c r="U197" i="10" s="1"/>
  <c r="M218" i="10"/>
  <c r="P218" i="10" s="1"/>
  <c r="H218" i="10"/>
  <c r="K218" i="10" s="1"/>
  <c r="R218" i="10"/>
  <c r="U218" i="10" s="1"/>
  <c r="R414" i="10"/>
  <c r="U414" i="10" s="1"/>
  <c r="H414" i="10"/>
  <c r="K414" i="10" s="1"/>
  <c r="M414" i="10"/>
  <c r="P414" i="10" s="1"/>
  <c r="M186" i="10"/>
  <c r="P186" i="10" s="1"/>
  <c r="R186" i="10"/>
  <c r="U186" i="10" s="1"/>
  <c r="H186" i="10"/>
  <c r="K186" i="10" s="1"/>
  <c r="M283" i="10"/>
  <c r="P283" i="10" s="1"/>
  <c r="R283" i="10"/>
  <c r="U283" i="10" s="1"/>
  <c r="H283" i="10"/>
  <c r="K283" i="10" s="1"/>
  <c r="H611" i="10"/>
  <c r="K611" i="10" s="1"/>
  <c r="R611" i="10"/>
  <c r="U611" i="10" s="1"/>
  <c r="M611" i="10"/>
  <c r="P611" i="10" s="1"/>
  <c r="H325" i="10"/>
  <c r="K325" i="10" s="1"/>
  <c r="R325" i="10"/>
  <c r="U325" i="10" s="1"/>
  <c r="M325" i="10"/>
  <c r="P325" i="10" s="1"/>
  <c r="R480" i="10"/>
  <c r="U480" i="10" s="1"/>
  <c r="M480" i="10"/>
  <c r="P480" i="10" s="1"/>
  <c r="H480" i="10"/>
  <c r="K480" i="10" s="1"/>
  <c r="H122" i="10"/>
  <c r="K122" i="10" s="1"/>
  <c r="M122" i="10"/>
  <c r="P122" i="10" s="1"/>
  <c r="R122" i="10"/>
  <c r="U122" i="10" s="1"/>
  <c r="M101" i="10"/>
  <c r="P101" i="10" s="1"/>
  <c r="H101" i="10"/>
  <c r="K101" i="10" s="1"/>
  <c r="R101" i="10"/>
  <c r="U101" i="10" s="1"/>
  <c r="H718" i="10"/>
  <c r="K718" i="10" s="1"/>
  <c r="R718" i="10"/>
  <c r="U718" i="10" s="1"/>
  <c r="M718" i="10"/>
  <c r="P718" i="10" s="1"/>
  <c r="H742" i="10"/>
  <c r="K742" i="10" s="1"/>
  <c r="M742" i="10"/>
  <c r="P742" i="10" s="1"/>
  <c r="R742" i="10"/>
  <c r="U742" i="10" s="1"/>
  <c r="M776" i="10"/>
  <c r="P776" i="10" s="1"/>
  <c r="R776" i="10"/>
  <c r="U776" i="10" s="1"/>
  <c r="H776" i="10"/>
  <c r="K776" i="10" s="1"/>
  <c r="H201" i="10"/>
  <c r="K201" i="10" s="1"/>
  <c r="R201" i="10"/>
  <c r="U201" i="10" s="1"/>
  <c r="M201" i="10"/>
  <c r="P201" i="10" s="1"/>
  <c r="R568" i="10"/>
  <c r="U568" i="10" s="1"/>
  <c r="M568" i="10"/>
  <c r="P568" i="10" s="1"/>
  <c r="H568" i="10"/>
  <c r="K568" i="10" s="1"/>
  <c r="M330" i="10"/>
  <c r="P330" i="10" s="1"/>
  <c r="H330" i="10"/>
  <c r="K330" i="10" s="1"/>
  <c r="R330" i="10"/>
  <c r="U330" i="10" s="1"/>
  <c r="M252" i="10"/>
  <c r="P252" i="10" s="1"/>
  <c r="R252" i="10"/>
  <c r="U252" i="10" s="1"/>
  <c r="H252" i="10"/>
  <c r="K252" i="10" s="1"/>
  <c r="R646" i="10"/>
  <c r="U646" i="10" s="1"/>
  <c r="H646" i="10"/>
  <c r="K646" i="10" s="1"/>
  <c r="M646" i="10"/>
  <c r="P646" i="10" s="1"/>
  <c r="B541" i="10"/>
  <c r="B551" i="10"/>
  <c r="B540" i="10"/>
  <c r="B517" i="10"/>
  <c r="B536" i="10"/>
  <c r="B523" i="10"/>
  <c r="B543" i="10"/>
  <c r="B149" i="10"/>
  <c r="M144" i="10"/>
  <c r="P144" i="10" s="1"/>
  <c r="R144" i="10"/>
  <c r="U144" i="10" s="1"/>
  <c r="H144" i="10"/>
  <c r="K144" i="10" s="1"/>
  <c r="H257" i="10"/>
  <c r="K257" i="10" s="1"/>
  <c r="R257" i="10"/>
  <c r="U257" i="10" s="1"/>
  <c r="M257" i="10"/>
  <c r="P257" i="10" s="1"/>
  <c r="M493" i="10"/>
  <c r="P493" i="10" s="1"/>
  <c r="R493" i="10"/>
  <c r="U493" i="10" s="1"/>
  <c r="H493" i="10"/>
  <c r="K493" i="10" s="1"/>
  <c r="H27" i="10"/>
  <c r="K27" i="10" s="1"/>
  <c r="M27" i="10"/>
  <c r="P27" i="10" s="1"/>
  <c r="R27" i="10"/>
  <c r="U27" i="10" s="1"/>
  <c r="R586" i="10"/>
  <c r="U586" i="10" s="1"/>
  <c r="M586" i="10"/>
  <c r="P586" i="10" s="1"/>
  <c r="H586" i="10"/>
  <c r="K586" i="10" s="1"/>
  <c r="R604" i="10"/>
  <c r="U604" i="10" s="1"/>
  <c r="H604" i="10"/>
  <c r="K604" i="10" s="1"/>
  <c r="M604" i="10"/>
  <c r="P604" i="10" s="1"/>
  <c r="R499" i="10"/>
  <c r="U499" i="10" s="1"/>
  <c r="H499" i="10"/>
  <c r="K499" i="10" s="1"/>
  <c r="M499" i="10"/>
  <c r="P499" i="10" s="1"/>
  <c r="M94" i="10"/>
  <c r="P94" i="10" s="1"/>
  <c r="R94" i="10"/>
  <c r="U94" i="10" s="1"/>
  <c r="H94" i="10"/>
  <c r="K94" i="10" s="1"/>
  <c r="H419" i="10"/>
  <c r="K419" i="10" s="1"/>
  <c r="R419" i="10"/>
  <c r="U419" i="10" s="1"/>
  <c r="M419" i="10"/>
  <c r="P419" i="10" s="1"/>
  <c r="R250" i="10"/>
  <c r="U250" i="10" s="1"/>
  <c r="H250" i="10"/>
  <c r="K250" i="10" s="1"/>
  <c r="M250" i="10"/>
  <c r="P250" i="10" s="1"/>
  <c r="R654" i="10"/>
  <c r="U654" i="10" s="1"/>
  <c r="M654" i="10"/>
  <c r="P654" i="10" s="1"/>
  <c r="H654" i="10"/>
  <c r="K654" i="10" s="1"/>
  <c r="M495" i="10"/>
  <c r="P495" i="10" s="1"/>
  <c r="H495" i="10"/>
  <c r="K495" i="10" s="1"/>
  <c r="R495" i="10"/>
  <c r="U495" i="10" s="1"/>
  <c r="R125" i="10"/>
  <c r="U125" i="10" s="1"/>
  <c r="H125" i="10"/>
  <c r="K125" i="10" s="1"/>
  <c r="M125" i="10"/>
  <c r="P125" i="10" s="1"/>
  <c r="M733" i="10"/>
  <c r="P733" i="10" s="1"/>
  <c r="R733" i="10"/>
  <c r="U733" i="10" s="1"/>
  <c r="H733" i="10"/>
  <c r="K733" i="10" s="1"/>
  <c r="H402" i="10"/>
  <c r="K402" i="10" s="1"/>
  <c r="R402" i="10"/>
  <c r="U402" i="10" s="1"/>
  <c r="M402" i="10"/>
  <c r="P402" i="10" s="1"/>
  <c r="M181" i="10"/>
  <c r="P181" i="10" s="1"/>
  <c r="H181" i="10"/>
  <c r="K181" i="10" s="1"/>
  <c r="R181" i="10"/>
  <c r="U181" i="10" s="1"/>
  <c r="M165" i="10"/>
  <c r="P165" i="10" s="1"/>
  <c r="H165" i="10"/>
  <c r="K165" i="10" s="1"/>
  <c r="R165" i="10"/>
  <c r="U165" i="10" s="1"/>
  <c r="R79" i="10"/>
  <c r="U79" i="10" s="1"/>
  <c r="M79" i="10"/>
  <c r="P79" i="10" s="1"/>
  <c r="H79" i="10"/>
  <c r="K79" i="10" s="1"/>
  <c r="R77" i="10"/>
  <c r="U77" i="10" s="1"/>
  <c r="H77" i="10"/>
  <c r="K77" i="10" s="1"/>
  <c r="M77" i="10"/>
  <c r="P77" i="10" s="1"/>
  <c r="H737" i="10"/>
  <c r="K737" i="10" s="1"/>
  <c r="M737" i="10"/>
  <c r="P737" i="10" s="1"/>
  <c r="R737" i="10"/>
  <c r="U737" i="10" s="1"/>
  <c r="H771" i="10"/>
  <c r="K771" i="10" s="1"/>
  <c r="R771" i="10"/>
  <c r="U771" i="10" s="1"/>
  <c r="M771" i="10"/>
  <c r="P771" i="10" s="1"/>
  <c r="M312" i="10"/>
  <c r="P312" i="10" s="1"/>
  <c r="R312" i="10"/>
  <c r="U312" i="10" s="1"/>
  <c r="H312" i="10"/>
  <c r="K312" i="10" s="1"/>
  <c r="H81" i="10"/>
  <c r="K81" i="10" s="1"/>
  <c r="R81" i="10"/>
  <c r="U81" i="10" s="1"/>
  <c r="M81" i="10"/>
  <c r="P81" i="10" s="1"/>
  <c r="M749" i="10"/>
  <c r="P749" i="10" s="1"/>
  <c r="R749" i="10"/>
  <c r="U749" i="10" s="1"/>
  <c r="H749" i="10"/>
  <c r="K749" i="10" s="1"/>
  <c r="R86" i="10"/>
  <c r="U86" i="10" s="1"/>
  <c r="M86" i="10"/>
  <c r="P86" i="10" s="1"/>
  <c r="H86" i="10"/>
  <c r="K86" i="10" s="1"/>
  <c r="R680" i="10"/>
  <c r="U680" i="10" s="1"/>
  <c r="M680" i="10"/>
  <c r="P680" i="10" s="1"/>
  <c r="H680" i="10"/>
  <c r="K680" i="10" s="1"/>
  <c r="R41" i="10"/>
  <c r="U41" i="10" s="1"/>
  <c r="H41" i="10"/>
  <c r="K41" i="10" s="1"/>
  <c r="M41" i="10"/>
  <c r="P41" i="10" s="1"/>
  <c r="M199" i="10"/>
  <c r="P199" i="10" s="1"/>
  <c r="H199" i="10"/>
  <c r="K199" i="10" s="1"/>
  <c r="R199" i="10"/>
  <c r="U199" i="10" s="1"/>
  <c r="R652" i="10"/>
  <c r="U652" i="10" s="1"/>
  <c r="M652" i="10"/>
  <c r="P652" i="10" s="1"/>
  <c r="H652" i="10"/>
  <c r="K652" i="10" s="1"/>
  <c r="R18" i="10"/>
  <c r="U18" i="10" s="1"/>
  <c r="M18" i="10"/>
  <c r="P18" i="10" s="1"/>
  <c r="H18" i="10"/>
  <c r="K18" i="10" s="1"/>
  <c r="M121" i="10"/>
  <c r="P121" i="10" s="1"/>
  <c r="H121" i="10"/>
  <c r="K121" i="10" s="1"/>
  <c r="R121" i="10"/>
  <c r="U121" i="10" s="1"/>
  <c r="M53" i="10"/>
  <c r="P53" i="10" s="1"/>
  <c r="H53" i="10"/>
  <c r="K53" i="10" s="1"/>
  <c r="R53" i="10"/>
  <c r="U53" i="10" s="1"/>
  <c r="M71" i="10"/>
  <c r="P71" i="10" s="1"/>
  <c r="R71" i="10"/>
  <c r="U71" i="10" s="1"/>
  <c r="H71" i="10"/>
  <c r="K71" i="10" s="1"/>
  <c r="H751" i="10"/>
  <c r="K751" i="10" s="1"/>
  <c r="M751" i="10"/>
  <c r="P751" i="10" s="1"/>
  <c r="R751" i="10"/>
  <c r="U751" i="10" s="1"/>
  <c r="R453" i="10"/>
  <c r="U453" i="10" s="1"/>
  <c r="M453" i="10"/>
  <c r="P453" i="10" s="1"/>
  <c r="H453" i="10"/>
  <c r="K453" i="10" s="1"/>
  <c r="M23" i="10"/>
  <c r="P23" i="10" s="1"/>
  <c r="R23" i="10"/>
  <c r="U23" i="10" s="1"/>
  <c r="H23" i="10"/>
  <c r="K23" i="10" s="1"/>
  <c r="M577" i="10"/>
  <c r="P577" i="10" s="1"/>
  <c r="R577" i="10"/>
  <c r="U577" i="10" s="1"/>
  <c r="H577" i="10"/>
  <c r="K577" i="10" s="1"/>
  <c r="R102" i="10"/>
  <c r="U102" i="10" s="1"/>
  <c r="H102" i="10"/>
  <c r="K102" i="10" s="1"/>
  <c r="M102" i="10"/>
  <c r="P102" i="10" s="1"/>
  <c r="M628" i="10"/>
  <c r="P628" i="10" s="1"/>
  <c r="H628" i="10"/>
  <c r="K628" i="10" s="1"/>
  <c r="R628" i="10"/>
  <c r="U628" i="10" s="1"/>
  <c r="R405" i="10"/>
  <c r="U405" i="10" s="1"/>
  <c r="H405" i="10"/>
  <c r="K405" i="10" s="1"/>
  <c r="M405" i="10"/>
  <c r="P405" i="10" s="1"/>
  <c r="H241" i="10"/>
  <c r="K241" i="10" s="1"/>
  <c r="M241" i="10"/>
  <c r="P241" i="10" s="1"/>
  <c r="R241" i="10"/>
  <c r="U241" i="10" s="1"/>
  <c r="M158" i="10"/>
  <c r="P158" i="10" s="1"/>
  <c r="H158" i="10"/>
  <c r="K158" i="10" s="1"/>
  <c r="R158" i="10"/>
  <c r="U158" i="10" s="1"/>
  <c r="H601" i="10"/>
  <c r="K601" i="10" s="1"/>
  <c r="R601" i="10"/>
  <c r="U601" i="10" s="1"/>
  <c r="M601" i="10"/>
  <c r="P601" i="10" s="1"/>
  <c r="M433" i="10"/>
  <c r="P433" i="10" s="1"/>
  <c r="R433" i="10"/>
  <c r="U433" i="10" s="1"/>
  <c r="H433" i="10"/>
  <c r="K433" i="10" s="1"/>
  <c r="M177" i="10"/>
  <c r="P177" i="10" s="1"/>
  <c r="R177" i="10"/>
  <c r="U177" i="10" s="1"/>
  <c r="H177" i="10"/>
  <c r="K177" i="10" s="1"/>
  <c r="M47" i="10"/>
  <c r="P47" i="10" s="1"/>
  <c r="R47" i="10"/>
  <c r="U47" i="10" s="1"/>
  <c r="H47" i="10"/>
  <c r="K47" i="10" s="1"/>
  <c r="H105" i="10"/>
  <c r="K105" i="10" s="1"/>
  <c r="R105" i="10"/>
  <c r="U105" i="10" s="1"/>
  <c r="M105" i="10"/>
  <c r="P105" i="10" s="1"/>
  <c r="M51" i="10"/>
  <c r="P51" i="10" s="1"/>
  <c r="H51" i="10"/>
  <c r="K51" i="10" s="1"/>
  <c r="R51" i="10"/>
  <c r="U51" i="10" s="1"/>
  <c r="R708" i="10"/>
  <c r="U708" i="10" s="1"/>
  <c r="H708" i="10"/>
  <c r="K708" i="10" s="1"/>
  <c r="M708" i="10"/>
  <c r="P708" i="10" s="1"/>
  <c r="M119" i="10"/>
  <c r="P119" i="10" s="1"/>
  <c r="H119" i="10"/>
  <c r="K119" i="10" s="1"/>
  <c r="R119" i="10"/>
  <c r="U119" i="10" s="1"/>
  <c r="R729" i="10"/>
  <c r="U729" i="10" s="1"/>
  <c r="H729" i="10"/>
  <c r="K729" i="10" s="1"/>
  <c r="M729" i="10"/>
  <c r="P729" i="10" s="1"/>
  <c r="R755" i="10"/>
  <c r="U755" i="10" s="1"/>
  <c r="M755" i="10"/>
  <c r="P755" i="10" s="1"/>
  <c r="H755" i="10"/>
  <c r="K755" i="10" s="1"/>
  <c r="M643" i="10"/>
  <c r="P643" i="10" s="1"/>
  <c r="R643" i="10"/>
  <c r="U643" i="10" s="1"/>
  <c r="H643" i="10"/>
  <c r="K643" i="10" s="1"/>
  <c r="H449" i="10"/>
  <c r="K449" i="10" s="1"/>
  <c r="M449" i="10"/>
  <c r="P449" i="10" s="1"/>
  <c r="R449" i="10"/>
  <c r="U449" i="10" s="1"/>
  <c r="H163" i="10"/>
  <c r="K163" i="10" s="1"/>
  <c r="M163" i="10"/>
  <c r="P163" i="10" s="1"/>
  <c r="R163" i="10"/>
  <c r="U163" i="10" s="1"/>
  <c r="H702" i="10"/>
  <c r="K702" i="10" s="1"/>
  <c r="R702" i="10"/>
  <c r="U702" i="10" s="1"/>
  <c r="M702" i="10"/>
  <c r="P702" i="10" s="1"/>
  <c r="H425" i="10"/>
  <c r="K425" i="10" s="1"/>
  <c r="R425" i="10"/>
  <c r="U425" i="10" s="1"/>
  <c r="M425" i="10"/>
  <c r="P425" i="10" s="1"/>
  <c r="M386" i="10"/>
  <c r="P386" i="10" s="1"/>
  <c r="R386" i="10"/>
  <c r="U386" i="10" s="1"/>
  <c r="H386" i="10"/>
  <c r="K386" i="10" s="1"/>
  <c r="H693" i="10"/>
  <c r="K693" i="10" s="1"/>
  <c r="M693" i="10"/>
  <c r="P693" i="10" s="1"/>
  <c r="R693" i="10"/>
  <c r="U693" i="10" s="1"/>
  <c r="H72" i="10"/>
  <c r="K72" i="10" s="1"/>
  <c r="M72" i="10"/>
  <c r="P72" i="10" s="1"/>
  <c r="R72" i="10"/>
  <c r="U72" i="10" s="1"/>
  <c r="R185" i="10"/>
  <c r="U185" i="10" s="1"/>
  <c r="H185" i="10"/>
  <c r="K185" i="10" s="1"/>
  <c r="M185" i="10"/>
  <c r="P185" i="10" s="1"/>
  <c r="M782" i="10"/>
  <c r="P782" i="10" s="1"/>
  <c r="H782" i="10"/>
  <c r="K782" i="10" s="1"/>
  <c r="R782" i="10"/>
  <c r="U782" i="10" s="1"/>
  <c r="M303" i="10"/>
  <c r="P303" i="10" s="1"/>
  <c r="H303" i="10"/>
  <c r="K303" i="10" s="1"/>
  <c r="R303" i="10"/>
  <c r="U303" i="10" s="1"/>
  <c r="M615" i="10"/>
  <c r="P615" i="10" s="1"/>
  <c r="H615" i="10"/>
  <c r="K615" i="10" s="1"/>
  <c r="R615" i="10"/>
  <c r="U615" i="10" s="1"/>
  <c r="R593" i="10"/>
  <c r="U593" i="10" s="1"/>
  <c r="M593" i="10"/>
  <c r="P593" i="10" s="1"/>
  <c r="H593" i="10"/>
  <c r="K593" i="10" s="1"/>
  <c r="H302" i="10"/>
  <c r="K302" i="10" s="1"/>
  <c r="R302" i="10"/>
  <c r="U302" i="10" s="1"/>
  <c r="M302" i="10"/>
  <c r="P302" i="10" s="1"/>
  <c r="R391" i="10"/>
  <c r="U391" i="10" s="1"/>
  <c r="M391" i="10"/>
  <c r="P391" i="10" s="1"/>
  <c r="H391" i="10"/>
  <c r="K391" i="10" s="1"/>
  <c r="M91" i="10"/>
  <c r="P91" i="10" s="1"/>
  <c r="R91" i="10"/>
  <c r="U91" i="10" s="1"/>
  <c r="H91" i="10"/>
  <c r="K91" i="10" s="1"/>
  <c r="R713" i="10"/>
  <c r="U713" i="10" s="1"/>
  <c r="H713" i="10"/>
  <c r="K713" i="10" s="1"/>
  <c r="M713" i="10"/>
  <c r="P713" i="10" s="1"/>
  <c r="R567" i="10"/>
  <c r="U567" i="10" s="1"/>
  <c r="M567" i="10"/>
  <c r="P567" i="10" s="1"/>
  <c r="H567" i="10"/>
  <c r="K567" i="10" s="1"/>
  <c r="R621" i="10"/>
  <c r="U621" i="10" s="1"/>
  <c r="M621" i="10"/>
  <c r="P621" i="10" s="1"/>
  <c r="H621" i="10"/>
  <c r="K621" i="10" s="1"/>
  <c r="H458" i="10"/>
  <c r="K458" i="10" s="1"/>
  <c r="R458" i="10"/>
  <c r="U458" i="10" s="1"/>
  <c r="M458" i="10"/>
  <c r="P458" i="10" s="1"/>
  <c r="H506" i="10"/>
  <c r="K506" i="10" s="1"/>
  <c r="M506" i="10"/>
  <c r="P506" i="10" s="1"/>
  <c r="R506" i="10"/>
  <c r="U506" i="10" s="1"/>
  <c r="H410" i="10"/>
  <c r="K410" i="10" s="1"/>
  <c r="M410" i="10"/>
  <c r="P410" i="10" s="1"/>
  <c r="R410" i="10"/>
  <c r="U410" i="10" s="1"/>
  <c r="B522" i="10"/>
  <c r="B537" i="10"/>
  <c r="B526" i="10"/>
  <c r="H24" i="10"/>
  <c r="K24" i="10" s="1"/>
  <c r="R24" i="10"/>
  <c r="U24" i="10" s="1"/>
  <c r="M24" i="10"/>
  <c r="P24" i="10" s="1"/>
  <c r="H251" i="10"/>
  <c r="K251" i="10" s="1"/>
  <c r="R251" i="10"/>
  <c r="U251" i="10" s="1"/>
  <c r="M251" i="10"/>
  <c r="P251" i="10" s="1"/>
  <c r="R60" i="10"/>
  <c r="U60" i="10" s="1"/>
  <c r="H60" i="10"/>
  <c r="K60" i="10" s="1"/>
  <c r="M60" i="10"/>
  <c r="P60" i="10" s="1"/>
  <c r="R575" i="10"/>
  <c r="U575" i="10" s="1"/>
  <c r="M575" i="10"/>
  <c r="P575" i="10" s="1"/>
  <c r="H575" i="10"/>
  <c r="K575" i="10" s="1"/>
  <c r="R395" i="10"/>
  <c r="U395" i="10" s="1"/>
  <c r="H395" i="10"/>
  <c r="K395" i="10" s="1"/>
  <c r="M395" i="10"/>
  <c r="P395" i="10" s="1"/>
  <c r="M282" i="10"/>
  <c r="P282" i="10" s="1"/>
  <c r="R282" i="10"/>
  <c r="U282" i="10" s="1"/>
  <c r="H282" i="10"/>
  <c r="K282" i="10" s="1"/>
  <c r="R479" i="10"/>
  <c r="U479" i="10" s="1"/>
  <c r="H479" i="10"/>
  <c r="K479" i="10" s="1"/>
  <c r="M479" i="10"/>
  <c r="P479" i="10" s="1"/>
  <c r="R379" i="10"/>
  <c r="U379" i="10" s="1"/>
  <c r="H379" i="10"/>
  <c r="K379" i="10" s="1"/>
  <c r="M379" i="10"/>
  <c r="P379" i="10" s="1"/>
  <c r="H381" i="10"/>
  <c r="K381" i="10" s="1"/>
  <c r="M381" i="10"/>
  <c r="P381" i="10" s="1"/>
  <c r="R381" i="10"/>
  <c r="U381" i="10" s="1"/>
  <c r="H384" i="10"/>
  <c r="K384" i="10" s="1"/>
  <c r="R384" i="10"/>
  <c r="U384" i="10" s="1"/>
  <c r="M384" i="10"/>
  <c r="P384" i="10" s="1"/>
  <c r="R148" i="10"/>
  <c r="U148" i="10" s="1"/>
  <c r="M148" i="10"/>
  <c r="P148" i="10" s="1"/>
  <c r="H148" i="10"/>
  <c r="K148" i="10" s="1"/>
  <c r="R468" i="10"/>
  <c r="U468" i="10" s="1"/>
  <c r="H468" i="10"/>
  <c r="K468" i="10" s="1"/>
  <c r="M468" i="10"/>
  <c r="P468" i="10" s="1"/>
  <c r="M697" i="10"/>
  <c r="P697" i="10" s="1"/>
  <c r="H697" i="10"/>
  <c r="K697" i="10" s="1"/>
  <c r="R697" i="10"/>
  <c r="U697" i="10" s="1"/>
  <c r="M336" i="10"/>
  <c r="P336" i="10" s="1"/>
  <c r="R336" i="10"/>
  <c r="U336" i="10" s="1"/>
  <c r="H336" i="10"/>
  <c r="K336" i="10" s="1"/>
  <c r="R59" i="10"/>
  <c r="U59" i="10" s="1"/>
  <c r="M59" i="10"/>
  <c r="P59" i="10" s="1"/>
  <c r="H59" i="10"/>
  <c r="K59" i="10" s="1"/>
  <c r="H721" i="10"/>
  <c r="K721" i="10" s="1"/>
  <c r="R721" i="10"/>
  <c r="U721" i="10" s="1"/>
  <c r="M721" i="10"/>
  <c r="P721" i="10" s="1"/>
  <c r="H651" i="10"/>
  <c r="K651" i="10" s="1"/>
  <c r="M651" i="10"/>
  <c r="P651" i="10" s="1"/>
  <c r="R651" i="10"/>
  <c r="U651" i="10" s="1"/>
  <c r="R110" i="10"/>
  <c r="U110" i="10" s="1"/>
  <c r="H110" i="10"/>
  <c r="K110" i="10" s="1"/>
  <c r="M110" i="10"/>
  <c r="P110" i="10" s="1"/>
  <c r="M223" i="10"/>
  <c r="P223" i="10" s="1"/>
  <c r="R223" i="10"/>
  <c r="U223" i="10" s="1"/>
  <c r="H223" i="10"/>
  <c r="K223" i="10" s="1"/>
  <c r="M701" i="10"/>
  <c r="P701" i="10" s="1"/>
  <c r="R701" i="10"/>
  <c r="U701" i="10" s="1"/>
  <c r="H701" i="10"/>
  <c r="K701" i="10" s="1"/>
  <c r="M311" i="10"/>
  <c r="P311" i="10" s="1"/>
  <c r="H311" i="10"/>
  <c r="K311" i="10" s="1"/>
  <c r="R311" i="10"/>
  <c r="U311" i="10" s="1"/>
  <c r="M239" i="10"/>
  <c r="P239" i="10" s="1"/>
  <c r="R239" i="10"/>
  <c r="U239" i="10" s="1"/>
  <c r="H239" i="10"/>
  <c r="K239" i="10" s="1"/>
  <c r="R264" i="10"/>
  <c r="U264" i="10" s="1"/>
  <c r="H264" i="10"/>
  <c r="K264" i="10" s="1"/>
  <c r="M264" i="10"/>
  <c r="P264" i="10" s="1"/>
  <c r="M703" i="10"/>
  <c r="P703" i="10" s="1"/>
  <c r="H703" i="10"/>
  <c r="K703" i="10" s="1"/>
  <c r="R703" i="10"/>
  <c r="U703" i="10" s="1"/>
  <c r="R222" i="10"/>
  <c r="U222" i="10" s="1"/>
  <c r="H222" i="10"/>
  <c r="K222" i="10" s="1"/>
  <c r="M222" i="10"/>
  <c r="P222" i="10" s="1"/>
  <c r="H412" i="10"/>
  <c r="K412" i="10" s="1"/>
  <c r="R412" i="10"/>
  <c r="U412" i="10" s="1"/>
  <c r="M412" i="10"/>
  <c r="P412" i="10" s="1"/>
  <c r="H152" i="10"/>
  <c r="K152" i="10" s="1"/>
  <c r="M152" i="10"/>
  <c r="P152" i="10" s="1"/>
  <c r="R152" i="10"/>
  <c r="U152" i="10" s="1"/>
  <c r="M427" i="10"/>
  <c r="P427" i="10" s="1"/>
  <c r="R427" i="10"/>
  <c r="U427" i="10" s="1"/>
  <c r="H427" i="10"/>
  <c r="K427" i="10" s="1"/>
  <c r="H2" i="10"/>
  <c r="K2" i="10" s="1"/>
  <c r="M2" i="10"/>
  <c r="P2" i="10" s="1"/>
  <c r="R2" i="10"/>
  <c r="U2" i="10" s="1"/>
  <c r="H63" i="10"/>
  <c r="K63" i="10" s="1"/>
  <c r="R63" i="10"/>
  <c r="U63" i="10" s="1"/>
  <c r="M63" i="10"/>
  <c r="P63" i="10" s="1"/>
  <c r="M592" i="10"/>
  <c r="P592" i="10" s="1"/>
  <c r="R592" i="10"/>
  <c r="U592" i="10" s="1"/>
  <c r="H592" i="10"/>
  <c r="K592" i="10" s="1"/>
  <c r="M753" i="10"/>
  <c r="P753" i="10" s="1"/>
  <c r="H753" i="10"/>
  <c r="K753" i="10" s="1"/>
  <c r="R753" i="10"/>
  <c r="U753" i="10" s="1"/>
  <c r="R22" i="10"/>
  <c r="U22" i="10" s="1"/>
  <c r="H22" i="10"/>
  <c r="K22" i="10" s="1"/>
  <c r="M22" i="10"/>
  <c r="P22" i="10" s="1"/>
  <c r="H277" i="10"/>
  <c r="K277" i="10" s="1"/>
  <c r="R277" i="10"/>
  <c r="U277" i="10" s="1"/>
  <c r="M277" i="10"/>
  <c r="P277" i="10" s="1"/>
  <c r="H442" i="10"/>
  <c r="K442" i="10" s="1"/>
  <c r="R442" i="10"/>
  <c r="U442" i="10" s="1"/>
  <c r="M442" i="10"/>
  <c r="P442" i="10" s="1"/>
  <c r="R610" i="10"/>
  <c r="U610" i="10" s="1"/>
  <c r="M610" i="10"/>
  <c r="P610" i="10" s="1"/>
  <c r="H610" i="10"/>
  <c r="K610" i="10" s="1"/>
  <c r="M155" i="10"/>
  <c r="P155" i="10" s="1"/>
  <c r="R155" i="10"/>
  <c r="U155" i="10" s="1"/>
  <c r="H155" i="10"/>
  <c r="K155" i="10" s="1"/>
  <c r="R170" i="10"/>
  <c r="U170" i="10" s="1"/>
  <c r="H170" i="10"/>
  <c r="K170" i="10" s="1"/>
  <c r="M170" i="10"/>
  <c r="P170" i="10" s="1"/>
  <c r="R195" i="10"/>
  <c r="U195" i="10" s="1"/>
  <c r="M195" i="10"/>
  <c r="P195" i="10" s="1"/>
  <c r="H195" i="10"/>
  <c r="K195" i="10" s="1"/>
  <c r="R36" i="10"/>
  <c r="U36" i="10" s="1"/>
  <c r="M36" i="10"/>
  <c r="P36" i="10" s="1"/>
  <c r="H36" i="10"/>
  <c r="K36" i="10" s="1"/>
  <c r="M108" i="10"/>
  <c r="P108" i="10" s="1"/>
  <c r="H108" i="10"/>
  <c r="K108" i="10" s="1"/>
  <c r="R108" i="10"/>
  <c r="U108" i="10" s="1"/>
  <c r="H266" i="10"/>
  <c r="K266" i="10" s="1"/>
  <c r="M266" i="10"/>
  <c r="P266" i="10" s="1"/>
  <c r="R266" i="10"/>
  <c r="U266" i="10" s="1"/>
  <c r="R48" i="10"/>
  <c r="U48" i="10" s="1"/>
  <c r="H48" i="10"/>
  <c r="K48" i="10" s="1"/>
  <c r="M48" i="10"/>
  <c r="P48" i="10" s="1"/>
  <c r="M426" i="10"/>
  <c r="P426" i="10" s="1"/>
  <c r="R426" i="10"/>
  <c r="U426" i="10" s="1"/>
  <c r="H426" i="10"/>
  <c r="K426" i="10" s="1"/>
  <c r="R685" i="10"/>
  <c r="U685" i="10" s="1"/>
  <c r="M685" i="10"/>
  <c r="P685" i="10" s="1"/>
  <c r="H685" i="10"/>
  <c r="K685" i="10" s="1"/>
  <c r="H20" i="10"/>
  <c r="K20" i="10" s="1"/>
  <c r="M20" i="10"/>
  <c r="P20" i="10" s="1"/>
  <c r="R20" i="10"/>
  <c r="U20" i="10" s="1"/>
  <c r="M345" i="10"/>
  <c r="P345" i="10" s="1"/>
  <c r="H345" i="10"/>
  <c r="K345" i="10" s="1"/>
  <c r="R345" i="10"/>
  <c r="U345" i="10" s="1"/>
  <c r="M313" i="10"/>
  <c r="P313" i="10" s="1"/>
  <c r="H313" i="10"/>
  <c r="K313" i="10" s="1"/>
  <c r="R313" i="10"/>
  <c r="U313" i="10" s="1"/>
  <c r="H590" i="10"/>
  <c r="K590" i="10" s="1"/>
  <c r="M590" i="10"/>
  <c r="P590" i="10" s="1"/>
  <c r="R590" i="10"/>
  <c r="U590" i="10" s="1"/>
  <c r="M657" i="10"/>
  <c r="P657" i="10" s="1"/>
  <c r="H657" i="10"/>
  <c r="K657" i="10" s="1"/>
  <c r="R657" i="10"/>
  <c r="U657" i="10" s="1"/>
  <c r="M135" i="10"/>
  <c r="P135" i="10" s="1"/>
  <c r="H135" i="10"/>
  <c r="K135" i="10" s="1"/>
  <c r="R135" i="10"/>
  <c r="U135" i="10" s="1"/>
  <c r="M180" i="10"/>
  <c r="P180" i="10" s="1"/>
  <c r="R180" i="10"/>
  <c r="U180" i="10" s="1"/>
  <c r="H180" i="10"/>
  <c r="K180" i="10" s="1"/>
  <c r="H710" i="10"/>
  <c r="K710" i="10" s="1"/>
  <c r="R710" i="10"/>
  <c r="U710" i="10" s="1"/>
  <c r="M710" i="10"/>
  <c r="P710" i="10" s="1"/>
  <c r="H238" i="10"/>
  <c r="K238" i="10" s="1"/>
  <c r="M238" i="10"/>
  <c r="P238" i="10" s="1"/>
  <c r="R238" i="10"/>
  <c r="U238" i="10" s="1"/>
  <c r="H307" i="10"/>
  <c r="K307" i="10" s="1"/>
  <c r="M307" i="10"/>
  <c r="P307" i="10" s="1"/>
  <c r="R307" i="10"/>
  <c r="U307" i="10" s="1"/>
  <c r="M684" i="10"/>
  <c r="P684" i="10" s="1"/>
  <c r="H684" i="10"/>
  <c r="K684" i="10" s="1"/>
  <c r="R684" i="10"/>
  <c r="U684" i="10" s="1"/>
  <c r="R689" i="10"/>
  <c r="U689" i="10" s="1"/>
  <c r="M689" i="10"/>
  <c r="P689" i="10" s="1"/>
  <c r="H689" i="10"/>
  <c r="K689" i="10" s="1"/>
  <c r="M627" i="10"/>
  <c r="P627" i="10" s="1"/>
  <c r="R627" i="10"/>
  <c r="U627" i="10" s="1"/>
  <c r="H627" i="10"/>
  <c r="K627" i="10" s="1"/>
  <c r="H387" i="10"/>
  <c r="K387" i="10" s="1"/>
  <c r="R387" i="10"/>
  <c r="U387" i="10" s="1"/>
  <c r="M387" i="10"/>
  <c r="P387" i="10" s="1"/>
  <c r="M633" i="10"/>
  <c r="P633" i="10" s="1"/>
  <c r="R633" i="10"/>
  <c r="U633" i="10" s="1"/>
  <c r="H633" i="10"/>
  <c r="K633" i="10" s="1"/>
  <c r="H399" i="10"/>
  <c r="K399" i="10" s="1"/>
  <c r="R399" i="10"/>
  <c r="U399" i="10" s="1"/>
  <c r="M399" i="10"/>
  <c r="P399" i="10" s="1"/>
  <c r="H656" i="10"/>
  <c r="K656" i="10" s="1"/>
  <c r="M656" i="10"/>
  <c r="P656" i="10" s="1"/>
  <c r="R656" i="10"/>
  <c r="U656" i="10" s="1"/>
  <c r="H69" i="10"/>
  <c r="K69" i="10" s="1"/>
  <c r="M69" i="10"/>
  <c r="P69" i="10" s="1"/>
  <c r="R69" i="10"/>
  <c r="U69" i="10" s="1"/>
  <c r="R674" i="10"/>
  <c r="U674" i="10" s="1"/>
  <c r="H674" i="10"/>
  <c r="K674" i="10" s="1"/>
  <c r="M674" i="10"/>
  <c r="P674" i="10" s="1"/>
  <c r="R580" i="10"/>
  <c r="U580" i="10" s="1"/>
  <c r="M580" i="10"/>
  <c r="P580" i="10" s="1"/>
  <c r="H580" i="10"/>
  <c r="K580" i="10" s="1"/>
  <c r="R245" i="10"/>
  <c r="U245" i="10" s="1"/>
  <c r="M245" i="10"/>
  <c r="P245" i="10" s="1"/>
  <c r="H245" i="10"/>
  <c r="K245" i="10" s="1"/>
  <c r="H704" i="10"/>
  <c r="K704" i="10" s="1"/>
  <c r="M704" i="10"/>
  <c r="P704" i="10" s="1"/>
  <c r="R704" i="10"/>
  <c r="U704" i="10" s="1"/>
  <c r="M5" i="10"/>
  <c r="P5" i="10" s="1"/>
  <c r="H5" i="10"/>
  <c r="K5" i="10" s="1"/>
  <c r="R5" i="10"/>
  <c r="U5" i="10" s="1"/>
  <c r="R93" i="10"/>
  <c r="U93" i="10" s="1"/>
  <c r="M93" i="10"/>
  <c r="P93" i="10" s="1"/>
  <c r="H93" i="10"/>
  <c r="K93" i="10" s="1"/>
  <c r="R631" i="10"/>
  <c r="U631" i="10" s="1"/>
  <c r="H631" i="10"/>
  <c r="K631" i="10" s="1"/>
  <c r="M631" i="10"/>
  <c r="P631" i="10" s="1"/>
  <c r="R298" i="10"/>
  <c r="U298" i="10" s="1"/>
  <c r="M298" i="10"/>
  <c r="P298" i="10" s="1"/>
  <c r="H298" i="10"/>
  <c r="K298" i="10" s="1"/>
  <c r="M10" i="10"/>
  <c r="P10" i="10" s="1"/>
  <c r="H10" i="10"/>
  <c r="K10" i="10" s="1"/>
  <c r="R10" i="10"/>
  <c r="U10" i="10" s="1"/>
  <c r="R450" i="10"/>
  <c r="U450" i="10" s="1"/>
  <c r="M450" i="10"/>
  <c r="P450" i="10" s="1"/>
  <c r="H450" i="10"/>
  <c r="K450" i="10" s="1"/>
  <c r="R747" i="10"/>
  <c r="U747" i="10" s="1"/>
  <c r="M747" i="10"/>
  <c r="P747" i="10" s="1"/>
  <c r="H747" i="10"/>
  <c r="K747" i="10" s="1"/>
  <c r="R686" i="10"/>
  <c r="U686" i="10" s="1"/>
  <c r="M686" i="10"/>
  <c r="P686" i="10" s="1"/>
  <c r="H686" i="10"/>
  <c r="K686" i="10" s="1"/>
  <c r="H434" i="10"/>
  <c r="K434" i="10" s="1"/>
  <c r="R434" i="10"/>
  <c r="U434" i="10" s="1"/>
  <c r="M434" i="10"/>
  <c r="P434" i="10" s="1"/>
  <c r="R43" i="10"/>
  <c r="U43" i="10" s="1"/>
  <c r="H43" i="10"/>
  <c r="K43" i="10" s="1"/>
  <c r="M43" i="10"/>
  <c r="P43" i="10" s="1"/>
  <c r="M33" i="10"/>
  <c r="P33" i="10" s="1"/>
  <c r="R33" i="10"/>
  <c r="U33" i="10" s="1"/>
  <c r="H33" i="10"/>
  <c r="K33" i="10" s="1"/>
  <c r="R409" i="10"/>
  <c r="U409" i="10" s="1"/>
  <c r="H409" i="10"/>
  <c r="K409" i="10" s="1"/>
  <c r="M409" i="10"/>
  <c r="P409" i="10" s="1"/>
  <c r="M154" i="10"/>
  <c r="P154" i="10" s="1"/>
  <c r="H154" i="10"/>
  <c r="K154" i="10" s="1"/>
  <c r="R154" i="10"/>
  <c r="U154" i="10" s="1"/>
  <c r="M711" i="10"/>
  <c r="P711" i="10" s="1"/>
  <c r="H711" i="10"/>
  <c r="K711" i="10" s="1"/>
  <c r="R711" i="10"/>
  <c r="U711" i="10" s="1"/>
  <c r="M295" i="10"/>
  <c r="P295" i="10" s="1"/>
  <c r="R295" i="10"/>
  <c r="U295" i="10" s="1"/>
  <c r="H295" i="10"/>
  <c r="K295" i="10" s="1"/>
  <c r="B525" i="10"/>
  <c r="B7" i="10"/>
  <c r="B509" i="10"/>
  <c r="B538" i="10"/>
  <c r="B35" i="10"/>
  <c r="B3" i="10"/>
  <c r="B513" i="10"/>
  <c r="B510" i="10"/>
  <c r="B550" i="10"/>
  <c r="B339" i="10"/>
  <c r="H118" i="10"/>
  <c r="K118" i="10" s="1"/>
  <c r="M118" i="10"/>
  <c r="P118" i="10" s="1"/>
  <c r="R118" i="10"/>
  <c r="U118" i="10" s="1"/>
  <c r="R603" i="10"/>
  <c r="U603" i="10" s="1"/>
  <c r="H603" i="10"/>
  <c r="K603" i="10" s="1"/>
  <c r="M603" i="10"/>
  <c r="P603" i="10" s="1"/>
  <c r="M504" i="10"/>
  <c r="P504" i="10" s="1"/>
  <c r="R504" i="10"/>
  <c r="U504" i="10" s="1"/>
  <c r="H504" i="10"/>
  <c r="K504" i="10" s="1"/>
  <c r="R398" i="10"/>
  <c r="U398" i="10" s="1"/>
  <c r="M398" i="10"/>
  <c r="P398" i="10" s="1"/>
  <c r="H398" i="10"/>
  <c r="K398" i="10" s="1"/>
  <c r="R167" i="10"/>
  <c r="U167" i="10" s="1"/>
  <c r="M167" i="10"/>
  <c r="P167" i="10" s="1"/>
  <c r="H167" i="10"/>
  <c r="K167" i="10" s="1"/>
  <c r="M138" i="10"/>
  <c r="P138" i="10" s="1"/>
  <c r="H138" i="10"/>
  <c r="K138" i="10" s="1"/>
  <c r="R138" i="10"/>
  <c r="U138" i="10" s="1"/>
  <c r="R605" i="10"/>
  <c r="U605" i="10" s="1"/>
  <c r="M605" i="10"/>
  <c r="P605" i="10" s="1"/>
  <c r="H605" i="10"/>
  <c r="K605" i="10" s="1"/>
  <c r="H695" i="10"/>
  <c r="K695" i="10" s="1"/>
  <c r="M695" i="10"/>
  <c r="P695" i="10" s="1"/>
  <c r="R695" i="10"/>
  <c r="U695" i="10" s="1"/>
  <c r="H460" i="10"/>
  <c r="K460" i="10" s="1"/>
  <c r="M460" i="10"/>
  <c r="P460" i="10" s="1"/>
  <c r="R460" i="10"/>
  <c r="U460" i="10" s="1"/>
  <c r="H103" i="10"/>
  <c r="K103" i="10" s="1"/>
  <c r="M103" i="10"/>
  <c r="P103" i="10" s="1"/>
  <c r="R103" i="10"/>
  <c r="U103" i="10" s="1"/>
  <c r="M464" i="10"/>
  <c r="P464" i="10" s="1"/>
  <c r="R464" i="10"/>
  <c r="U464" i="10" s="1"/>
  <c r="H464" i="10"/>
  <c r="K464" i="10" s="1"/>
  <c r="R126" i="10"/>
  <c r="U126" i="10" s="1"/>
  <c r="H126" i="10"/>
  <c r="K126" i="10" s="1"/>
  <c r="M126" i="10"/>
  <c r="P126" i="10" s="1"/>
  <c r="R476" i="10"/>
  <c r="U476" i="10" s="1"/>
  <c r="H476" i="10"/>
  <c r="K476" i="10" s="1"/>
  <c r="M476" i="10"/>
  <c r="P476" i="10" s="1"/>
  <c r="M696" i="10"/>
  <c r="P696" i="10" s="1"/>
  <c r="H696" i="10"/>
  <c r="K696" i="10" s="1"/>
  <c r="R696" i="10"/>
  <c r="U696" i="10" s="1"/>
  <c r="M261" i="10"/>
  <c r="P261" i="10" s="1"/>
  <c r="H261" i="10"/>
  <c r="K261" i="10" s="1"/>
  <c r="R261" i="10"/>
  <c r="U261" i="10" s="1"/>
  <c r="M92" i="10"/>
  <c r="P92" i="10" s="1"/>
  <c r="H92" i="10"/>
  <c r="K92" i="10" s="1"/>
  <c r="R92" i="10"/>
  <c r="U92" i="10" s="1"/>
  <c r="H645" i="10"/>
  <c r="K645" i="10" s="1"/>
  <c r="R645" i="10"/>
  <c r="U645" i="10" s="1"/>
  <c r="M645" i="10"/>
  <c r="P645" i="10" s="1"/>
  <c r="H322" i="10"/>
  <c r="K322" i="10" s="1"/>
  <c r="M322" i="10"/>
  <c r="P322" i="10" s="1"/>
  <c r="R322" i="10"/>
  <c r="U322" i="10" s="1"/>
  <c r="R30" i="10"/>
  <c r="U30" i="10" s="1"/>
  <c r="H30" i="10"/>
  <c r="K30" i="10" s="1"/>
  <c r="M30" i="10"/>
  <c r="P30" i="10" s="1"/>
  <c r="R497" i="10"/>
  <c r="U497" i="10" s="1"/>
  <c r="M497" i="10"/>
  <c r="P497" i="10" s="1"/>
  <c r="H497" i="10"/>
  <c r="K497" i="10" s="1"/>
  <c r="M127" i="10"/>
  <c r="P127" i="10" s="1"/>
  <c r="R127" i="10"/>
  <c r="U127" i="10" s="1"/>
  <c r="H127" i="10"/>
  <c r="K127" i="10" s="1"/>
  <c r="H299" i="10"/>
  <c r="K299" i="10" s="1"/>
  <c r="R299" i="10"/>
  <c r="U299" i="10" s="1"/>
  <c r="M299" i="10"/>
  <c r="P299" i="10" s="1"/>
  <c r="M769" i="10"/>
  <c r="P769" i="10" s="1"/>
  <c r="H769" i="10"/>
  <c r="K769" i="10" s="1"/>
  <c r="R769" i="10"/>
  <c r="U769" i="10" s="1"/>
  <c r="R573" i="10"/>
  <c r="U573" i="10" s="1"/>
  <c r="M573" i="10"/>
  <c r="P573" i="10" s="1"/>
  <c r="H573" i="10"/>
  <c r="K573" i="10" s="1"/>
  <c r="M638" i="10"/>
  <c r="P638" i="10" s="1"/>
  <c r="R638" i="10"/>
  <c r="U638" i="10" s="1"/>
  <c r="H638" i="10"/>
  <c r="K638" i="10" s="1"/>
  <c r="R758" i="10"/>
  <c r="U758" i="10" s="1"/>
  <c r="H758" i="10"/>
  <c r="K758" i="10" s="1"/>
  <c r="M758" i="10"/>
  <c r="P758" i="10" s="1"/>
  <c r="H300" i="10"/>
  <c r="K300" i="10" s="1"/>
  <c r="M300" i="10"/>
  <c r="P300" i="10" s="1"/>
  <c r="R300" i="10"/>
  <c r="U300" i="10" s="1"/>
  <c r="H314" i="10"/>
  <c r="K314" i="10" s="1"/>
  <c r="M314" i="10"/>
  <c r="P314" i="10" s="1"/>
  <c r="R314" i="10"/>
  <c r="U314" i="10" s="1"/>
  <c r="M297" i="10"/>
  <c r="P297" i="10" s="1"/>
  <c r="H297" i="10"/>
  <c r="K297" i="10" s="1"/>
  <c r="R297" i="10"/>
  <c r="U297" i="10" s="1"/>
  <c r="R562" i="10"/>
  <c r="U562" i="10" s="1"/>
  <c r="M562" i="10"/>
  <c r="P562" i="10" s="1"/>
  <c r="H562" i="10"/>
  <c r="K562" i="10" s="1"/>
  <c r="R344" i="10"/>
  <c r="U344" i="10" s="1"/>
  <c r="H344" i="10"/>
  <c r="K344" i="10" s="1"/>
  <c r="M344" i="10"/>
  <c r="P344" i="10" s="1"/>
  <c r="R292" i="10"/>
  <c r="U292" i="10" s="1"/>
  <c r="H292" i="10"/>
  <c r="K292" i="10" s="1"/>
  <c r="M292" i="10"/>
  <c r="P292" i="10" s="1"/>
  <c r="R482" i="10"/>
  <c r="U482" i="10" s="1"/>
  <c r="H482" i="10"/>
  <c r="K482" i="10" s="1"/>
  <c r="M482" i="10"/>
  <c r="P482" i="10" s="1"/>
  <c r="H45" i="10"/>
  <c r="K45" i="10" s="1"/>
  <c r="M45" i="10"/>
  <c r="P45" i="10" s="1"/>
  <c r="R45" i="10"/>
  <c r="U45" i="10" s="1"/>
  <c r="R176" i="10"/>
  <c r="U176" i="10" s="1"/>
  <c r="H176" i="10"/>
  <c r="K176" i="10" s="1"/>
  <c r="M176" i="10"/>
  <c r="P176" i="10" s="1"/>
  <c r="H316" i="10"/>
  <c r="K316" i="10" s="1"/>
  <c r="R316" i="10"/>
  <c r="U316" i="10" s="1"/>
  <c r="M316" i="10"/>
  <c r="P316" i="10" s="1"/>
  <c r="H423" i="10"/>
  <c r="K423" i="10" s="1"/>
  <c r="R423" i="10"/>
  <c r="U423" i="10" s="1"/>
  <c r="M423" i="10"/>
  <c r="P423" i="10" s="1"/>
  <c r="H576" i="10"/>
  <c r="K576" i="10" s="1"/>
  <c r="M576" i="10"/>
  <c r="P576" i="10" s="1"/>
  <c r="R576" i="10"/>
  <c r="U576" i="10" s="1"/>
  <c r="R413" i="10"/>
  <c r="U413" i="10" s="1"/>
  <c r="M413" i="10"/>
  <c r="P413" i="10" s="1"/>
  <c r="H413" i="10"/>
  <c r="K413" i="10" s="1"/>
  <c r="M404" i="10"/>
  <c r="P404" i="10" s="1"/>
  <c r="R404" i="10"/>
  <c r="U404" i="10" s="1"/>
  <c r="H404" i="10"/>
  <c r="K404" i="10" s="1"/>
  <c r="R492" i="10"/>
  <c r="U492" i="10" s="1"/>
  <c r="M492" i="10"/>
  <c r="P492" i="10" s="1"/>
  <c r="H492" i="10"/>
  <c r="K492" i="10" s="1"/>
  <c r="R308" i="10"/>
  <c r="U308" i="10" s="1"/>
  <c r="H308" i="10"/>
  <c r="K308" i="10" s="1"/>
  <c r="M308" i="10"/>
  <c r="P308" i="10" s="1"/>
  <c r="H31" i="10"/>
  <c r="K31" i="10" s="1"/>
  <c r="R31" i="10"/>
  <c r="U31" i="10" s="1"/>
  <c r="M31" i="10"/>
  <c r="P31" i="10" s="1"/>
  <c r="R11" i="10"/>
  <c r="U11" i="10" s="1"/>
  <c r="H11" i="10"/>
  <c r="K11" i="10" s="1"/>
  <c r="M11" i="10"/>
  <c r="P11" i="10" s="1"/>
  <c r="H662" i="10"/>
  <c r="K662" i="10" s="1"/>
  <c r="M662" i="10"/>
  <c r="P662" i="10" s="1"/>
  <c r="R662" i="10"/>
  <c r="U662" i="10" s="1"/>
  <c r="H496" i="10"/>
  <c r="K496" i="10" s="1"/>
  <c r="R496" i="10"/>
  <c r="U496" i="10" s="1"/>
  <c r="M496" i="10"/>
  <c r="P496" i="10" s="1"/>
  <c r="R600" i="10"/>
  <c r="U600" i="10" s="1"/>
  <c r="M600" i="10"/>
  <c r="P600" i="10" s="1"/>
  <c r="H600" i="10"/>
  <c r="K600" i="10" s="1"/>
  <c r="H607" i="10"/>
  <c r="K607" i="10" s="1"/>
  <c r="M607" i="10"/>
  <c r="P607" i="10" s="1"/>
  <c r="R607" i="10"/>
  <c r="U607" i="10" s="1"/>
  <c r="M490" i="10"/>
  <c r="P490" i="10" s="1"/>
  <c r="H490" i="10"/>
  <c r="K490" i="10" s="1"/>
  <c r="R490" i="10"/>
  <c r="U490" i="10" s="1"/>
  <c r="M83" i="10"/>
  <c r="P83" i="10" s="1"/>
  <c r="H83" i="10"/>
  <c r="K83" i="10" s="1"/>
  <c r="R83" i="10"/>
  <c r="U83" i="10" s="1"/>
  <c r="M772" i="10"/>
  <c r="P772" i="10" s="1"/>
  <c r="R772" i="10"/>
  <c r="U772" i="10" s="1"/>
  <c r="H772" i="10"/>
  <c r="K772" i="10" s="1"/>
  <c r="M147" i="10"/>
  <c r="P147" i="10" s="1"/>
  <c r="R147" i="10"/>
  <c r="U147" i="10" s="1"/>
  <c r="H147" i="10"/>
  <c r="K147" i="10" s="1"/>
  <c r="R65" i="10"/>
  <c r="U65" i="10" s="1"/>
  <c r="M65" i="10"/>
  <c r="P65" i="10" s="1"/>
  <c r="H65" i="10"/>
  <c r="K65" i="10" s="1"/>
  <c r="M622" i="10"/>
  <c r="P622" i="10" s="1"/>
  <c r="H622" i="10"/>
  <c r="K622" i="10" s="1"/>
  <c r="R622" i="10"/>
  <c r="U622" i="10" s="1"/>
  <c r="M626" i="10"/>
  <c r="P626" i="10" s="1"/>
  <c r="R626" i="10"/>
  <c r="U626" i="10" s="1"/>
  <c r="H626" i="10"/>
  <c r="K626" i="10" s="1"/>
  <c r="R706" i="10"/>
  <c r="U706" i="10" s="1"/>
  <c r="M706" i="10"/>
  <c r="P706" i="10" s="1"/>
  <c r="H706" i="10"/>
  <c r="K706" i="10" s="1"/>
  <c r="H164" i="10"/>
  <c r="K164" i="10" s="1"/>
  <c r="M164" i="10"/>
  <c r="P164" i="10" s="1"/>
  <c r="R164" i="10"/>
  <c r="U164" i="10" s="1"/>
  <c r="H225" i="10"/>
  <c r="K225" i="10" s="1"/>
  <c r="R225" i="10"/>
  <c r="U225" i="10" s="1"/>
  <c r="M225" i="10"/>
  <c r="P225" i="10" s="1"/>
  <c r="M728" i="10"/>
  <c r="P728" i="10" s="1"/>
  <c r="R728" i="10"/>
  <c r="U728" i="10" s="1"/>
  <c r="H728" i="10"/>
  <c r="K728" i="10" s="1"/>
  <c r="R73" i="10"/>
  <c r="U73" i="10" s="1"/>
  <c r="H73" i="10"/>
  <c r="K73" i="10" s="1"/>
  <c r="M73" i="10"/>
  <c r="P73" i="10" s="1"/>
  <c r="M183" i="10"/>
  <c r="P183" i="10" s="1"/>
  <c r="H183" i="10"/>
  <c r="K183" i="10" s="1"/>
  <c r="R183" i="10"/>
  <c r="U183" i="10" s="1"/>
  <c r="M209" i="10"/>
  <c r="P209" i="10" s="1"/>
  <c r="R209" i="10"/>
  <c r="U209" i="10" s="1"/>
  <c r="H209" i="10"/>
  <c r="K209" i="10" s="1"/>
  <c r="R671" i="10"/>
  <c r="U671" i="10" s="1"/>
  <c r="M671" i="10"/>
  <c r="P671" i="10" s="1"/>
  <c r="H671" i="10"/>
  <c r="K671" i="10" s="1"/>
  <c r="M463" i="10"/>
  <c r="P463" i="10" s="1"/>
  <c r="R463" i="10"/>
  <c r="U463" i="10" s="1"/>
  <c r="H463" i="10"/>
  <c r="K463" i="10" s="1"/>
  <c r="H107" i="10"/>
  <c r="K107" i="10" s="1"/>
  <c r="R107" i="10"/>
  <c r="U107" i="10" s="1"/>
  <c r="M107" i="10"/>
  <c r="P107" i="10" s="1"/>
  <c r="M52" i="10"/>
  <c r="P52" i="10" s="1"/>
  <c r="H52" i="10"/>
  <c r="K52" i="10" s="1"/>
  <c r="R52" i="10"/>
  <c r="U52" i="10" s="1"/>
  <c r="M722" i="10"/>
  <c r="P722" i="10" s="1"/>
  <c r="R722" i="10"/>
  <c r="U722" i="10" s="1"/>
  <c r="H722" i="10"/>
  <c r="K722" i="10" s="1"/>
  <c r="R12" i="10"/>
  <c r="U12" i="10" s="1"/>
  <c r="H12" i="10"/>
  <c r="K12" i="10" s="1"/>
  <c r="M12" i="10"/>
  <c r="P12" i="10" s="1"/>
  <c r="H255" i="10"/>
  <c r="K255" i="10" s="1"/>
  <c r="M255" i="10"/>
  <c r="P255" i="10" s="1"/>
  <c r="R255" i="10"/>
  <c r="U255" i="10" s="1"/>
  <c r="H778" i="10"/>
  <c r="K778" i="10" s="1"/>
  <c r="R778" i="10"/>
  <c r="U778" i="10" s="1"/>
  <c r="M778" i="10"/>
  <c r="P778" i="10" s="1"/>
  <c r="H664" i="10"/>
  <c r="K664" i="10" s="1"/>
  <c r="R664" i="10"/>
  <c r="U664" i="10" s="1"/>
  <c r="M664" i="10"/>
  <c r="P664" i="10" s="1"/>
  <c r="H287" i="10"/>
  <c r="K287" i="10" s="1"/>
  <c r="M287" i="10"/>
  <c r="P287" i="10" s="1"/>
  <c r="R287" i="10"/>
  <c r="U287" i="10" s="1"/>
  <c r="M188" i="10"/>
  <c r="P188" i="10" s="1"/>
  <c r="H188" i="10"/>
  <c r="K188" i="10" s="1"/>
  <c r="R188" i="10"/>
  <c r="U188" i="10" s="1"/>
  <c r="R738" i="10"/>
  <c r="U738" i="10" s="1"/>
  <c r="M738" i="10"/>
  <c r="P738" i="10" s="1"/>
  <c r="H738" i="10"/>
  <c r="K738" i="10" s="1"/>
  <c r="M280" i="10"/>
  <c r="P280" i="10" s="1"/>
  <c r="H280" i="10"/>
  <c r="K280" i="10" s="1"/>
  <c r="R280" i="10"/>
  <c r="U280" i="10" s="1"/>
  <c r="R598" i="10"/>
  <c r="U598" i="10" s="1"/>
  <c r="H598" i="10"/>
  <c r="K598" i="10" s="1"/>
  <c r="M598" i="10"/>
  <c r="P598" i="10" s="1"/>
  <c r="H714" i="10"/>
  <c r="K714" i="10" s="1"/>
  <c r="R714" i="10"/>
  <c r="U714" i="10" s="1"/>
  <c r="M714" i="10"/>
  <c r="P714" i="10" s="1"/>
  <c r="M353" i="10"/>
  <c r="P353" i="10" s="1"/>
  <c r="R353" i="10"/>
  <c r="U353" i="10" s="1"/>
  <c r="H353" i="10"/>
  <c r="K353" i="10" s="1"/>
  <c r="M475" i="10"/>
  <c r="P475" i="10" s="1"/>
  <c r="H475" i="10"/>
  <c r="K475" i="10" s="1"/>
  <c r="R475" i="10"/>
  <c r="U475" i="10" s="1"/>
  <c r="R323" i="10"/>
  <c r="U323" i="10" s="1"/>
  <c r="M323" i="10"/>
  <c r="P323" i="10" s="1"/>
  <c r="H323" i="10"/>
  <c r="K323" i="10" s="1"/>
  <c r="M624" i="10"/>
  <c r="P624" i="10" s="1"/>
  <c r="R624" i="10"/>
  <c r="U624" i="10" s="1"/>
  <c r="H624" i="10"/>
  <c r="K624" i="10" s="1"/>
  <c r="H754" i="10"/>
  <c r="K754" i="10" s="1"/>
  <c r="R754" i="10"/>
  <c r="U754" i="10" s="1"/>
  <c r="M754" i="10"/>
  <c r="P754" i="10" s="1"/>
  <c r="M193" i="10"/>
  <c r="P193" i="10" s="1"/>
  <c r="H193" i="10"/>
  <c r="K193" i="10" s="1"/>
  <c r="R193" i="10"/>
  <c r="U193" i="10" s="1"/>
  <c r="H421" i="10"/>
  <c r="K421" i="10" s="1"/>
  <c r="M421" i="10"/>
  <c r="P421" i="10" s="1"/>
  <c r="R421" i="10"/>
  <c r="U421" i="10" s="1"/>
  <c r="M483" i="10"/>
  <c r="P483" i="10" s="1"/>
  <c r="H483" i="10"/>
  <c r="K483" i="10" s="1"/>
  <c r="R483" i="10"/>
  <c r="U483" i="10" s="1"/>
  <c r="H217" i="10"/>
  <c r="K217" i="10" s="1"/>
  <c r="M217" i="10"/>
  <c r="P217" i="10" s="1"/>
  <c r="R217" i="10"/>
  <c r="U217" i="10" s="1"/>
  <c r="R253" i="10"/>
  <c r="U253" i="10" s="1"/>
  <c r="H253" i="10"/>
  <c r="K253" i="10" s="1"/>
  <c r="M253" i="10"/>
  <c r="P253" i="10" s="1"/>
  <c r="M284" i="10"/>
  <c r="P284" i="10" s="1"/>
  <c r="R284" i="10"/>
  <c r="U284" i="10" s="1"/>
  <c r="H284" i="10"/>
  <c r="K284" i="10" s="1"/>
  <c r="R644" i="10"/>
  <c r="U644" i="10" s="1"/>
  <c r="H644" i="10"/>
  <c r="K644" i="10" s="1"/>
  <c r="M644" i="10"/>
  <c r="P644" i="10" s="1"/>
  <c r="R777" i="10"/>
  <c r="U777" i="10" s="1"/>
  <c r="H777" i="10"/>
  <c r="K777" i="10" s="1"/>
  <c r="M777" i="10"/>
  <c r="P777" i="10" s="1"/>
  <c r="M767" i="10"/>
  <c r="P767" i="10" s="1"/>
  <c r="H767" i="10"/>
  <c r="K767" i="10" s="1"/>
  <c r="R767" i="10"/>
  <c r="U767" i="10" s="1"/>
  <c r="B530" i="10"/>
  <c r="B546" i="10"/>
  <c r="B520" i="10"/>
  <c r="B528" i="10"/>
  <c r="B511" i="10"/>
  <c r="B527" i="10"/>
  <c r="B535" i="10"/>
  <c r="B28" i="10"/>
  <c r="B68" i="10"/>
  <c r="B516" i="10"/>
  <c r="H203" i="10"/>
  <c r="K203" i="10" s="1"/>
  <c r="M203" i="10"/>
  <c r="P203" i="10" s="1"/>
  <c r="R203" i="10"/>
  <c r="U203" i="10" s="1"/>
  <c r="M582" i="10"/>
  <c r="P582" i="10" s="1"/>
  <c r="H582" i="10"/>
  <c r="K582" i="10" s="1"/>
  <c r="R582" i="10"/>
  <c r="U582" i="10" s="1"/>
  <c r="M161" i="10"/>
  <c r="P161" i="10" s="1"/>
  <c r="H161" i="10"/>
  <c r="K161" i="10" s="1"/>
  <c r="R161" i="10"/>
  <c r="U161" i="10" s="1"/>
  <c r="R64" i="10"/>
  <c r="U64" i="10" s="1"/>
  <c r="H64" i="10"/>
  <c r="K64" i="10" s="1"/>
  <c r="M64" i="10"/>
  <c r="P64" i="10" s="1"/>
  <c r="R589" i="10"/>
  <c r="U589" i="10" s="1"/>
  <c r="H589" i="10"/>
  <c r="K589" i="10" s="1"/>
  <c r="M589" i="10"/>
  <c r="P589" i="10" s="1"/>
  <c r="M134" i="10"/>
  <c r="P134" i="10" s="1"/>
  <c r="H134" i="10"/>
  <c r="K134" i="10" s="1"/>
  <c r="R134" i="10"/>
  <c r="U134" i="10" s="1"/>
  <c r="M341" i="10"/>
  <c r="P341" i="10" s="1"/>
  <c r="H341" i="10"/>
  <c r="K341" i="10" s="1"/>
  <c r="R341" i="10"/>
  <c r="U341" i="10" s="1"/>
  <c r="R259" i="10"/>
  <c r="U259" i="10" s="1"/>
  <c r="M259" i="10"/>
  <c r="P259" i="10" s="1"/>
  <c r="H259" i="10"/>
  <c r="K259" i="10" s="1"/>
  <c r="H500" i="10"/>
  <c r="K500" i="10" s="1"/>
  <c r="R500" i="10"/>
  <c r="U500" i="10" s="1"/>
  <c r="M500" i="10"/>
  <c r="P500" i="10" s="1"/>
  <c r="H258" i="10"/>
  <c r="K258" i="10" s="1"/>
  <c r="M258" i="10"/>
  <c r="P258" i="10" s="1"/>
  <c r="R258" i="10"/>
  <c r="U258" i="10" s="1"/>
  <c r="R597" i="10"/>
  <c r="U597" i="10" s="1"/>
  <c r="H597" i="10"/>
  <c r="K597" i="10" s="1"/>
  <c r="M597" i="10"/>
  <c r="P597" i="10" s="1"/>
  <c r="H687" i="10"/>
  <c r="K687" i="10" s="1"/>
  <c r="R687" i="10"/>
  <c r="U687" i="10" s="1"/>
  <c r="M687" i="10"/>
  <c r="P687" i="10" s="1"/>
  <c r="M279" i="10"/>
  <c r="P279" i="10" s="1"/>
  <c r="H279" i="10"/>
  <c r="K279" i="10" s="1"/>
  <c r="R279" i="10"/>
  <c r="U279" i="10" s="1"/>
  <c r="M319" i="10"/>
  <c r="P319" i="10" s="1"/>
  <c r="R319" i="10"/>
  <c r="U319" i="10" s="1"/>
  <c r="H319" i="10"/>
  <c r="K319" i="10" s="1"/>
  <c r="R334" i="10"/>
  <c r="U334" i="10" s="1"/>
  <c r="H334" i="10"/>
  <c r="K334" i="10" s="1"/>
  <c r="M334" i="10"/>
  <c r="P334" i="10" s="1"/>
  <c r="R564" i="10"/>
  <c r="U564" i="10" s="1"/>
  <c r="M564" i="10"/>
  <c r="P564" i="10" s="1"/>
  <c r="H564" i="10"/>
  <c r="K564" i="10" s="1"/>
  <c r="R578" i="10"/>
  <c r="U578" i="10" s="1"/>
  <c r="M578" i="10"/>
  <c r="P578" i="10" s="1"/>
  <c r="H578" i="10"/>
  <c r="K578" i="10" s="1"/>
  <c r="R204" i="10"/>
  <c r="U204" i="10" s="1"/>
  <c r="M204" i="10"/>
  <c r="P204" i="10" s="1"/>
  <c r="H204" i="10"/>
  <c r="K204" i="10" s="1"/>
  <c r="H56" i="10"/>
  <c r="K56" i="10" s="1"/>
  <c r="M56" i="10"/>
  <c r="P56" i="10" s="1"/>
  <c r="R56" i="10"/>
  <c r="U56" i="10" s="1"/>
  <c r="H375" i="10"/>
  <c r="K375" i="10" s="1"/>
  <c r="R375" i="10"/>
  <c r="U375" i="10" s="1"/>
  <c r="M375" i="10"/>
  <c r="P375" i="10" s="1"/>
  <c r="M447" i="10"/>
  <c r="P447" i="10" s="1"/>
  <c r="R447" i="10"/>
  <c r="U447" i="10" s="1"/>
  <c r="H447" i="10"/>
  <c r="K447" i="10" s="1"/>
  <c r="R612" i="10"/>
  <c r="U612" i="10" s="1"/>
  <c r="H612" i="10"/>
  <c r="K612" i="10" s="1"/>
  <c r="M612" i="10"/>
  <c r="P612" i="10" s="1"/>
  <c r="H741" i="10"/>
  <c r="K741" i="10" s="1"/>
  <c r="R741" i="10"/>
  <c r="U741" i="10" s="1"/>
  <c r="M741" i="10"/>
  <c r="P741" i="10" s="1"/>
  <c r="M70" i="10"/>
  <c r="P70" i="10" s="1"/>
  <c r="H70" i="10"/>
  <c r="K70" i="10" s="1"/>
  <c r="R70" i="10"/>
  <c r="U70" i="10" s="1"/>
  <c r="M459" i="10"/>
  <c r="P459" i="10" s="1"/>
  <c r="H459" i="10"/>
  <c r="K459" i="10" s="1"/>
  <c r="R459" i="10"/>
  <c r="U459" i="10" s="1"/>
  <c r="R691" i="10"/>
  <c r="U691" i="10" s="1"/>
  <c r="M691" i="10"/>
  <c r="P691" i="10" s="1"/>
  <c r="H691" i="10"/>
  <c r="K691" i="10" s="1"/>
  <c r="R630" i="10"/>
  <c r="U630" i="10" s="1"/>
  <c r="H630" i="10"/>
  <c r="K630" i="10" s="1"/>
  <c r="M630" i="10"/>
  <c r="P630" i="10" s="1"/>
  <c r="M401" i="10"/>
  <c r="P401" i="10" s="1"/>
  <c r="H401" i="10"/>
  <c r="K401" i="10" s="1"/>
  <c r="R401" i="10"/>
  <c r="U401" i="10" s="1"/>
  <c r="R486" i="10"/>
  <c r="U486" i="10" s="1"/>
  <c r="H486" i="10"/>
  <c r="K486" i="10" s="1"/>
  <c r="M486" i="10"/>
  <c r="P486" i="10" s="1"/>
  <c r="R485" i="10"/>
  <c r="U485" i="10" s="1"/>
  <c r="H485" i="10"/>
  <c r="K485" i="10" s="1"/>
  <c r="M485" i="10"/>
  <c r="P485" i="10" s="1"/>
  <c r="R735" i="10"/>
  <c r="U735" i="10" s="1"/>
  <c r="H735" i="10"/>
  <c r="K735" i="10" s="1"/>
  <c r="M735" i="10"/>
  <c r="P735" i="10" s="1"/>
  <c r="R745" i="10"/>
  <c r="U745" i="10" s="1"/>
  <c r="M745" i="10"/>
  <c r="P745" i="10" s="1"/>
  <c r="H745" i="10"/>
  <c r="K745" i="10" s="1"/>
  <c r="R236" i="10"/>
  <c r="U236" i="10" s="1"/>
  <c r="M236" i="10"/>
  <c r="P236" i="10" s="1"/>
  <c r="H236" i="10"/>
  <c r="K236" i="10" s="1"/>
  <c r="H289" i="10"/>
  <c r="K289" i="10" s="1"/>
  <c r="R289" i="10"/>
  <c r="U289" i="10" s="1"/>
  <c r="M289" i="10"/>
  <c r="P289" i="10" s="1"/>
  <c r="H271" i="10"/>
  <c r="K271" i="10" s="1"/>
  <c r="R271" i="10"/>
  <c r="U271" i="10" s="1"/>
  <c r="M271" i="10"/>
  <c r="P271" i="10" s="1"/>
  <c r="M50" i="10"/>
  <c r="P50" i="10" s="1"/>
  <c r="H50" i="10"/>
  <c r="K50" i="10" s="1"/>
  <c r="R50" i="10"/>
  <c r="U50" i="10" s="1"/>
  <c r="H574" i="10"/>
  <c r="K574" i="10" s="1"/>
  <c r="M574" i="10"/>
  <c r="P574" i="10" s="1"/>
  <c r="R574" i="10"/>
  <c r="U574" i="10" s="1"/>
  <c r="M100" i="10"/>
  <c r="P100" i="10" s="1"/>
  <c r="R100" i="10"/>
  <c r="U100" i="10" s="1"/>
  <c r="H100" i="10"/>
  <c r="K100" i="10" s="1"/>
  <c r="M89" i="10"/>
  <c r="P89" i="10" s="1"/>
  <c r="R89" i="10"/>
  <c r="U89" i="10" s="1"/>
  <c r="H89" i="10"/>
  <c r="K89" i="10" s="1"/>
  <c r="R140" i="10"/>
  <c r="U140" i="10" s="1"/>
  <c r="H140" i="10"/>
  <c r="K140" i="10" s="1"/>
  <c r="M140" i="10"/>
  <c r="P140" i="10" s="1"/>
  <c r="H113" i="10"/>
  <c r="K113" i="10" s="1"/>
  <c r="R113" i="10"/>
  <c r="U113" i="10" s="1"/>
  <c r="M113" i="10"/>
  <c r="P113" i="10" s="1"/>
  <c r="M196" i="10"/>
  <c r="P196" i="10" s="1"/>
  <c r="H196" i="10"/>
  <c r="K196" i="10" s="1"/>
  <c r="R196" i="10"/>
  <c r="U196" i="10" s="1"/>
  <c r="M487" i="10"/>
  <c r="P487" i="10" s="1"/>
  <c r="R487" i="10"/>
  <c r="U487" i="10" s="1"/>
  <c r="H487" i="10"/>
  <c r="K487" i="10" s="1"/>
  <c r="H329" i="10"/>
  <c r="K329" i="10" s="1"/>
  <c r="R329" i="10"/>
  <c r="U329" i="10" s="1"/>
  <c r="M329" i="10"/>
  <c r="P329" i="10" s="1"/>
  <c r="M407" i="10"/>
  <c r="P407" i="10" s="1"/>
  <c r="H407" i="10"/>
  <c r="K407" i="10" s="1"/>
  <c r="R407" i="10"/>
  <c r="U407" i="10" s="1"/>
  <c r="R385" i="10"/>
  <c r="U385" i="10" s="1"/>
  <c r="M385" i="10"/>
  <c r="P385" i="10" s="1"/>
  <c r="H385" i="10"/>
  <c r="K385" i="10" s="1"/>
  <c r="M437" i="10"/>
  <c r="P437" i="10" s="1"/>
  <c r="H437" i="10"/>
  <c r="K437" i="10" s="1"/>
  <c r="R437" i="10"/>
  <c r="U437" i="10" s="1"/>
  <c r="M647" i="10"/>
  <c r="P647" i="10" s="1"/>
  <c r="R647" i="10"/>
  <c r="U647" i="10" s="1"/>
  <c r="H647" i="10"/>
  <c r="K647" i="10" s="1"/>
  <c r="M388" i="10"/>
  <c r="P388" i="10" s="1"/>
  <c r="H388" i="10"/>
  <c r="K388" i="10" s="1"/>
  <c r="R388" i="10"/>
  <c r="U388" i="10" s="1"/>
  <c r="M128" i="10"/>
  <c r="P128" i="10" s="1"/>
  <c r="R128" i="10"/>
  <c r="U128" i="10" s="1"/>
  <c r="H128" i="10"/>
  <c r="K128" i="10" s="1"/>
  <c r="H29" i="10"/>
  <c r="K29" i="10" s="1"/>
  <c r="M29" i="10"/>
  <c r="P29" i="10" s="1"/>
  <c r="R29" i="10"/>
  <c r="U29" i="10" s="1"/>
  <c r="H429" i="10"/>
  <c r="K429" i="10" s="1"/>
  <c r="R429" i="10"/>
  <c r="U429" i="10" s="1"/>
  <c r="M429" i="10"/>
  <c r="P429" i="10" s="1"/>
  <c r="H111" i="10"/>
  <c r="K111" i="10" s="1"/>
  <c r="R111" i="10"/>
  <c r="U111" i="10" s="1"/>
  <c r="M111" i="10"/>
  <c r="P111" i="10" s="1"/>
  <c r="R112" i="10"/>
  <c r="U112" i="10" s="1"/>
  <c r="M112" i="10"/>
  <c r="P112" i="10" s="1"/>
  <c r="H112" i="10"/>
  <c r="K112" i="10" s="1"/>
  <c r="R676" i="10"/>
  <c r="U676" i="10" s="1"/>
  <c r="H676" i="10"/>
  <c r="K676" i="10" s="1"/>
  <c r="M676" i="10"/>
  <c r="P676" i="10" s="1"/>
  <c r="M337" i="10"/>
  <c r="P337" i="10" s="1"/>
  <c r="H337" i="10"/>
  <c r="K337" i="10" s="1"/>
  <c r="R337" i="10"/>
  <c r="U337" i="10" s="1"/>
  <c r="H61" i="10"/>
  <c r="K61" i="10" s="1"/>
  <c r="R61" i="10"/>
  <c r="U61" i="10" s="1"/>
  <c r="M61" i="10"/>
  <c r="P61" i="10" s="1"/>
  <c r="R406" i="10"/>
  <c r="U406" i="10" s="1"/>
  <c r="H406" i="10"/>
  <c r="K406" i="10" s="1"/>
  <c r="M406" i="10"/>
  <c r="P406" i="10" s="1"/>
  <c r="R153" i="10"/>
  <c r="U153" i="10" s="1"/>
  <c r="H153" i="10"/>
  <c r="K153" i="10" s="1"/>
  <c r="M153" i="10"/>
  <c r="P153" i="10" s="1"/>
  <c r="M42" i="10"/>
  <c r="P42" i="10" s="1"/>
  <c r="R42" i="10"/>
  <c r="U42" i="10" s="1"/>
  <c r="H42" i="10"/>
  <c r="K42" i="10" s="1"/>
  <c r="H141" i="10"/>
  <c r="K141" i="10" s="1"/>
  <c r="M141" i="10"/>
  <c r="P141" i="10" s="1"/>
  <c r="R141" i="10"/>
  <c r="U141" i="10" s="1"/>
  <c r="M471" i="10"/>
  <c r="P471" i="10" s="1"/>
  <c r="H471" i="10"/>
  <c r="K471" i="10" s="1"/>
  <c r="R471" i="10"/>
  <c r="U471" i="10" s="1"/>
  <c r="M732" i="10"/>
  <c r="P732" i="10" s="1"/>
  <c r="H732" i="10"/>
  <c r="K732" i="10" s="1"/>
  <c r="R732" i="10"/>
  <c r="U732" i="10" s="1"/>
  <c r="H688" i="10"/>
  <c r="K688" i="10" s="1"/>
  <c r="R688" i="10"/>
  <c r="U688" i="10" s="1"/>
  <c r="M688" i="10"/>
  <c r="P688" i="10" s="1"/>
  <c r="M326" i="10"/>
  <c r="P326" i="10" s="1"/>
  <c r="R326" i="10"/>
  <c r="U326" i="10" s="1"/>
  <c r="H326" i="10"/>
  <c r="K326" i="10" s="1"/>
  <c r="R428" i="10"/>
  <c r="U428" i="10" s="1"/>
  <c r="H428" i="10"/>
  <c r="K428" i="10" s="1"/>
  <c r="M428" i="10"/>
  <c r="P428" i="10" s="1"/>
  <c r="R244" i="10"/>
  <c r="U244" i="10" s="1"/>
  <c r="H244" i="10"/>
  <c r="K244" i="10" s="1"/>
  <c r="M244" i="10"/>
  <c r="P244" i="10" s="1"/>
  <c r="H116" i="10"/>
  <c r="K116" i="10" s="1"/>
  <c r="M116" i="10"/>
  <c r="P116" i="10" s="1"/>
  <c r="R116" i="10"/>
  <c r="U116" i="10" s="1"/>
  <c r="H724" i="10"/>
  <c r="K724" i="10" s="1"/>
  <c r="R724" i="10"/>
  <c r="U724" i="10" s="1"/>
  <c r="M724" i="10"/>
  <c r="P724" i="10" s="1"/>
  <c r="R756" i="10"/>
  <c r="U756" i="10" s="1"/>
  <c r="M756" i="10"/>
  <c r="P756" i="10" s="1"/>
  <c r="H756" i="10"/>
  <c r="K756" i="10" s="1"/>
  <c r="H675" i="10"/>
  <c r="K675" i="10" s="1"/>
  <c r="M675" i="10"/>
  <c r="P675" i="10" s="1"/>
  <c r="R675" i="10"/>
  <c r="U675" i="10" s="1"/>
  <c r="H761" i="10"/>
  <c r="K761" i="10" s="1"/>
  <c r="M761" i="10"/>
  <c r="P761" i="10" s="1"/>
  <c r="R761" i="10"/>
  <c r="U761" i="10" s="1"/>
  <c r="M320" i="10"/>
  <c r="P320" i="10" s="1"/>
  <c r="R320" i="10"/>
  <c r="U320" i="10" s="1"/>
  <c r="H320" i="10"/>
  <c r="K320" i="10" s="1"/>
  <c r="R269" i="10"/>
  <c r="U269" i="10" s="1"/>
  <c r="M269" i="10"/>
  <c r="P269" i="10" s="1"/>
  <c r="H269" i="10"/>
  <c r="K269" i="10" s="1"/>
  <c r="H254" i="10"/>
  <c r="K254" i="10" s="1"/>
  <c r="M254" i="10"/>
  <c r="P254" i="10" s="1"/>
  <c r="R254" i="10"/>
  <c r="U254" i="10" s="1"/>
  <c r="R740" i="10"/>
  <c r="U740" i="10" s="1"/>
  <c r="H740" i="10"/>
  <c r="K740" i="10" s="1"/>
  <c r="M740" i="10"/>
  <c r="P740" i="10" s="1"/>
  <c r="H137" i="10"/>
  <c r="K137" i="10" s="1"/>
  <c r="M137" i="10"/>
  <c r="P137" i="10" s="1"/>
  <c r="R137" i="10"/>
  <c r="U137" i="10" s="1"/>
  <c r="R226" i="10"/>
  <c r="U226" i="10" s="1"/>
  <c r="H226" i="10"/>
  <c r="K226" i="10" s="1"/>
  <c r="M226" i="10"/>
  <c r="P226" i="10" s="1"/>
  <c r="M668" i="10"/>
  <c r="P668" i="10" s="1"/>
  <c r="R668" i="10"/>
  <c r="U668" i="10" s="1"/>
  <c r="H668" i="10"/>
  <c r="K668" i="10" s="1"/>
  <c r="M673" i="10"/>
  <c r="P673" i="10" s="1"/>
  <c r="R673" i="10"/>
  <c r="U673" i="10" s="1"/>
  <c r="H673" i="10"/>
  <c r="K673" i="10" s="1"/>
  <c r="H456" i="10"/>
  <c r="K456" i="10" s="1"/>
  <c r="M456" i="10"/>
  <c r="P456" i="10" s="1"/>
  <c r="R456" i="10"/>
  <c r="U456" i="10" s="1"/>
  <c r="H142" i="10"/>
  <c r="K142" i="10" s="1"/>
  <c r="M142" i="10"/>
  <c r="P142" i="10" s="1"/>
  <c r="R142" i="10"/>
  <c r="U142" i="10" s="1"/>
  <c r="R132" i="10"/>
  <c r="U132" i="10" s="1"/>
  <c r="H132" i="10"/>
  <c r="K132" i="10" s="1"/>
  <c r="M132" i="10"/>
  <c r="P132" i="10" s="1"/>
  <c r="M594" i="10"/>
  <c r="P594" i="10" s="1"/>
  <c r="H594" i="10"/>
  <c r="K594" i="10" s="1"/>
  <c r="R594" i="10"/>
  <c r="U594" i="10" s="1"/>
  <c r="H734" i="10"/>
  <c r="K734" i="10" s="1"/>
  <c r="R734" i="10"/>
  <c r="U734" i="10" s="1"/>
  <c r="M734" i="10"/>
  <c r="P734" i="10" s="1"/>
  <c r="R731" i="10"/>
  <c r="U731" i="10" s="1"/>
  <c r="M731" i="10"/>
  <c r="P731" i="10" s="1"/>
  <c r="H731" i="10"/>
  <c r="K731" i="10" s="1"/>
  <c r="M190" i="10"/>
  <c r="P190" i="10" s="1"/>
  <c r="R190" i="10"/>
  <c r="U190" i="10" s="1"/>
  <c r="H190" i="10"/>
  <c r="K190" i="10" s="1"/>
  <c r="H263" i="10"/>
  <c r="K263" i="10" s="1"/>
  <c r="R263" i="10"/>
  <c r="U263" i="10" s="1"/>
  <c r="M263" i="10"/>
  <c r="P263" i="10" s="1"/>
  <c r="M448" i="10"/>
  <c r="P448" i="10" s="1"/>
  <c r="H448" i="10"/>
  <c r="K448" i="10" s="1"/>
  <c r="R448" i="10"/>
  <c r="U448" i="10" s="1"/>
  <c r="H124" i="10"/>
  <c r="K124" i="10" s="1"/>
  <c r="R124" i="10"/>
  <c r="U124" i="10" s="1"/>
  <c r="M124" i="10"/>
  <c r="P124" i="10" s="1"/>
  <c r="R109" i="10"/>
  <c r="U109" i="10" s="1"/>
  <c r="H109" i="10"/>
  <c r="K109" i="10" s="1"/>
  <c r="M109" i="10"/>
  <c r="P109" i="10" s="1"/>
  <c r="H291" i="10"/>
  <c r="K291" i="10" s="1"/>
  <c r="M291" i="10"/>
  <c r="P291" i="10" s="1"/>
  <c r="R291" i="10"/>
  <c r="U291" i="10" s="1"/>
  <c r="H221" i="10"/>
  <c r="K221" i="10" s="1"/>
  <c r="R221" i="10"/>
  <c r="U221" i="10" s="1"/>
  <c r="M221" i="10"/>
  <c r="P221" i="10" s="1"/>
  <c r="M268" i="10"/>
  <c r="P268" i="10" s="1"/>
  <c r="R268" i="10"/>
  <c r="U268" i="10" s="1"/>
  <c r="H268" i="10"/>
  <c r="K268" i="10" s="1"/>
  <c r="R267" i="10"/>
  <c r="U267" i="10" s="1"/>
  <c r="M267" i="10"/>
  <c r="P267" i="10" s="1"/>
  <c r="H267" i="10"/>
  <c r="K267" i="10" s="1"/>
  <c r="H310" i="10"/>
  <c r="K310" i="10" s="1"/>
  <c r="M310" i="10"/>
  <c r="P310" i="10" s="1"/>
  <c r="R310" i="10"/>
  <c r="U310" i="10" s="1"/>
  <c r="B532" i="10"/>
  <c r="B16" i="10"/>
  <c r="B544" i="10"/>
  <c r="B519" i="10"/>
  <c r="B545" i="10"/>
  <c r="B518" i="10"/>
  <c r="B514" i="10"/>
  <c r="B19" i="10"/>
  <c r="M166" i="10"/>
  <c r="P166" i="10" s="1"/>
  <c r="R166" i="10"/>
  <c r="U166" i="10" s="1"/>
  <c r="H166" i="10"/>
  <c r="K166" i="10" s="1"/>
  <c r="R205" i="10"/>
  <c r="U205" i="10" s="1"/>
  <c r="M205" i="10"/>
  <c r="P205" i="10" s="1"/>
  <c r="H205" i="10"/>
  <c r="K205" i="10" s="1"/>
  <c r="M281" i="10"/>
  <c r="P281" i="10" s="1"/>
  <c r="R281" i="10"/>
  <c r="U281" i="10" s="1"/>
  <c r="H281" i="10"/>
  <c r="K281" i="10" s="1"/>
  <c r="H309" i="10"/>
  <c r="K309" i="10" s="1"/>
  <c r="R309" i="10"/>
  <c r="U309" i="10" s="1"/>
  <c r="M309" i="10"/>
  <c r="P309" i="10" s="1"/>
  <c r="M37" i="10"/>
  <c r="P37" i="10" s="1"/>
  <c r="R37" i="10"/>
  <c r="U37" i="10" s="1"/>
  <c r="H37" i="10"/>
  <c r="K37" i="10" s="1"/>
  <c r="M139" i="10"/>
  <c r="P139" i="10" s="1"/>
  <c r="R139" i="10"/>
  <c r="U139" i="10" s="1"/>
  <c r="H139" i="10"/>
  <c r="K139" i="10" s="1"/>
  <c r="M763" i="10"/>
  <c r="P763" i="10" s="1"/>
  <c r="R763" i="10"/>
  <c r="U763" i="10" s="1"/>
  <c r="H763" i="10"/>
  <c r="K763" i="10" s="1"/>
  <c r="M498" i="10"/>
  <c r="P498" i="10" s="1"/>
  <c r="H498" i="10"/>
  <c r="K498" i="10" s="1"/>
  <c r="R498" i="10"/>
  <c r="U498" i="10" s="1"/>
  <c r="R507" i="10"/>
  <c r="U507" i="10" s="1"/>
  <c r="H507" i="10"/>
  <c r="K507" i="10" s="1"/>
  <c r="M507" i="10"/>
  <c r="P507" i="10" s="1"/>
  <c r="H168" i="10"/>
  <c r="K168" i="10" s="1"/>
  <c r="M168" i="10"/>
  <c r="P168" i="10" s="1"/>
  <c r="R168" i="10"/>
  <c r="U168" i="10" s="1"/>
  <c r="M157" i="10"/>
  <c r="P157" i="10" s="1"/>
  <c r="H157" i="10"/>
  <c r="K157" i="10" s="1"/>
  <c r="R157" i="10"/>
  <c r="U157" i="10" s="1"/>
  <c r="H260" i="10"/>
  <c r="K260" i="10" s="1"/>
  <c r="M260" i="10"/>
  <c r="P260" i="10" s="1"/>
  <c r="R260" i="10"/>
  <c r="U260" i="10" s="1"/>
  <c r="R692" i="10"/>
  <c r="U692" i="10" s="1"/>
  <c r="M692" i="10"/>
  <c r="P692" i="10" s="1"/>
  <c r="H692" i="10"/>
  <c r="K692" i="10" s="1"/>
  <c r="H774" i="10"/>
  <c r="K774" i="10" s="1"/>
  <c r="M774" i="10"/>
  <c r="P774" i="10" s="1"/>
  <c r="R774" i="10"/>
  <c r="U774" i="10" s="1"/>
  <c r="H760" i="10"/>
  <c r="K760" i="10" s="1"/>
  <c r="R760" i="10"/>
  <c r="U760" i="10" s="1"/>
  <c r="M760" i="10"/>
  <c r="P760" i="10" s="1"/>
  <c r="H278" i="10"/>
  <c r="K278" i="10" s="1"/>
  <c r="R278" i="10"/>
  <c r="U278" i="10" s="1"/>
  <c r="M278" i="10"/>
  <c r="P278" i="10" s="1"/>
  <c r="M625" i="10"/>
  <c r="P625" i="10" s="1"/>
  <c r="H625" i="10"/>
  <c r="K625" i="10" s="1"/>
  <c r="R625" i="10"/>
  <c r="U625" i="10" s="1"/>
  <c r="M75" i="10"/>
  <c r="P75" i="10" s="1"/>
  <c r="H75" i="10"/>
  <c r="K75" i="10" s="1"/>
  <c r="R75" i="10"/>
  <c r="U75" i="10" s="1"/>
  <c r="R348" i="10"/>
  <c r="U348" i="10" s="1"/>
  <c r="M348" i="10"/>
  <c r="P348" i="10" s="1"/>
  <c r="H348" i="10"/>
  <c r="K348" i="10" s="1"/>
  <c r="H424" i="10"/>
  <c r="K424" i="10" s="1"/>
  <c r="M424" i="10"/>
  <c r="P424" i="10" s="1"/>
  <c r="R424" i="10"/>
  <c r="U424" i="10" s="1"/>
  <c r="H229" i="10"/>
  <c r="K229" i="10" s="1"/>
  <c r="M229" i="10"/>
  <c r="P229" i="10" s="1"/>
  <c r="R229" i="10"/>
  <c r="U229" i="10" s="1"/>
  <c r="R683" i="10"/>
  <c r="U683" i="10" s="1"/>
  <c r="M683" i="10"/>
  <c r="P683" i="10" s="1"/>
  <c r="H683" i="10"/>
  <c r="K683" i="10" s="1"/>
  <c r="M234" i="10"/>
  <c r="P234" i="10" s="1"/>
  <c r="H234" i="10"/>
  <c r="K234" i="10" s="1"/>
  <c r="R234" i="10"/>
  <c r="U234" i="10" s="1"/>
  <c r="H304" i="10"/>
  <c r="K304" i="10" s="1"/>
  <c r="R304" i="10"/>
  <c r="U304" i="10" s="1"/>
  <c r="M304" i="10"/>
  <c r="P304" i="10" s="1"/>
  <c r="R8" i="10"/>
  <c r="U8" i="10" s="1"/>
  <c r="M8" i="10"/>
  <c r="P8" i="10" s="1"/>
  <c r="H8" i="10"/>
  <c r="K8" i="10" s="1"/>
  <c r="R709" i="10"/>
  <c r="U709" i="10" s="1"/>
  <c r="M709" i="10"/>
  <c r="P709" i="10" s="1"/>
  <c r="H709" i="10"/>
  <c r="K709" i="10" s="1"/>
  <c r="M451" i="10"/>
  <c r="P451" i="10" s="1"/>
  <c r="R451" i="10"/>
  <c r="U451" i="10" s="1"/>
  <c r="H451" i="10"/>
  <c r="K451" i="10" s="1"/>
  <c r="H781" i="10"/>
  <c r="K781" i="10" s="1"/>
  <c r="R781" i="10"/>
  <c r="U781" i="10" s="1"/>
  <c r="M781" i="10"/>
  <c r="P781" i="10" s="1"/>
  <c r="R670" i="10"/>
  <c r="U670" i="10" s="1"/>
  <c r="M670" i="10"/>
  <c r="P670" i="10" s="1"/>
  <c r="H670" i="10"/>
  <c r="K670" i="10" s="1"/>
  <c r="R602" i="10"/>
  <c r="U602" i="10" s="1"/>
  <c r="M602" i="10"/>
  <c r="P602" i="10" s="1"/>
  <c r="H602" i="10"/>
  <c r="K602" i="10" s="1"/>
  <c r="M682" i="10"/>
  <c r="P682" i="10" s="1"/>
  <c r="H682" i="10"/>
  <c r="K682" i="10" s="1"/>
  <c r="R682" i="10"/>
  <c r="U682" i="10" s="1"/>
  <c r="H331" i="10"/>
  <c r="K331" i="10" s="1"/>
  <c r="M331" i="10"/>
  <c r="P331" i="10" s="1"/>
  <c r="R331" i="10"/>
  <c r="U331" i="10" s="1"/>
  <c r="M569" i="10"/>
  <c r="P569" i="10" s="1"/>
  <c r="H569" i="10"/>
  <c r="K569" i="10" s="1"/>
  <c r="R569" i="10"/>
  <c r="U569" i="10" s="1"/>
  <c r="M97" i="10"/>
  <c r="P97" i="10" s="1"/>
  <c r="H97" i="10"/>
  <c r="K97" i="10" s="1"/>
  <c r="R97" i="10"/>
  <c r="U97" i="10" s="1"/>
  <c r="R14" i="10"/>
  <c r="U14" i="10" s="1"/>
  <c r="M14" i="10"/>
  <c r="P14" i="10" s="1"/>
  <c r="H14" i="10"/>
  <c r="K14" i="10" s="1"/>
  <c r="H739" i="10"/>
  <c r="K739" i="10" s="1"/>
  <c r="M739" i="10"/>
  <c r="P739" i="10" s="1"/>
  <c r="R739" i="10"/>
  <c r="U739" i="10" s="1"/>
  <c r="R215" i="10"/>
  <c r="U215" i="10" s="1"/>
  <c r="H215" i="10"/>
  <c r="K215" i="10" s="1"/>
  <c r="M215" i="10"/>
  <c r="P215" i="10" s="1"/>
  <c r="H462" i="10"/>
  <c r="K462" i="10" s="1"/>
  <c r="M462" i="10"/>
  <c r="P462" i="10" s="1"/>
  <c r="R462" i="10"/>
  <c r="U462" i="10" s="1"/>
  <c r="H595" i="10"/>
  <c r="K595" i="10" s="1"/>
  <c r="R595" i="10"/>
  <c r="U595" i="10" s="1"/>
  <c r="M595" i="10"/>
  <c r="P595" i="10" s="1"/>
  <c r="M642" i="10"/>
  <c r="P642" i="10" s="1"/>
  <c r="H642" i="10"/>
  <c r="K642" i="10" s="1"/>
  <c r="R642" i="10"/>
  <c r="U642" i="10" s="1"/>
  <c r="M179" i="10"/>
  <c r="P179" i="10" s="1"/>
  <c r="R179" i="10"/>
  <c r="U179" i="10" s="1"/>
  <c r="H179" i="10"/>
  <c r="K179" i="10" s="1"/>
  <c r="M467" i="10"/>
  <c r="P467" i="10" s="1"/>
  <c r="H467" i="10"/>
  <c r="K467" i="10" s="1"/>
  <c r="R467" i="10"/>
  <c r="U467" i="10" s="1"/>
  <c r="M210" i="10"/>
  <c r="P210" i="10" s="1"/>
  <c r="R210" i="10"/>
  <c r="U210" i="10" s="1"/>
  <c r="H210" i="10"/>
  <c r="K210" i="10" s="1"/>
  <c r="M44" i="10"/>
  <c r="P44" i="10" s="1"/>
  <c r="R44" i="10"/>
  <c r="U44" i="10" s="1"/>
  <c r="H44" i="10"/>
  <c r="K44" i="10" s="1"/>
  <c r="R678" i="10"/>
  <c r="U678" i="10" s="1"/>
  <c r="H678" i="10"/>
  <c r="K678" i="10" s="1"/>
  <c r="M678" i="10"/>
  <c r="P678" i="10" s="1"/>
  <c r="M99" i="10"/>
  <c r="P99" i="10" s="1"/>
  <c r="R99" i="10"/>
  <c r="U99" i="10" s="1"/>
  <c r="H99" i="10"/>
  <c r="K99" i="10" s="1"/>
  <c r="R723" i="10"/>
  <c r="U723" i="10" s="1"/>
  <c r="M723" i="10"/>
  <c r="P723" i="10" s="1"/>
  <c r="H723" i="10"/>
  <c r="K723" i="10" s="1"/>
  <c r="M649" i="10"/>
  <c r="P649" i="10" s="1"/>
  <c r="R649" i="10"/>
  <c r="U649" i="10" s="1"/>
  <c r="H649" i="10"/>
  <c r="K649" i="10" s="1"/>
  <c r="R288" i="10"/>
  <c r="U288" i="10" s="1"/>
  <c r="M288" i="10"/>
  <c r="P288" i="10" s="1"/>
  <c r="H288" i="10"/>
  <c r="K288" i="10" s="1"/>
  <c r="R503" i="10"/>
  <c r="U503" i="10" s="1"/>
  <c r="M503" i="10"/>
  <c r="P503" i="10" s="1"/>
  <c r="H503" i="10"/>
  <c r="K503" i="10" s="1"/>
  <c r="R26" i="10"/>
  <c r="U26" i="10" s="1"/>
  <c r="M26" i="10"/>
  <c r="P26" i="10" s="1"/>
  <c r="H26" i="10"/>
  <c r="K26" i="10" s="1"/>
  <c r="R694" i="10"/>
  <c r="U694" i="10" s="1"/>
  <c r="M694" i="10"/>
  <c r="P694" i="10" s="1"/>
  <c r="H694" i="10"/>
  <c r="K694" i="10" s="1"/>
  <c r="M616" i="10"/>
  <c r="P616" i="10" s="1"/>
  <c r="R616" i="10"/>
  <c r="U616" i="10" s="1"/>
  <c r="H616" i="10"/>
  <c r="K616" i="10" s="1"/>
  <c r="R182" i="10"/>
  <c r="U182" i="10" s="1"/>
  <c r="H182" i="10"/>
  <c r="K182" i="10" s="1"/>
  <c r="M182" i="10"/>
  <c r="P182" i="10" s="1"/>
  <c r="H443" i="10"/>
  <c r="K443" i="10" s="1"/>
  <c r="M443" i="10"/>
  <c r="P443" i="10" s="1"/>
  <c r="R443" i="10"/>
  <c r="U443" i="10" s="1"/>
  <c r="R441" i="10"/>
  <c r="U441" i="10" s="1"/>
  <c r="H441" i="10"/>
  <c r="K441" i="10" s="1"/>
  <c r="M441" i="10"/>
  <c r="P441" i="10" s="1"/>
  <c r="M417" i="10"/>
  <c r="P417" i="10" s="1"/>
  <c r="H417" i="10"/>
  <c r="K417" i="10" s="1"/>
  <c r="R417" i="10"/>
  <c r="U417" i="10" s="1"/>
  <c r="R390" i="10"/>
  <c r="U390" i="10" s="1"/>
  <c r="M390" i="10"/>
  <c r="P390" i="10" s="1"/>
  <c r="H390" i="10"/>
  <c r="K390" i="10" s="1"/>
  <c r="H187" i="10"/>
  <c r="K187" i="10" s="1"/>
  <c r="R187" i="10"/>
  <c r="U187" i="10" s="1"/>
  <c r="M187" i="10"/>
  <c r="P187" i="10" s="1"/>
  <c r="R655" i="10"/>
  <c r="U655" i="10" s="1"/>
  <c r="M655" i="10"/>
  <c r="P655" i="10" s="1"/>
  <c r="H655" i="10"/>
  <c r="K655" i="10" s="1"/>
  <c r="R609" i="10"/>
  <c r="U609" i="10" s="1"/>
  <c r="M609" i="10"/>
  <c r="P609" i="10" s="1"/>
  <c r="H609" i="10"/>
  <c r="K609" i="10" s="1"/>
  <c r="H216" i="10"/>
  <c r="K216" i="10" s="1"/>
  <c r="M216" i="10"/>
  <c r="P216" i="10" s="1"/>
  <c r="R216" i="10"/>
  <c r="U216" i="10" s="1"/>
  <c r="H400" i="10"/>
  <c r="K400" i="10" s="1"/>
  <c r="M400" i="10"/>
  <c r="P400" i="10" s="1"/>
  <c r="R400" i="10"/>
  <c r="U400" i="10" s="1"/>
  <c r="R726" i="10"/>
  <c r="U726" i="10" s="1"/>
  <c r="H726" i="10"/>
  <c r="K726" i="10" s="1"/>
  <c r="M726" i="10"/>
  <c r="P726" i="10" s="1"/>
  <c r="R560" i="10"/>
  <c r="U560" i="10" s="1"/>
  <c r="H560" i="10"/>
  <c r="K560" i="10" s="1"/>
  <c r="M560" i="10"/>
  <c r="P560" i="10" s="1"/>
  <c r="R757" i="10"/>
  <c r="U757" i="10" s="1"/>
  <c r="H757" i="10"/>
  <c r="K757" i="10" s="1"/>
  <c r="M757" i="10"/>
  <c r="P757" i="10" s="1"/>
  <c r="H455" i="10"/>
  <c r="K455" i="10" s="1"/>
  <c r="R455" i="10"/>
  <c r="U455" i="10" s="1"/>
  <c r="M455" i="10"/>
  <c r="P455" i="10" s="1"/>
  <c r="M85" i="10"/>
  <c r="P85" i="10" s="1"/>
  <c r="H85" i="10"/>
  <c r="K85" i="10" s="1"/>
  <c r="R85" i="10"/>
  <c r="U85" i="10" s="1"/>
  <c r="R315" i="10"/>
  <c r="U315" i="10" s="1"/>
  <c r="M315" i="10"/>
  <c r="P315" i="10" s="1"/>
  <c r="H315" i="10"/>
  <c r="K315" i="10" s="1"/>
  <c r="M98" i="10"/>
  <c r="P98" i="10" s="1"/>
  <c r="H98" i="10"/>
  <c r="K98" i="10" s="1"/>
  <c r="R98" i="10"/>
  <c r="U98" i="10" s="1"/>
  <c r="H162" i="10"/>
  <c r="K162" i="10" s="1"/>
  <c r="R162" i="10"/>
  <c r="U162" i="10" s="1"/>
  <c r="M162" i="10"/>
  <c r="P162" i="10" s="1"/>
  <c r="H672" i="10"/>
  <c r="K672" i="10" s="1"/>
  <c r="M672" i="10"/>
  <c r="P672" i="10" s="1"/>
  <c r="R672" i="10"/>
  <c r="U672" i="10" s="1"/>
  <c r="R76" i="10"/>
  <c r="U76" i="10" s="1"/>
  <c r="M76" i="10"/>
  <c r="P76" i="10" s="1"/>
  <c r="H76" i="10"/>
  <c r="K76" i="10" s="1"/>
  <c r="M80" i="10"/>
  <c r="P80" i="10" s="1"/>
  <c r="H80" i="10"/>
  <c r="K80" i="10" s="1"/>
  <c r="R80" i="10"/>
  <c r="U80" i="10" s="1"/>
  <c r="M4" i="10"/>
  <c r="P4" i="10" s="1"/>
  <c r="R4" i="10"/>
  <c r="U4" i="10" s="1"/>
  <c r="H4" i="10"/>
  <c r="K4" i="10" s="1"/>
  <c r="H561" i="10"/>
  <c r="K561" i="10" s="1"/>
  <c r="M561" i="10"/>
  <c r="P561" i="10" s="1"/>
  <c r="R561" i="10"/>
  <c r="U561" i="10" s="1"/>
  <c r="M588" i="10"/>
  <c r="P588" i="10" s="1"/>
  <c r="H588" i="10"/>
  <c r="K588" i="10" s="1"/>
  <c r="R588" i="10"/>
  <c r="U588" i="10" s="1"/>
  <c r="M677" i="10"/>
  <c r="P677" i="10" s="1"/>
  <c r="R677" i="10"/>
  <c r="U677" i="10" s="1"/>
  <c r="H677" i="10"/>
  <c r="K677" i="10" s="1"/>
  <c r="M762" i="10"/>
  <c r="P762" i="10" s="1"/>
  <c r="H762" i="10"/>
  <c r="K762" i="10" s="1"/>
  <c r="R762" i="10"/>
  <c r="U762" i="10" s="1"/>
  <c r="M211" i="10"/>
  <c r="P211" i="10" s="1"/>
  <c r="H211" i="10"/>
  <c r="K211" i="10" s="1"/>
  <c r="R211" i="10"/>
  <c r="U211" i="10" s="1"/>
  <c r="R639" i="10"/>
  <c r="U639" i="10" s="1"/>
  <c r="M639" i="10"/>
  <c r="P639" i="10" s="1"/>
  <c r="H639" i="10"/>
  <c r="K639" i="10" s="1"/>
  <c r="R296" i="10"/>
  <c r="U296" i="10" s="1"/>
  <c r="H296" i="10"/>
  <c r="K296" i="10" s="1"/>
  <c r="M296" i="10"/>
  <c r="P296" i="10" s="1"/>
  <c r="H262" i="10"/>
  <c r="K262" i="10" s="1"/>
  <c r="R262" i="10"/>
  <c r="U262" i="10" s="1"/>
  <c r="M262" i="10"/>
  <c r="P262" i="10" s="1"/>
  <c r="H393" i="10"/>
  <c r="K393" i="10" s="1"/>
  <c r="R393" i="10"/>
  <c r="U393" i="10" s="1"/>
  <c r="M393" i="10"/>
  <c r="P393" i="10" s="1"/>
  <c r="H114" i="10"/>
  <c r="K114" i="10" s="1"/>
  <c r="R114" i="10"/>
  <c r="U114" i="10" s="1"/>
  <c r="M114" i="10"/>
  <c r="P114" i="10" s="1"/>
  <c r="M294" i="10"/>
  <c r="P294" i="10" s="1"/>
  <c r="H294" i="10"/>
  <c r="K294" i="10" s="1"/>
  <c r="R294" i="10"/>
  <c r="U294" i="10" s="1"/>
  <c r="B512" i="10"/>
  <c r="B534" i="10"/>
  <c r="B54" i="10"/>
  <c r="B549" i="10"/>
  <c r="B547" i="10"/>
  <c r="M547" i="10" l="1"/>
  <c r="P547" i="10" s="1"/>
  <c r="R547" i="10"/>
  <c r="U547" i="10" s="1"/>
  <c r="H547" i="10"/>
  <c r="K547" i="10" s="1"/>
  <c r="R518" i="10"/>
  <c r="U518" i="10" s="1"/>
  <c r="H518" i="10"/>
  <c r="K518" i="10" s="1"/>
  <c r="M518" i="10"/>
  <c r="P518" i="10" s="1"/>
  <c r="M28" i="10"/>
  <c r="P28" i="10" s="1"/>
  <c r="H28" i="10"/>
  <c r="K28" i="10" s="1"/>
  <c r="R28" i="10"/>
  <c r="U28" i="10" s="1"/>
  <c r="H522" i="10"/>
  <c r="K522" i="10" s="1"/>
  <c r="R522" i="10"/>
  <c r="U522" i="10" s="1"/>
  <c r="M522" i="10"/>
  <c r="P522" i="10" s="1"/>
  <c r="H149" i="10"/>
  <c r="K149" i="10" s="1"/>
  <c r="R149" i="10"/>
  <c r="U149" i="10" s="1"/>
  <c r="M149" i="10"/>
  <c r="P149" i="10" s="1"/>
  <c r="H6" i="10"/>
  <c r="K6" i="10" s="1"/>
  <c r="R6" i="10"/>
  <c r="U6" i="10" s="1"/>
  <c r="M6" i="10"/>
  <c r="P6" i="10" s="1"/>
  <c r="M339" i="10"/>
  <c r="P339" i="10" s="1"/>
  <c r="R339" i="10"/>
  <c r="U339" i="10" s="1"/>
  <c r="H339" i="10"/>
  <c r="K339" i="10" s="1"/>
  <c r="M7" i="10"/>
  <c r="P7" i="10" s="1"/>
  <c r="R7" i="10"/>
  <c r="U7" i="10" s="1"/>
  <c r="H7" i="10"/>
  <c r="K7" i="10" s="1"/>
  <c r="R549" i="10"/>
  <c r="U549" i="10" s="1"/>
  <c r="M549" i="10"/>
  <c r="P549" i="10" s="1"/>
  <c r="H549" i="10"/>
  <c r="K549" i="10" s="1"/>
  <c r="M545" i="10"/>
  <c r="P545" i="10" s="1"/>
  <c r="H545" i="10"/>
  <c r="K545" i="10" s="1"/>
  <c r="R545" i="10"/>
  <c r="U545" i="10" s="1"/>
  <c r="M535" i="10"/>
  <c r="P535" i="10" s="1"/>
  <c r="H535" i="10"/>
  <c r="K535" i="10" s="1"/>
  <c r="R535" i="10"/>
  <c r="U535" i="10" s="1"/>
  <c r="R543" i="10"/>
  <c r="U543" i="10" s="1"/>
  <c r="H543" i="10"/>
  <c r="K543" i="10" s="1"/>
  <c r="M543" i="10"/>
  <c r="P543" i="10" s="1"/>
  <c r="R524" i="10"/>
  <c r="U524" i="10" s="1"/>
  <c r="M524" i="10"/>
  <c r="P524" i="10" s="1"/>
  <c r="H524" i="10"/>
  <c r="K524" i="10" s="1"/>
  <c r="H550" i="10"/>
  <c r="K550" i="10" s="1"/>
  <c r="R550" i="10"/>
  <c r="U550" i="10" s="1"/>
  <c r="M550" i="10"/>
  <c r="P550" i="10" s="1"/>
  <c r="H525" i="10"/>
  <c r="K525" i="10" s="1"/>
  <c r="M525" i="10"/>
  <c r="P525" i="10" s="1"/>
  <c r="R525" i="10"/>
  <c r="U525" i="10" s="1"/>
  <c r="R54" i="10"/>
  <c r="U54" i="10" s="1"/>
  <c r="H54" i="10"/>
  <c r="K54" i="10" s="1"/>
  <c r="M54" i="10"/>
  <c r="P54" i="10" s="1"/>
  <c r="H519" i="10"/>
  <c r="K519" i="10" s="1"/>
  <c r="R519" i="10"/>
  <c r="U519" i="10" s="1"/>
  <c r="M519" i="10"/>
  <c r="P519" i="10" s="1"/>
  <c r="M527" i="10"/>
  <c r="P527" i="10" s="1"/>
  <c r="H527" i="10"/>
  <c r="K527" i="10" s="1"/>
  <c r="R527" i="10"/>
  <c r="U527" i="10" s="1"/>
  <c r="H523" i="10"/>
  <c r="K523" i="10" s="1"/>
  <c r="M523" i="10"/>
  <c r="P523" i="10" s="1"/>
  <c r="R523" i="10"/>
  <c r="U523" i="10" s="1"/>
  <c r="H539" i="10"/>
  <c r="K539" i="10" s="1"/>
  <c r="R539" i="10"/>
  <c r="U539" i="10" s="1"/>
  <c r="M539" i="10"/>
  <c r="P539" i="10" s="1"/>
  <c r="M510" i="10"/>
  <c r="P510" i="10" s="1"/>
  <c r="R510" i="10"/>
  <c r="U510" i="10" s="1"/>
  <c r="H510" i="10"/>
  <c r="K510" i="10" s="1"/>
  <c r="M534" i="10"/>
  <c r="P534" i="10" s="1"/>
  <c r="H534" i="10"/>
  <c r="K534" i="10" s="1"/>
  <c r="R534" i="10"/>
  <c r="U534" i="10" s="1"/>
  <c r="M544" i="10"/>
  <c r="P544" i="10" s="1"/>
  <c r="R544" i="10"/>
  <c r="U544" i="10" s="1"/>
  <c r="H544" i="10"/>
  <c r="K544" i="10" s="1"/>
  <c r="M511" i="10"/>
  <c r="P511" i="10" s="1"/>
  <c r="H511" i="10"/>
  <c r="K511" i="10" s="1"/>
  <c r="R511" i="10"/>
  <c r="U511" i="10" s="1"/>
  <c r="H536" i="10"/>
  <c r="K536" i="10" s="1"/>
  <c r="R536" i="10"/>
  <c r="U536" i="10" s="1"/>
  <c r="M536" i="10"/>
  <c r="P536" i="10" s="1"/>
  <c r="H513" i="10"/>
  <c r="K513" i="10" s="1"/>
  <c r="M513" i="10"/>
  <c r="P513" i="10" s="1"/>
  <c r="R513" i="10"/>
  <c r="U513" i="10" s="1"/>
  <c r="R512" i="10"/>
  <c r="U512" i="10" s="1"/>
  <c r="H512" i="10"/>
  <c r="K512" i="10" s="1"/>
  <c r="M512" i="10"/>
  <c r="P512" i="10" s="1"/>
  <c r="R16" i="10"/>
  <c r="U16" i="10" s="1"/>
  <c r="M16" i="10"/>
  <c r="P16" i="10" s="1"/>
  <c r="H16" i="10"/>
  <c r="K16" i="10" s="1"/>
  <c r="R528" i="10"/>
  <c r="U528" i="10" s="1"/>
  <c r="H528" i="10"/>
  <c r="K528" i="10" s="1"/>
  <c r="M528" i="10"/>
  <c r="P528" i="10" s="1"/>
  <c r="H517" i="10"/>
  <c r="K517" i="10" s="1"/>
  <c r="R517" i="10"/>
  <c r="U517" i="10" s="1"/>
  <c r="M517" i="10"/>
  <c r="P517" i="10" s="1"/>
  <c r="R542" i="10"/>
  <c r="U542" i="10" s="1"/>
  <c r="M542" i="10"/>
  <c r="P542" i="10" s="1"/>
  <c r="H542" i="10"/>
  <c r="K542" i="10" s="1"/>
  <c r="R3" i="10"/>
  <c r="U3" i="10" s="1"/>
  <c r="H3" i="10"/>
  <c r="K3" i="10" s="1"/>
  <c r="M3" i="10"/>
  <c r="P3" i="10" s="1"/>
  <c r="R532" i="10"/>
  <c r="U532" i="10" s="1"/>
  <c r="H532" i="10"/>
  <c r="K532" i="10" s="1"/>
  <c r="M532" i="10"/>
  <c r="P532" i="10" s="1"/>
  <c r="R520" i="10"/>
  <c r="U520" i="10" s="1"/>
  <c r="M520" i="10"/>
  <c r="P520" i="10" s="1"/>
  <c r="H520" i="10"/>
  <c r="K520" i="10" s="1"/>
  <c r="R540" i="10"/>
  <c r="U540" i="10" s="1"/>
  <c r="H540" i="10"/>
  <c r="K540" i="10" s="1"/>
  <c r="M540" i="10"/>
  <c r="P540" i="10" s="1"/>
  <c r="R548" i="10"/>
  <c r="U548" i="10" s="1"/>
  <c r="M548" i="10"/>
  <c r="P548" i="10" s="1"/>
  <c r="H548" i="10"/>
  <c r="K548" i="10" s="1"/>
  <c r="M531" i="10"/>
  <c r="P531" i="10" s="1"/>
  <c r="R531" i="10"/>
  <c r="U531" i="10" s="1"/>
  <c r="H531" i="10"/>
  <c r="K531" i="10" s="1"/>
  <c r="R35" i="10"/>
  <c r="U35" i="10" s="1"/>
  <c r="M35" i="10"/>
  <c r="P35" i="10" s="1"/>
  <c r="H35" i="10"/>
  <c r="K35" i="10" s="1"/>
  <c r="R19" i="10"/>
  <c r="U19" i="10" s="1"/>
  <c r="M19" i="10"/>
  <c r="P19" i="10" s="1"/>
  <c r="H19" i="10"/>
  <c r="K19" i="10" s="1"/>
  <c r="M516" i="10"/>
  <c r="P516" i="10" s="1"/>
  <c r="R516" i="10"/>
  <c r="U516" i="10" s="1"/>
  <c r="H516" i="10"/>
  <c r="K516" i="10" s="1"/>
  <c r="H546" i="10"/>
  <c r="K546" i="10" s="1"/>
  <c r="M546" i="10"/>
  <c r="P546" i="10" s="1"/>
  <c r="R546" i="10"/>
  <c r="U546" i="10" s="1"/>
  <c r="M526" i="10"/>
  <c r="P526" i="10" s="1"/>
  <c r="H526" i="10"/>
  <c r="K526" i="10" s="1"/>
  <c r="R526" i="10"/>
  <c r="U526" i="10" s="1"/>
  <c r="M551" i="10"/>
  <c r="P551" i="10" s="1"/>
  <c r="H551" i="10"/>
  <c r="K551" i="10" s="1"/>
  <c r="R551" i="10"/>
  <c r="U551" i="10" s="1"/>
  <c r="R515" i="10"/>
  <c r="U515" i="10" s="1"/>
  <c r="M515" i="10"/>
  <c r="P515" i="10" s="1"/>
  <c r="H515" i="10"/>
  <c r="K515" i="10" s="1"/>
  <c r="M533" i="10"/>
  <c r="P533" i="10" s="1"/>
  <c r="R533" i="10"/>
  <c r="U533" i="10" s="1"/>
  <c r="H533" i="10"/>
  <c r="K533" i="10" s="1"/>
  <c r="R538" i="10"/>
  <c r="U538" i="10" s="1"/>
  <c r="H538" i="10"/>
  <c r="K538" i="10" s="1"/>
  <c r="M538" i="10"/>
  <c r="P538" i="10" s="1"/>
  <c r="H514" i="10"/>
  <c r="K514" i="10" s="1"/>
  <c r="R514" i="10"/>
  <c r="U514" i="10" s="1"/>
  <c r="M514" i="10"/>
  <c r="P514" i="10" s="1"/>
  <c r="M68" i="10"/>
  <c r="P68" i="10" s="1"/>
  <c r="R68" i="10"/>
  <c r="U68" i="10" s="1"/>
  <c r="H68" i="10"/>
  <c r="K68" i="10" s="1"/>
  <c r="M530" i="10"/>
  <c r="P530" i="10" s="1"/>
  <c r="H530" i="10"/>
  <c r="K530" i="10" s="1"/>
  <c r="R530" i="10"/>
  <c r="U530" i="10" s="1"/>
  <c r="M537" i="10"/>
  <c r="P537" i="10" s="1"/>
  <c r="R537" i="10"/>
  <c r="U537" i="10" s="1"/>
  <c r="H537" i="10"/>
  <c r="K537" i="10" s="1"/>
  <c r="R541" i="10"/>
  <c r="U541" i="10" s="1"/>
  <c r="H541" i="10"/>
  <c r="K541" i="10" s="1"/>
  <c r="M541" i="10"/>
  <c r="P541" i="10" s="1"/>
  <c r="M529" i="10"/>
  <c r="P529" i="10" s="1"/>
  <c r="R529" i="10"/>
  <c r="U529" i="10" s="1"/>
  <c r="H529" i="10"/>
  <c r="K529" i="10" s="1"/>
  <c r="R521" i="10"/>
  <c r="U521" i="10" s="1"/>
  <c r="H521" i="10"/>
  <c r="K521" i="10" s="1"/>
  <c r="M521" i="10"/>
  <c r="P521" i="10" s="1"/>
  <c r="M509" i="10"/>
  <c r="P509" i="10" s="1"/>
  <c r="H509" i="10"/>
  <c r="K509" i="10" s="1"/>
  <c r="R509" i="10"/>
  <c r="U509" i="10" s="1"/>
  <c r="M9" i="10"/>
  <c r="P9" i="10" s="1"/>
  <c r="H9" i="10"/>
  <c r="K9" i="10" s="1"/>
  <c r="R9" i="10"/>
  <c r="U9" i="10" s="1"/>
  <c r="B368" i="10" l="1"/>
  <c r="B372" i="10"/>
  <c r="B369" i="10"/>
  <c r="B367" i="10"/>
  <c r="B355" i="10"/>
  <c r="B373" i="10"/>
  <c r="B350" i="10"/>
  <c r="B363" i="10"/>
  <c r="B352" i="10"/>
  <c r="B356" i="10"/>
  <c r="B371" i="10"/>
  <c r="B358" i="10"/>
  <c r="B359" i="10"/>
  <c r="B231" i="10"/>
  <c r="B361" i="10"/>
  <c r="B38" i="10"/>
  <c r="B351" i="10"/>
  <c r="B365" i="10"/>
  <c r="B364" i="10"/>
  <c r="B349" i="10"/>
  <c r="B354" i="10"/>
  <c r="B192" i="10"/>
  <c r="B374" i="10"/>
  <c r="B370" i="10"/>
  <c r="B362" i="10"/>
  <c r="B104" i="10"/>
  <c r="B357" i="10"/>
  <c r="B214" i="10"/>
  <c r="B150" i="10"/>
  <c r="B366" i="10"/>
  <c r="B235" i="10"/>
  <c r="H370" i="10" l="1"/>
  <c r="K370" i="10" s="1"/>
  <c r="M370" i="10"/>
  <c r="P370" i="10" s="1"/>
  <c r="R370" i="10"/>
  <c r="U370" i="10" s="1"/>
  <c r="R38" i="10"/>
  <c r="U38" i="10" s="1"/>
  <c r="H38" i="10"/>
  <c r="K38" i="10" s="1"/>
  <c r="M38" i="10"/>
  <c r="P38" i="10" s="1"/>
  <c r="H363" i="10"/>
  <c r="K363" i="10" s="1"/>
  <c r="R363" i="10"/>
  <c r="U363" i="10" s="1"/>
  <c r="M363" i="10"/>
  <c r="P363" i="10" s="1"/>
  <c r="H235" i="10"/>
  <c r="K235" i="10" s="1"/>
  <c r="M235" i="10"/>
  <c r="P235" i="10" s="1"/>
  <c r="R235" i="10"/>
  <c r="U235" i="10" s="1"/>
  <c r="R374" i="10"/>
  <c r="U374" i="10" s="1"/>
  <c r="H374" i="10"/>
  <c r="K374" i="10" s="1"/>
  <c r="M374" i="10"/>
  <c r="P374" i="10" s="1"/>
  <c r="M361" i="10"/>
  <c r="P361" i="10" s="1"/>
  <c r="H361" i="10"/>
  <c r="K361" i="10" s="1"/>
  <c r="R361" i="10"/>
  <c r="U361" i="10" s="1"/>
  <c r="H350" i="10"/>
  <c r="K350" i="10" s="1"/>
  <c r="M350" i="10"/>
  <c r="P350" i="10" s="1"/>
  <c r="R350" i="10"/>
  <c r="U350" i="10" s="1"/>
  <c r="M366" i="10"/>
  <c r="P366" i="10" s="1"/>
  <c r="R366" i="10"/>
  <c r="U366" i="10" s="1"/>
  <c r="H366" i="10"/>
  <c r="K366" i="10" s="1"/>
  <c r="H192" i="10"/>
  <c r="K192" i="10" s="1"/>
  <c r="R192" i="10"/>
  <c r="U192" i="10" s="1"/>
  <c r="M192" i="10"/>
  <c r="P192" i="10" s="1"/>
  <c r="H231" i="10"/>
  <c r="K231" i="10" s="1"/>
  <c r="M231" i="10"/>
  <c r="P231" i="10" s="1"/>
  <c r="R231" i="10"/>
  <c r="U231" i="10" s="1"/>
  <c r="H373" i="10"/>
  <c r="K373" i="10" s="1"/>
  <c r="M373" i="10"/>
  <c r="P373" i="10" s="1"/>
  <c r="R373" i="10"/>
  <c r="U373" i="10" s="1"/>
  <c r="B360" i="10"/>
  <c r="M150" i="10"/>
  <c r="P150" i="10" s="1"/>
  <c r="H150" i="10"/>
  <c r="K150" i="10" s="1"/>
  <c r="R150" i="10"/>
  <c r="U150" i="10" s="1"/>
  <c r="M354" i="10"/>
  <c r="P354" i="10" s="1"/>
  <c r="R354" i="10"/>
  <c r="U354" i="10" s="1"/>
  <c r="H354" i="10"/>
  <c r="K354" i="10" s="1"/>
  <c r="M359" i="10"/>
  <c r="P359" i="10" s="1"/>
  <c r="R359" i="10"/>
  <c r="U359" i="10" s="1"/>
  <c r="H359" i="10"/>
  <c r="K359" i="10" s="1"/>
  <c r="R355" i="10"/>
  <c r="U355" i="10" s="1"/>
  <c r="H355" i="10"/>
  <c r="K355" i="10" s="1"/>
  <c r="M355" i="10"/>
  <c r="P355" i="10" s="1"/>
  <c r="R214" i="10"/>
  <c r="U214" i="10" s="1"/>
  <c r="M214" i="10"/>
  <c r="P214" i="10" s="1"/>
  <c r="H214" i="10"/>
  <c r="K214" i="10" s="1"/>
  <c r="R349" i="10"/>
  <c r="U349" i="10" s="1"/>
  <c r="H349" i="10"/>
  <c r="K349" i="10" s="1"/>
  <c r="M349" i="10"/>
  <c r="P349" i="10" s="1"/>
  <c r="M358" i="10"/>
  <c r="P358" i="10" s="1"/>
  <c r="R358" i="10"/>
  <c r="U358" i="10" s="1"/>
  <c r="H358" i="10"/>
  <c r="K358" i="10" s="1"/>
  <c r="M367" i="10"/>
  <c r="P367" i="10" s="1"/>
  <c r="R367" i="10"/>
  <c r="U367" i="10" s="1"/>
  <c r="H367" i="10"/>
  <c r="K367" i="10" s="1"/>
  <c r="M357" i="10"/>
  <c r="P357" i="10" s="1"/>
  <c r="R357" i="10"/>
  <c r="U357" i="10" s="1"/>
  <c r="H357" i="10"/>
  <c r="K357" i="10" s="1"/>
  <c r="R364" i="10"/>
  <c r="U364" i="10" s="1"/>
  <c r="M364" i="10"/>
  <c r="P364" i="10" s="1"/>
  <c r="H364" i="10"/>
  <c r="K364" i="10" s="1"/>
  <c r="M371" i="10"/>
  <c r="P371" i="10" s="1"/>
  <c r="H371" i="10"/>
  <c r="K371" i="10" s="1"/>
  <c r="R371" i="10"/>
  <c r="U371" i="10" s="1"/>
  <c r="H369" i="10"/>
  <c r="K369" i="10" s="1"/>
  <c r="M369" i="10"/>
  <c r="P369" i="10" s="1"/>
  <c r="R369" i="10"/>
  <c r="U369" i="10" s="1"/>
  <c r="R104" i="10"/>
  <c r="U104" i="10" s="1"/>
  <c r="H104" i="10"/>
  <c r="K104" i="10" s="1"/>
  <c r="M104" i="10"/>
  <c r="P104" i="10" s="1"/>
  <c r="H365" i="10"/>
  <c r="K365" i="10" s="1"/>
  <c r="R365" i="10"/>
  <c r="U365" i="10" s="1"/>
  <c r="M365" i="10"/>
  <c r="P365" i="10" s="1"/>
  <c r="M356" i="10"/>
  <c r="P356" i="10" s="1"/>
  <c r="R356" i="10"/>
  <c r="U356" i="10" s="1"/>
  <c r="H356" i="10"/>
  <c r="K356" i="10" s="1"/>
  <c r="H372" i="10"/>
  <c r="K372" i="10" s="1"/>
  <c r="M372" i="10"/>
  <c r="P372" i="10" s="1"/>
  <c r="R372" i="10"/>
  <c r="U372" i="10" s="1"/>
  <c r="M362" i="10"/>
  <c r="P362" i="10" s="1"/>
  <c r="H362" i="10"/>
  <c r="K362" i="10" s="1"/>
  <c r="R362" i="10"/>
  <c r="U362" i="10" s="1"/>
  <c r="R351" i="10"/>
  <c r="U351" i="10" s="1"/>
  <c r="M351" i="10"/>
  <c r="P351" i="10" s="1"/>
  <c r="H351" i="10"/>
  <c r="K351" i="10" s="1"/>
  <c r="H352" i="10"/>
  <c r="K352" i="10" s="1"/>
  <c r="M352" i="10"/>
  <c r="P352" i="10" s="1"/>
  <c r="R352" i="10"/>
  <c r="U352" i="10" s="1"/>
  <c r="R368" i="10"/>
  <c r="U368" i="10" s="1"/>
  <c r="M368" i="10"/>
  <c r="P368" i="10" s="1"/>
  <c r="H368" i="10"/>
  <c r="K368" i="10" s="1"/>
  <c r="R360" i="10" l="1"/>
  <c r="U360" i="10" s="1"/>
  <c r="M360" i="10"/>
  <c r="P360" i="10" s="1"/>
  <c r="H360" i="10"/>
  <c r="K360" i="10" s="1"/>
  <c r="I6" i="7" l="1"/>
  <c r="I14" i="7" l="1"/>
  <c r="G18" i="7"/>
  <c r="G5" i="7"/>
  <c r="G17" i="7"/>
  <c r="G19" i="7"/>
  <c r="G13" i="7"/>
  <c r="I7" i="7" l="1"/>
  <c r="G21" i="7"/>
  <c r="I10" i="7"/>
  <c r="I3" i="7"/>
  <c r="I5" i="7"/>
  <c r="I8" i="7"/>
  <c r="G7" i="7"/>
  <c r="G4" i="7"/>
  <c r="G3" i="7"/>
  <c r="I2" i="7"/>
  <c r="I13" i="7"/>
  <c r="I4" i="7"/>
  <c r="I16" i="7"/>
  <c r="G8" i="7"/>
  <c r="G20" i="7"/>
  <c r="G14" i="7"/>
  <c r="I12" i="7"/>
  <c r="G2" i="7"/>
  <c r="I11" i="7"/>
  <c r="I15" i="7"/>
  <c r="I19" i="7"/>
  <c r="I9" i="7"/>
  <c r="I20" i="7"/>
  <c r="I18" i="7"/>
  <c r="I21" i="7"/>
  <c r="I17" i="7"/>
  <c r="G6" i="7" l="1"/>
  <c r="G12" i="7"/>
  <c r="G15" i="7"/>
  <c r="G16" i="7"/>
  <c r="I22" i="7"/>
  <c r="G11" i="7"/>
  <c r="G9" i="7"/>
  <c r="G10" i="7"/>
  <c r="G22" i="7" l="1"/>
  <c r="K18" i="7"/>
  <c r="L18" i="7" s="1"/>
  <c r="M18" i="7" s="1"/>
  <c r="N18" i="7" s="1"/>
  <c r="K21" i="7"/>
  <c r="L21" i="7" s="1"/>
  <c r="M21" i="7" s="1"/>
  <c r="N21" i="7" s="1"/>
  <c r="K2" i="7"/>
  <c r="L2" i="7" s="1"/>
  <c r="M2" i="7" s="1"/>
  <c r="N2" i="7" s="1"/>
  <c r="K20" i="7"/>
  <c r="L20" i="7" s="1"/>
  <c r="M20" i="7" s="1"/>
  <c r="N20" i="7" s="1"/>
  <c r="K4" i="7"/>
  <c r="L4" i="7" s="1"/>
  <c r="M4" i="7" s="1"/>
  <c r="N4" i="7" s="1"/>
  <c r="K5" i="7"/>
  <c r="L5" i="7" s="1"/>
  <c r="M5" i="7" s="1"/>
  <c r="N5" i="7" s="1"/>
  <c r="K14" i="7"/>
  <c r="L14" i="7" s="1"/>
  <c r="M14" i="7" s="1"/>
  <c r="N14" i="7" s="1"/>
  <c r="K11" i="7"/>
  <c r="L11" i="7" s="1"/>
  <c r="M11" i="7" s="1"/>
  <c r="N11" i="7" s="1"/>
  <c r="K16" i="7"/>
  <c r="L16" i="7" s="1"/>
  <c r="M16" i="7" s="1"/>
  <c r="N16" i="7" s="1"/>
  <c r="K10" i="7"/>
  <c r="L10" i="7" s="1"/>
  <c r="M10" i="7" s="1"/>
  <c r="N10" i="7" s="1"/>
  <c r="K9" i="7"/>
  <c r="L9" i="7" s="1"/>
  <c r="M9" i="7" s="1"/>
  <c r="N9" i="7" s="1"/>
  <c r="K8" i="7"/>
  <c r="L8" i="7" s="1"/>
  <c r="M8" i="7" s="1"/>
  <c r="N8" i="7" s="1"/>
  <c r="K15" i="7"/>
  <c r="L15" i="7" s="1"/>
  <c r="M15" i="7" s="1"/>
  <c r="N15" i="7" s="1"/>
  <c r="K19" i="7"/>
  <c r="L19" i="7" s="1"/>
  <c r="M19" i="7" s="1"/>
  <c r="N19" i="7" s="1"/>
  <c r="K3" i="7"/>
  <c r="L3" i="7" s="1"/>
  <c r="M3" i="7" s="1"/>
  <c r="N3" i="7" s="1"/>
  <c r="K7" i="7"/>
  <c r="L7" i="7" s="1"/>
  <c r="M7" i="7" s="1"/>
  <c r="N7" i="7" s="1"/>
  <c r="K6" i="7"/>
  <c r="L6" i="7" s="1"/>
  <c r="M6" i="7" s="1"/>
  <c r="N6" i="7" s="1"/>
  <c r="K17" i="7"/>
  <c r="L17" i="7" s="1"/>
  <c r="M17" i="7" s="1"/>
  <c r="N17" i="7" s="1"/>
  <c r="K12" i="7"/>
  <c r="L12" i="7" s="1"/>
  <c r="M12" i="7" s="1"/>
  <c r="N12" i="7" s="1"/>
  <c r="K13" i="7"/>
  <c r="L13" i="7" s="1"/>
  <c r="M13" i="7" s="1"/>
  <c r="N13" i="7" s="1"/>
  <c r="O18" i="7"/>
  <c r="P18" i="7" s="1"/>
  <c r="Q18" i="7" s="1"/>
  <c r="R18" i="7" s="1"/>
  <c r="O13" i="7"/>
  <c r="P13" i="7" s="1"/>
  <c r="Q13" i="7" s="1"/>
  <c r="R13" i="7" s="1"/>
  <c r="O2" i="7"/>
  <c r="P2" i="7" s="1"/>
  <c r="Q2" i="7" s="1"/>
  <c r="R2" i="7" s="1"/>
  <c r="O21" i="7"/>
  <c r="P21" i="7" s="1"/>
  <c r="Q21" i="7" s="1"/>
  <c r="R21" i="7" s="1"/>
  <c r="O6" i="7"/>
  <c r="P6" i="7" s="1"/>
  <c r="Q6" i="7" s="1"/>
  <c r="R6" i="7" s="1"/>
  <c r="O12" i="7"/>
  <c r="P12" i="7" s="1"/>
  <c r="Q12" i="7" s="1"/>
  <c r="R12" i="7" s="1"/>
  <c r="O20" i="7"/>
  <c r="P20" i="7" s="1"/>
  <c r="Q20" i="7" s="1"/>
  <c r="R20" i="7" s="1"/>
  <c r="O7" i="7"/>
  <c r="P7" i="7" s="1"/>
  <c r="Q7" i="7" s="1"/>
  <c r="R7" i="7" s="1"/>
  <c r="O5" i="7"/>
  <c r="P5" i="7" s="1"/>
  <c r="Q5" i="7" s="1"/>
  <c r="R5" i="7" s="1"/>
  <c r="O10" i="7"/>
  <c r="P10" i="7" s="1"/>
  <c r="Q10" i="7" s="1"/>
  <c r="R10" i="7" s="1"/>
  <c r="O3" i="7"/>
  <c r="P3" i="7" s="1"/>
  <c r="Q3" i="7" s="1"/>
  <c r="R3" i="7" s="1"/>
  <c r="O16" i="7"/>
  <c r="P16" i="7" s="1"/>
  <c r="Q16" i="7" s="1"/>
  <c r="R16" i="7" s="1"/>
  <c r="O14" i="7"/>
  <c r="P14" i="7" s="1"/>
  <c r="Q14" i="7" s="1"/>
  <c r="R14" i="7" s="1"/>
  <c r="O9" i="7"/>
  <c r="P9" i="7" s="1"/>
  <c r="Q9" i="7" s="1"/>
  <c r="R9" i="7" s="1"/>
  <c r="O17" i="7"/>
  <c r="P17" i="7" s="1"/>
  <c r="Q17" i="7" s="1"/>
  <c r="R17" i="7" s="1"/>
  <c r="O4" i="7"/>
  <c r="P4" i="7" s="1"/>
  <c r="Q4" i="7" s="1"/>
  <c r="R4" i="7" s="1"/>
  <c r="O19" i="7"/>
  <c r="P19" i="7" s="1"/>
  <c r="Q19" i="7" s="1"/>
  <c r="R19" i="7" s="1"/>
  <c r="O15" i="7"/>
  <c r="P15" i="7" s="1"/>
  <c r="Q15" i="7" s="1"/>
  <c r="R15" i="7" s="1"/>
  <c r="O8" i="7"/>
  <c r="P8" i="7" s="1"/>
  <c r="Q8" i="7" s="1"/>
  <c r="R8" i="7" s="1"/>
  <c r="O11" i="7"/>
  <c r="P11" i="7" s="1"/>
  <c r="Q11" i="7" s="1"/>
  <c r="R11" i="7" s="1"/>
</calcChain>
</file>

<file path=xl/sharedStrings.xml><?xml version="1.0" encoding="utf-8"?>
<sst xmlns="http://schemas.openxmlformats.org/spreadsheetml/2006/main" count="10448" uniqueCount="3868">
  <si>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</si>
  <si>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</si>
  <si>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</si>
  <si>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</si>
  <si>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</si>
  <si>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</si>
  <si>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</si>
  <si>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</si>
  <si>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</si>
  <si>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</si>
  <si>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</si>
  <si>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</si>
  <si>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</si>
  <si>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</si>
  <si>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</si>
  <si>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</si>
  <si>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</si>
  <si>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</si>
  <si>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</si>
  <si>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</si>
  <si>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</si>
  <si>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</si>
  <si>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</si>
  <si>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</si>
  <si>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</si>
  <si>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</si>
  <si>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</si>
  <si>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</si>
  <si>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</si>
  <si>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</si>
  <si>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</si>
  <si>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</si>
  <si>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</si>
  <si>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</si>
  <si>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</si>
  <si>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</si>
  <si>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</si>
  <si>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</si>
  <si>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</si>
  <si>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</si>
  <si>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</si>
  <si>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</si>
  <si>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</si>
  <si>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</si>
  <si>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</si>
  <si>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</si>
  <si>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</si>
  <si>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</si>
  <si>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</si>
  <si>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</si>
  <si>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</si>
  <si>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</si>
  <si>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</si>
  <si>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</si>
  <si>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</si>
  <si>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</si>
  <si>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</si>
  <si>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</si>
  <si>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</si>
  <si>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</si>
  <si>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</si>
  <si>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</si>
  <si>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</si>
  <si>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</si>
  <si>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</si>
  <si>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</si>
  <si>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</si>
  <si>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</si>
  <si>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</si>
  <si>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</si>
  <si>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</si>
  <si>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</si>
  <si>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</si>
  <si>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</si>
  <si>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</si>
  <si>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</si>
  <si>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</si>
  <si>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</si>
  <si>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</si>
  <si>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</si>
  <si>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</si>
  <si>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</si>
  <si>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</si>
  <si>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</si>
  <si>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</si>
  <si>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</si>
  <si>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</si>
  <si>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</si>
  <si>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</si>
  <si>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</si>
  <si>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</si>
  <si>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</si>
  <si>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</si>
  <si>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</si>
  <si>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</si>
  <si>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</si>
  <si>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</si>
  <si>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</si>
  <si>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</si>
  <si>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</si>
  <si>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</si>
  <si>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</si>
  <si>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</si>
  <si>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</si>
  <si>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</si>
  <si>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</si>
  <si>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</si>
  <si>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</si>
  <si>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</si>
  <si>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</si>
  <si>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</si>
  <si>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</si>
  <si>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</si>
  <si>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</si>
  <si>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</si>
  <si>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</si>
  <si>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</si>
  <si>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</si>
  <si>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</si>
  <si>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</si>
  <si>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</si>
  <si>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</si>
  <si>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</si>
  <si>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</si>
  <si>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</si>
  <si>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</si>
  <si>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</si>
  <si>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</si>
  <si>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</si>
  <si>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</si>
  <si>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</si>
  <si>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</si>
  <si>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</si>
  <si>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</si>
  <si>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</si>
  <si>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</si>
  <si>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</si>
  <si>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</si>
  <si>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</si>
  <si>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</si>
  <si>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</si>
  <si>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</si>
  <si>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</si>
  <si>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</si>
  <si>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</si>
  <si>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</si>
  <si>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</si>
  <si>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</si>
  <si>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</si>
  <si>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</si>
  <si>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</si>
  <si>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</si>
  <si>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</si>
  <si>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</si>
  <si>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</si>
  <si>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</si>
  <si>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</si>
  <si>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</si>
  <si>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</si>
  <si>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</si>
  <si>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</si>
  <si>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</si>
  <si>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</si>
  <si>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</si>
  <si>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</si>
  <si>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</si>
  <si>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</si>
  <si>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</si>
  <si>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</si>
  <si>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</si>
  <si>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</si>
  <si>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</si>
  <si>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</si>
  <si>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</si>
  <si>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</si>
  <si>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</si>
  <si>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</si>
  <si>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</si>
  <si>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</si>
  <si>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</si>
  <si>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</si>
  <si>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</si>
  <si>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</si>
  <si>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</si>
  <si>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</si>
  <si>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</si>
  <si>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</si>
  <si>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</si>
  <si>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</si>
  <si>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</si>
  <si>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</si>
  <si>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</si>
  <si>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</si>
  <si>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</si>
  <si>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</si>
  <si>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</si>
  <si>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</si>
  <si>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</si>
  <si>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</si>
  <si>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</si>
  <si>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</si>
  <si>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</si>
  <si>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</si>
  <si>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</si>
  <si>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</si>
  <si>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</si>
  <si>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</si>
  <si>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</si>
  <si>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</si>
  <si>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</si>
  <si>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</si>
  <si>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</si>
  <si>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</si>
  <si>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</si>
  <si>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</si>
  <si>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</si>
  <si>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</si>
  <si>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</si>
  <si>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</si>
  <si>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</si>
  <si>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</si>
  <si>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</si>
  <si>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</si>
  <si>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</si>
  <si>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</si>
  <si>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</si>
  <si>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</si>
  <si>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</si>
  <si>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</si>
  <si>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</si>
  <si>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</si>
  <si>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</si>
  <si>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</si>
  <si>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</si>
  <si>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</si>
  <si>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</si>
  <si>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</si>
  <si>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</si>
  <si>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</si>
  <si>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</si>
  <si>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</si>
  <si>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</si>
  <si>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</si>
  <si>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</si>
  <si>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</si>
  <si>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</si>
  <si>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</si>
  <si>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</si>
  <si>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</si>
  <si>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</si>
  <si>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</si>
  <si>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</si>
  <si>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</si>
  <si>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</si>
  <si>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</si>
  <si>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</si>
  <si>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</si>
  <si>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</si>
  <si>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</si>
  <si>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</si>
  <si>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</si>
  <si>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</si>
  <si>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</si>
  <si>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</si>
  <si>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</si>
  <si>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</si>
  <si>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</si>
  <si>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</si>
  <si>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</si>
  <si>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</si>
  <si>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</si>
  <si>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</si>
  <si>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</si>
  <si>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</si>
  <si>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</si>
  <si>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</si>
  <si>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</si>
  <si>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</si>
  <si>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</si>
  <si>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</si>
  <si>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</si>
  <si>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</si>
  <si>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</si>
  <si>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</si>
  <si>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</si>
  <si>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</si>
  <si>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</si>
  <si>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</si>
  <si>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</si>
  <si>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</si>
  <si>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</si>
  <si>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</si>
  <si>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</si>
  <si>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</si>
  <si>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</si>
  <si>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</si>
  <si>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</si>
  <si>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</si>
  <si>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</si>
  <si>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</si>
  <si>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</si>
  <si>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</si>
  <si>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</si>
  <si>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</si>
  <si>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</si>
  <si>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</si>
  <si>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</si>
  <si>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</si>
  <si>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</si>
  <si>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</si>
  <si>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</si>
  <si>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</si>
  <si>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</si>
  <si>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</si>
  <si>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</si>
  <si>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</si>
  <si>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</si>
  <si>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</si>
  <si>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</si>
  <si>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</si>
  <si>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</si>
  <si>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</si>
  <si>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</si>
  <si>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</si>
  <si>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</si>
  <si>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</si>
  <si>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</si>
  <si>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</si>
  <si>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</si>
  <si>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</si>
  <si>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</si>
  <si>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</si>
  <si>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</si>
  <si>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</si>
  <si>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</si>
  <si>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</si>
  <si>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</si>
  <si>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</si>
  <si>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</si>
  <si>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</si>
  <si>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</si>
  <si>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</si>
  <si>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</si>
  <si>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</si>
  <si>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</si>
  <si>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</si>
  <si>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</si>
  <si>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</si>
  <si>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</si>
  <si>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</si>
  <si>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</si>
  <si>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</si>
  <si>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</si>
  <si>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</si>
  <si>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</si>
  <si>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</si>
  <si>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</si>
  <si>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</si>
  <si>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</si>
  <si>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</si>
  <si>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</si>
  <si>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</si>
  <si>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</si>
  <si>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</si>
  <si>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</si>
  <si>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</si>
  <si>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</si>
  <si>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</si>
  <si>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</si>
  <si>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</si>
  <si>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</si>
  <si>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</si>
  <si>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</si>
  <si>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</si>
  <si>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</si>
  <si>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</si>
  <si>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</si>
  <si>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</si>
  <si>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</si>
  <si>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</si>
  <si>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</si>
  <si>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</si>
  <si>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</si>
  <si>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</si>
  <si>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</si>
  <si>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</si>
  <si>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</si>
  <si>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</si>
  <si>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</si>
  <si>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</si>
  <si>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</si>
  <si>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</si>
  <si>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</si>
  <si>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</si>
  <si>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</si>
  <si>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</si>
  <si>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</si>
  <si>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</si>
  <si>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</si>
  <si>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</si>
  <si>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</si>
  <si>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</si>
  <si>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</si>
  <si>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</si>
  <si>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</si>
  <si>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</si>
  <si>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</si>
  <si>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</si>
  <si>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</si>
  <si>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</si>
  <si>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</si>
  <si>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</si>
  <si>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</si>
  <si>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</si>
  <si>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</si>
  <si>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</si>
  <si>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</si>
  <si>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</si>
  <si>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</si>
  <si>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</si>
  <si>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</si>
  <si>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</si>
  <si>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</si>
  <si>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</si>
  <si>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</si>
  <si>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</si>
  <si>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</si>
  <si>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</si>
  <si>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</si>
  <si>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</si>
  <si>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</si>
  <si>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</si>
  <si>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</si>
  <si>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</si>
  <si>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</si>
  <si>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</si>
  <si>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</si>
  <si>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</si>
  <si>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</si>
  <si>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</si>
  <si>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</si>
  <si>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</si>
  <si>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</si>
  <si>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</si>
  <si>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</si>
  <si>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</si>
  <si>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</si>
  <si>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</si>
  <si>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</si>
  <si>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</si>
  <si>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</si>
  <si>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</si>
  <si>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</si>
  <si>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</si>
  <si>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</si>
  <si>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</si>
  <si>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</si>
  <si>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</si>
  <si>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</si>
  <si>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</si>
  <si>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</si>
  <si>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</si>
  <si>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</si>
  <si>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</si>
  <si>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</si>
  <si>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</si>
  <si>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</si>
  <si>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</si>
  <si>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</si>
  <si>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</si>
  <si>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</si>
  <si>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</si>
  <si>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</si>
  <si>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</si>
  <si>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</si>
  <si>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</si>
  <si>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</si>
  <si>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</si>
  <si>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</si>
  <si>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</si>
  <si>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</si>
  <si>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</si>
  <si>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</si>
  <si>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</si>
  <si>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</si>
  <si>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</si>
  <si>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</si>
  <si>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</si>
  <si>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</si>
  <si>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</si>
  <si>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</si>
  <si>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</si>
  <si>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</si>
  <si>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</si>
  <si>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</si>
  <si>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</si>
  <si>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</si>
  <si>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</si>
  <si>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</si>
  <si>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</si>
  <si>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</si>
  <si>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</si>
  <si>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</si>
  <si>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</si>
  <si>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</si>
  <si>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</si>
  <si>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</si>
  <si>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</si>
  <si>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</si>
  <si>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</si>
  <si>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</si>
  <si>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</si>
  <si>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</si>
  <si>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</si>
  <si>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</si>
  <si>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</si>
  <si>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</si>
  <si>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</si>
  <si>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</si>
  <si>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</si>
  <si>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</si>
  <si>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</si>
  <si>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</si>
  <si>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</si>
  <si>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</si>
  <si>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</si>
  <si>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</si>
  <si>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</si>
  <si>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</si>
  <si>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</si>
  <si>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</si>
  <si>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</si>
  <si>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</si>
  <si>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</si>
  <si>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</si>
  <si>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</si>
  <si>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</si>
  <si>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</si>
  <si>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</si>
  <si>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</si>
  <si>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</si>
  <si>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</si>
  <si>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</si>
  <si>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</si>
  <si>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</si>
  <si>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</si>
  <si>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</si>
  <si>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</si>
  <si>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</si>
  <si>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</si>
  <si>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</si>
  <si>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</si>
  <si>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</si>
  <si>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</si>
  <si>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</si>
  <si>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</si>
  <si>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</si>
  <si>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</si>
  <si>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</si>
  <si>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</si>
  <si>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</si>
  <si>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</si>
  <si>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</si>
  <si>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</si>
  <si>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</si>
  <si>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</si>
  <si>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</si>
  <si>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</si>
  <si>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</si>
  <si>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</si>
  <si>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</si>
  <si>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</si>
  <si>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</si>
  <si>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</si>
  <si>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</si>
  <si>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</si>
  <si>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</si>
  <si>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</si>
  <si>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</si>
  <si>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</si>
  <si>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</si>
  <si>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</si>
  <si>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</si>
  <si>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</si>
  <si>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</si>
  <si>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</si>
  <si>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</si>
  <si>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</si>
  <si>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</si>
  <si>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</si>
  <si>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</si>
  <si>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</si>
  <si>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</si>
  <si>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</si>
  <si>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</si>
  <si>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</si>
  <si>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</si>
  <si>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</si>
  <si>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</si>
  <si>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</si>
  <si>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</si>
  <si>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</si>
  <si>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</si>
  <si>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</si>
  <si>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</si>
  <si>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</si>
  <si>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</si>
  <si>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</si>
  <si>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</si>
  <si>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</si>
  <si>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</si>
  <si>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</si>
  <si>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</si>
  <si>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</si>
  <si>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</si>
  <si>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</si>
  <si>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</si>
  <si>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</si>
  <si>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</si>
  <si>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</si>
  <si>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</si>
  <si>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</si>
  <si>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</si>
  <si>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</si>
  <si>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</si>
  <si>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</si>
  <si>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</si>
  <si>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</si>
  <si>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</si>
  <si>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</si>
  <si>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</si>
  <si>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</si>
  <si>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</si>
  <si>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</si>
  <si>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</si>
  <si>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</si>
  <si>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</si>
  <si>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</si>
  <si>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</si>
  <si>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</si>
  <si>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</si>
  <si>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</si>
  <si>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</si>
  <si>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</si>
  <si>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</si>
  <si>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</si>
  <si>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</si>
  <si>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</si>
  <si>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</si>
  <si>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</si>
  <si>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</si>
  <si>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</si>
  <si>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</si>
  <si>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</si>
  <si>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</si>
  <si>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</si>
  <si>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</si>
  <si>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</si>
  <si>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</si>
  <si>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</si>
  <si>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</si>
  <si>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</si>
  <si>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</si>
  <si>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</si>
  <si>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</si>
  <si>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</si>
  <si>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</si>
  <si>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</si>
  <si>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</si>
  <si>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</si>
  <si>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</si>
  <si>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</si>
  <si>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</si>
  <si>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</si>
  <si>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</si>
  <si>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</si>
  <si>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</si>
  <si>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</si>
  <si>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</si>
  <si>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</si>
  <si>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</si>
  <si>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</si>
  <si>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</si>
  <si>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</si>
  <si>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</si>
  <si>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</si>
  <si>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</si>
  <si>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</si>
  <si>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</si>
  <si>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</si>
  <si>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</si>
  <si>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</si>
  <si>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</si>
  <si>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</si>
  <si>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</si>
  <si>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</si>
  <si>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</si>
  <si>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</si>
  <si>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</si>
  <si>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</si>
  <si>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</si>
  <si>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</si>
  <si>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</si>
  <si>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</si>
  <si>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</si>
  <si>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</si>
  <si>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</si>
  <si>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</si>
  <si>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</si>
  <si>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</si>
  <si>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</si>
  <si>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</si>
  <si>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</si>
  <si>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</si>
  <si>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</si>
  <si>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</si>
  <si>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</si>
  <si>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</si>
  <si>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</si>
  <si>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</si>
  <si>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</si>
  <si>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</si>
  <si>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</si>
  <si>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</si>
  <si>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</si>
  <si>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</si>
  <si>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</si>
  <si>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</si>
  <si>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</si>
  <si>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</si>
  <si>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</si>
  <si>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</si>
  <si>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</si>
  <si>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</si>
  <si>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</si>
  <si>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</si>
  <si>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</si>
  <si>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</si>
  <si>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</si>
  <si>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</si>
  <si>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</si>
  <si>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</si>
  <si>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</si>
  <si>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</si>
  <si>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</si>
  <si>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</si>
  <si>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</si>
  <si>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</si>
  <si>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</si>
  <si>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</si>
  <si>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</si>
  <si>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</si>
  <si>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</si>
  <si>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</si>
  <si>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</si>
  <si>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</si>
  <si>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</si>
  <si>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</si>
  <si>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</si>
  <si>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</si>
  <si>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</si>
  <si>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</si>
  <si>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</si>
  <si>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</si>
  <si>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</si>
  <si>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</si>
  <si>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</si>
  <si>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</si>
  <si>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</si>
  <si>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</si>
  <si>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</si>
  <si>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</si>
  <si>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</si>
  <si>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</si>
  <si>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</si>
  <si>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</si>
  <si>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</si>
  <si>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</si>
  <si>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</si>
  <si>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</si>
  <si>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</si>
  <si>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</si>
  <si>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</si>
  <si>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</si>
  <si>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</si>
  <si>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</si>
  <si>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</si>
  <si>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</si>
  <si>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</si>
  <si>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</si>
  <si>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</si>
  <si>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</si>
  <si>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</si>
  <si>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</si>
  <si>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</si>
  <si>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</si>
  <si>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</si>
  <si>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</si>
  <si>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</si>
  <si>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</si>
  <si>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</si>
  <si>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</si>
  <si>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</si>
  <si>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</si>
  <si>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</si>
  <si>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</si>
  <si>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</si>
  <si>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</si>
  <si>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</si>
  <si>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</si>
  <si>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</si>
  <si>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</si>
  <si>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</si>
  <si>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</si>
  <si>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</si>
  <si>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</si>
  <si>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</si>
  <si>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</si>
  <si>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</si>
  <si>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</si>
  <si>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</si>
  <si>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</si>
  <si>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</si>
  <si>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</si>
  <si>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</si>
  <si>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</si>
  <si>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</si>
  <si>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</si>
  <si>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</si>
  <si>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</si>
  <si>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</si>
  <si>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</si>
  <si>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</si>
  <si>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</si>
  <si>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</si>
  <si>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</si>
  <si>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</si>
  <si>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</si>
  <si>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</si>
  <si>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</si>
  <si>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</si>
  <si>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</si>
  <si>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</si>
  <si>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</si>
  <si>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</si>
  <si>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</si>
  <si>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</si>
  <si>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</si>
  <si>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</si>
  <si>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</si>
  <si>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</si>
  <si>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</si>
  <si>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</si>
  <si>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</si>
  <si>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</si>
  <si>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</si>
  <si>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</si>
  <si>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</si>
  <si>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</si>
  <si>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</si>
  <si>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</si>
  <si>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</si>
  <si>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</si>
  <si>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</si>
  <si>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</si>
  <si>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</si>
  <si>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</si>
  <si>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</si>
  <si>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</si>
  <si>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</si>
  <si>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</si>
  <si>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</si>
  <si>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</si>
  <si>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</si>
  <si>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</si>
  <si>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</si>
  <si>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</si>
  <si>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</si>
  <si>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</si>
  <si>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</si>
  <si>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</si>
  <si>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</si>
  <si>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</si>
  <si>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</si>
  <si>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</si>
  <si>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</si>
  <si>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</si>
  <si>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</si>
  <si>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</si>
  <si>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</si>
  <si>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</si>
  <si>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</si>
  <si>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</si>
  <si>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</si>
  <si>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</si>
  <si>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</si>
  <si>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</si>
  <si>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</si>
  <si>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</si>
  <si>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</si>
  <si>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</si>
  <si>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</si>
  <si>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</si>
  <si>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</si>
  <si>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</si>
  <si>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</si>
  <si>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</si>
  <si>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</si>
  <si>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</si>
  <si>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</si>
  <si>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</si>
  <si>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</si>
  <si>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</si>
  <si>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</si>
  <si>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</si>
  <si>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</si>
  <si>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</si>
  <si>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</si>
  <si>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</si>
  <si>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</si>
  <si>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</si>
  <si>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</si>
  <si>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</si>
  <si>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</si>
  <si>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</si>
  <si>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</si>
  <si>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</si>
  <si>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</si>
  <si>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</si>
  <si>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</si>
  <si>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</si>
  <si>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</si>
  <si>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</si>
  <si>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</si>
  <si>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</si>
  <si>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</si>
  <si>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</si>
  <si>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</si>
  <si>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</si>
  <si>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</si>
  <si>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</si>
  <si>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</si>
  <si>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</si>
  <si>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</si>
  <si>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</si>
  <si>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</si>
  <si>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</si>
  <si>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</si>
  <si>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</si>
  <si>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</si>
  <si>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</si>
  <si>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</si>
  <si>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</si>
  <si>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</si>
  <si>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</si>
  <si>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</si>
  <si>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</si>
  <si>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</si>
  <si>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</si>
  <si>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</si>
  <si>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</si>
  <si>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</si>
  <si>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</si>
  <si>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</si>
  <si>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</si>
  <si>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</si>
  <si>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</si>
  <si>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</si>
  <si>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</si>
  <si>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</si>
  <si>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</si>
  <si>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</si>
  <si>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</si>
  <si>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</si>
  <si>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</si>
  <si>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</si>
  <si>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</si>
  <si>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</si>
  <si>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</si>
  <si>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</si>
  <si>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</si>
  <si>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</si>
  <si>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</si>
  <si>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</si>
  <si>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</si>
  <si>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</si>
  <si>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</si>
  <si>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</si>
  <si>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</si>
  <si>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</si>
  <si>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</si>
  <si>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</si>
  <si>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</si>
  <si>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</si>
  <si>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</si>
  <si>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</si>
  <si>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</si>
  <si>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</si>
  <si>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</si>
  <si>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</si>
  <si>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</si>
  <si>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</si>
  <si>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</si>
  <si>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</si>
  <si>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</si>
  <si>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</si>
  <si>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</si>
  <si>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</si>
  <si>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</si>
  <si>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</si>
  <si>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</si>
  <si>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</si>
  <si>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</si>
  <si>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</si>
  <si>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</si>
  <si>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</si>
  <si>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</si>
  <si>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</si>
  <si>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</si>
  <si>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</si>
  <si>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</si>
  <si>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</si>
  <si>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</si>
  <si>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</si>
  <si>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</si>
  <si>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</si>
  <si>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</si>
  <si>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</si>
  <si>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</si>
  <si>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</si>
  <si>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</si>
  <si>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</si>
  <si>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</si>
  <si>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</si>
  <si>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</si>
  <si>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</si>
  <si>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</si>
  <si>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</si>
  <si>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</si>
  <si>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</si>
  <si>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</si>
  <si>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</si>
  <si>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</si>
  <si>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</si>
  <si>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</si>
  <si>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</si>
  <si>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</si>
  <si>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</si>
  <si>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</si>
  <si>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</si>
  <si>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</si>
  <si>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</si>
  <si>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</si>
  <si>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</si>
  <si>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</si>
  <si>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</si>
  <si>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</si>
  <si>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</si>
  <si>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</si>
  <si>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</si>
  <si>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</si>
  <si>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</si>
  <si>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</si>
  <si>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</si>
  <si>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</si>
  <si>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</si>
  <si>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</si>
  <si>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</si>
  <si>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</si>
  <si>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</si>
  <si>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</si>
  <si>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</si>
  <si>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</si>
  <si>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</si>
  <si>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</si>
  <si>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</si>
  <si>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</si>
  <si>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</si>
  <si>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</si>
  <si>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</si>
  <si>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</si>
  <si>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</si>
  <si>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</si>
  <si>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</si>
  <si>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</si>
  <si>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</si>
  <si>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</si>
  <si>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</si>
  <si>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</si>
  <si>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</si>
  <si>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</si>
  <si>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</si>
  <si>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</si>
  <si>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</si>
  <si>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</si>
  <si>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</si>
  <si>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</si>
  <si>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</si>
  <si>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</si>
  <si>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</si>
  <si>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</si>
  <si>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</si>
  <si>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</si>
  <si>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</si>
  <si>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</si>
  <si>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</si>
  <si>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</si>
  <si>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</si>
  <si>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</si>
  <si>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</si>
  <si>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</si>
  <si>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</si>
  <si>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</si>
  <si>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</si>
  <si>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</si>
  <si>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</si>
  <si>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</si>
  <si>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</si>
  <si>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</si>
  <si>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</si>
  <si>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</si>
  <si>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</si>
  <si>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</si>
  <si>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</si>
  <si>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</si>
  <si>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</si>
  <si>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</si>
  <si>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</si>
  <si>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</si>
  <si>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</si>
  <si>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</si>
  <si>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</si>
  <si>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</si>
  <si>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</si>
  <si>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</si>
  <si>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</si>
  <si>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</si>
  <si>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</si>
  <si>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</si>
  <si>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</si>
  <si>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</si>
  <si>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</si>
  <si>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</si>
  <si>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</si>
  <si>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</si>
  <si>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</si>
  <si>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</si>
  <si>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</si>
  <si>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</si>
  <si>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</si>
  <si>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</si>
  <si>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</si>
  <si>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</si>
  <si>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</si>
  <si>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</si>
  <si>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</si>
  <si>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</si>
  <si>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</si>
  <si>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</si>
  <si>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</si>
  <si>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</si>
  <si>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</si>
  <si>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</si>
  <si>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</si>
  <si>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</si>
  <si>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</si>
  <si>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</si>
  <si>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</si>
  <si>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</si>
  <si>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</si>
  <si>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</si>
  <si>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</si>
  <si>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</si>
  <si>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</si>
  <si>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</si>
  <si>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</si>
  <si>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</si>
  <si>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</si>
  <si>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</si>
  <si>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</si>
  <si>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</si>
  <si>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</si>
  <si>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</si>
  <si>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</si>
  <si>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</si>
  <si>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</si>
  <si>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</si>
  <si>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</si>
  <si>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</si>
  <si>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</si>
  <si>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</si>
  <si>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</si>
  <si>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</si>
  <si>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</si>
  <si>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</si>
  <si>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</si>
  <si>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</si>
  <si>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</si>
  <si>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</si>
  <si>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</si>
  <si>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</si>
  <si>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</si>
  <si>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</si>
  <si>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</si>
  <si>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</si>
  <si>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</si>
  <si>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</si>
  <si>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</si>
  <si>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</si>
  <si>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</si>
  <si>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</si>
  <si>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</si>
  <si>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</si>
  <si>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</si>
  <si>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</si>
  <si>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</si>
  <si>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</si>
  <si>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</si>
  <si>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</si>
  <si>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</si>
  <si>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</si>
  <si>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</si>
  <si>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</si>
  <si>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</si>
  <si>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</si>
  <si>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</si>
  <si>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</si>
  <si>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</si>
  <si>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</si>
  <si>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</si>
  <si>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</si>
  <si>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</si>
  <si>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</si>
  <si>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</si>
  <si>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</si>
  <si>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</si>
  <si>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</si>
  <si>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</si>
  <si>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</si>
  <si>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</si>
  <si>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</si>
  <si>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</si>
  <si>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</si>
  <si>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</si>
  <si>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</si>
  <si>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</si>
  <si>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</si>
  <si>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</si>
  <si>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</si>
  <si>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</si>
  <si>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</si>
  <si>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</si>
  <si>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</si>
  <si>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</si>
  <si>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</si>
  <si>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</si>
  <si>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</si>
  <si>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</si>
  <si>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</si>
  <si>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</si>
  <si>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</si>
  <si>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</si>
  <si>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</si>
  <si>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</si>
  <si>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</si>
  <si>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</si>
  <si>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</si>
  <si>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</si>
  <si>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</si>
  <si>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</si>
  <si>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</si>
  <si>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</si>
  <si>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</si>
  <si>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</si>
  <si>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</si>
  <si>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</si>
  <si>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</si>
  <si>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</si>
  <si>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</si>
  <si>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</si>
  <si>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</si>
  <si>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</si>
  <si>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</si>
  <si>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</si>
  <si>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</si>
  <si>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</si>
  <si>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</si>
  <si>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</si>
  <si>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</si>
  <si>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</si>
  <si>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</si>
  <si>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</si>
  <si>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</si>
  <si>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</si>
  <si>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</si>
  <si>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</si>
  <si>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</si>
  <si>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</si>
  <si>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</si>
  <si>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</si>
  <si>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</si>
  <si>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</si>
  <si>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</si>
  <si>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</si>
  <si>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</si>
  <si>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</si>
  <si>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</si>
  <si>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</si>
  <si>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</si>
  <si>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</si>
  <si>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</si>
  <si>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</si>
  <si>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</si>
  <si>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</si>
  <si>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</si>
  <si>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</si>
  <si>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</si>
  <si>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</si>
  <si>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</si>
  <si>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</si>
  <si>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</si>
  <si>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</si>
  <si>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</si>
  <si>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</si>
  <si>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</si>
  <si>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</si>
  <si>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</si>
  <si>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</si>
  <si>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</si>
  <si>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</si>
  <si>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</si>
  <si>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</si>
  <si>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</si>
  <si>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</si>
  <si>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</si>
  <si>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</si>
  <si>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</si>
  <si>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</si>
  <si>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</si>
  <si>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</si>
  <si>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</si>
  <si>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</si>
  <si>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</si>
  <si>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</si>
  <si>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</si>
  <si>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</si>
  <si>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</si>
  <si>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</si>
  <si>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</si>
  <si>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</si>
  <si>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</si>
  <si>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</si>
  <si>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</si>
  <si>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</si>
  <si>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</si>
  <si>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</si>
  <si>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</si>
  <si>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</si>
  <si>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</si>
  <si>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</si>
  <si>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</si>
  <si>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</si>
  <si>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</si>
  <si>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</si>
  <si>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</si>
  <si>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</si>
  <si>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</si>
  <si>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</si>
  <si>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</si>
  <si>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</si>
  <si>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</si>
  <si>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</si>
  <si>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</si>
  <si>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</si>
  <si>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</si>
  <si>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</si>
  <si>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</si>
  <si>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</si>
  <si>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</si>
  <si>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</si>
  <si>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</si>
  <si>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</si>
  <si>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</si>
  <si>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</si>
  <si>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</si>
  <si>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</si>
  <si>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</si>
  <si>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</si>
  <si>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</si>
  <si>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</si>
  <si>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</si>
  <si>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</si>
  <si>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</si>
  <si>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</si>
  <si>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</si>
  <si>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</si>
  <si>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</si>
  <si>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</si>
  <si>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</si>
  <si>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</si>
  <si>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</si>
  <si>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</si>
  <si>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</si>
  <si>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</si>
  <si>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</si>
  <si>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</si>
  <si>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</si>
  <si>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</si>
  <si>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</si>
  <si>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</si>
  <si>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</si>
  <si>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</si>
  <si>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</si>
  <si>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</si>
  <si>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</si>
  <si>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</si>
  <si>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</si>
  <si>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</si>
  <si>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</si>
  <si>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</si>
  <si>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</si>
  <si>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</si>
  <si>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</si>
  <si>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</si>
  <si>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</si>
  <si>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</si>
  <si>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</si>
  <si>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</si>
  <si>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</si>
  <si>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</si>
  <si>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</si>
  <si>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</si>
  <si>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</si>
  <si>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</si>
  <si>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</si>
  <si>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</si>
  <si>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</si>
  <si>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</si>
  <si>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</si>
  <si>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</si>
  <si>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</si>
  <si>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</si>
  <si>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</si>
  <si>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</si>
  <si>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</si>
  <si>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</si>
  <si>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</si>
  <si>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</si>
  <si>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</si>
  <si>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</si>
  <si>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</si>
  <si>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</si>
  <si>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</si>
  <si>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</si>
  <si>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</si>
  <si>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</si>
  <si>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</si>
  <si>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</si>
  <si>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</si>
  <si>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</si>
  <si>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</si>
  <si>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</si>
  <si>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</si>
  <si>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</si>
  <si>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</si>
  <si>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</si>
  <si>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</si>
  <si>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</si>
  <si>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</si>
  <si>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</si>
  <si>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</si>
  <si>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</si>
  <si>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</si>
  <si>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</si>
  <si>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</si>
  <si>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</si>
  <si>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</si>
  <si>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</si>
  <si>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</si>
  <si>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</si>
  <si>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</si>
  <si>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</si>
  <si>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</si>
  <si>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</si>
  <si>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</si>
  <si>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</si>
  <si>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</si>
  <si>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</si>
  <si>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</si>
  <si>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</si>
  <si>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</si>
  <si>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</si>
  <si>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</si>
  <si>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</si>
  <si>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</si>
  <si>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</si>
  <si>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</si>
  <si>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</si>
  <si>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</si>
  <si>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</si>
  <si>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</si>
  <si>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</si>
  <si>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</si>
  <si>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</si>
  <si>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</si>
  <si>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</si>
  <si>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</si>
  <si>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</si>
  <si>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</si>
  <si>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</si>
  <si>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</si>
  <si>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</si>
  <si>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</si>
  <si>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</si>
  <si>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</si>
  <si>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</si>
  <si>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</si>
  <si>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</si>
  <si>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</si>
  <si>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</si>
  <si>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</si>
  <si>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</si>
  <si>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</si>
  <si>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</si>
  <si>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</si>
  <si>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</si>
  <si>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</si>
  <si>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</si>
  <si>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</si>
  <si>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</si>
  <si>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</si>
  <si>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</si>
  <si>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</si>
  <si>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</si>
  <si>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</si>
  <si>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</si>
  <si>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</si>
  <si>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</si>
  <si>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</si>
  <si>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</si>
  <si>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</si>
  <si>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</si>
  <si>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</si>
  <si>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</si>
  <si>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</si>
  <si>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</si>
  <si>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</si>
  <si>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</si>
  <si>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</si>
  <si>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</si>
  <si>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</si>
  <si>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</si>
  <si>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</si>
  <si>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</si>
  <si>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</si>
  <si>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</si>
  <si>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</si>
  <si>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</si>
  <si>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</si>
  <si>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</si>
  <si>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</si>
  <si>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</si>
  <si>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</si>
  <si>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</si>
  <si>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</si>
  <si>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</si>
  <si>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</si>
  <si>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</si>
  <si>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</si>
  <si>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</si>
  <si>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</si>
  <si>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</si>
  <si>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</si>
  <si>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</si>
  <si>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</si>
  <si>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</si>
  <si>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</si>
  <si>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</si>
  <si>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</si>
  <si>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</si>
  <si>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</si>
  <si>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</si>
  <si>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</si>
  <si>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</si>
  <si>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</si>
  <si>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</si>
  <si>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</si>
  <si>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</si>
  <si>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</si>
  <si>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</si>
  <si>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</si>
  <si>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</si>
  <si>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</si>
  <si>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</si>
  <si>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</si>
  <si>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</si>
  <si>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</si>
  <si>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</si>
  <si>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</si>
  <si>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</si>
  <si>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</si>
  <si>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</si>
  <si>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</si>
  <si>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</si>
  <si>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</si>
  <si>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</si>
  <si>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</si>
  <si>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</si>
  <si>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</si>
  <si>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</si>
  <si>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</si>
  <si>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</si>
  <si>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</si>
  <si>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</si>
  <si>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</si>
  <si>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</si>
  <si>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</si>
  <si>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</si>
  <si>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</si>
  <si>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</si>
  <si>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</si>
  <si>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</si>
  <si>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</si>
  <si>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</si>
  <si>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</si>
  <si>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</si>
  <si>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</si>
  <si>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</si>
  <si>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</si>
  <si>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</si>
  <si>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</si>
  <si>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</si>
  <si>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</si>
  <si>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</si>
  <si>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</si>
  <si>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</si>
  <si>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</si>
  <si>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</si>
  <si>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</si>
  <si>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</si>
  <si>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</si>
  <si>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</si>
  <si>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</si>
  <si>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</si>
  <si>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</si>
  <si>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</si>
  <si>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</si>
  <si>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</si>
  <si>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</si>
  <si>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</si>
  <si>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</si>
  <si>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</si>
  <si>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</si>
  <si>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</si>
  <si>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</si>
  <si>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</si>
  <si>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</si>
  <si>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</si>
  <si>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</si>
  <si>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</si>
  <si>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</si>
  <si>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</si>
  <si>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</si>
  <si>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</si>
  <si>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</si>
  <si>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</si>
  <si>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</si>
  <si>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</si>
  <si>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</si>
  <si>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</si>
  <si>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</si>
  <si>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</si>
  <si>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</si>
  <si>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</si>
  <si>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</si>
  <si>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</si>
  <si>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</si>
  <si>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</si>
  <si>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</si>
  <si>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</si>
  <si>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</si>
  <si>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</si>
  <si>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</si>
  <si>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</si>
  <si>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</si>
  <si>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</si>
  <si>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</si>
  <si>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</si>
  <si>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</si>
  <si>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</si>
  <si>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</si>
  <si>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</si>
  <si>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</si>
  <si>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</si>
  <si>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</si>
  <si>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</si>
  <si>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</si>
  <si>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</si>
  <si>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</si>
  <si>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</si>
  <si>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</si>
  <si>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</si>
  <si>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</si>
  <si>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</si>
  <si>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</si>
  <si>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</si>
  <si>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</si>
  <si>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</si>
  <si>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</si>
  <si>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</si>
  <si>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</si>
  <si>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</si>
  <si>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</si>
  <si>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</si>
  <si>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</si>
  <si>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</si>
  <si>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</si>
  <si>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</si>
  <si>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</si>
  <si>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</si>
  <si>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</si>
  <si>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</si>
  <si>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</si>
  <si>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</si>
  <si>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</si>
  <si>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</si>
  <si>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</si>
  <si>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</si>
  <si>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</si>
  <si>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</si>
  <si>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</si>
  <si>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</si>
  <si>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</si>
  <si>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</si>
  <si>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</si>
  <si>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</si>
  <si>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</si>
  <si>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</si>
  <si>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</si>
  <si>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</si>
  <si>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</si>
  <si>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</si>
  <si>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</si>
  <si>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</si>
  <si>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</si>
  <si>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</si>
  <si>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</si>
  <si>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</si>
  <si>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</si>
  <si>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</si>
  <si>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</si>
  <si>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</si>
  <si>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</si>
  <si>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</si>
  <si>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</si>
  <si>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</si>
  <si>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</si>
  <si>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</si>
  <si>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</si>
  <si>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</si>
  <si>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</si>
  <si>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</si>
  <si>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</si>
  <si>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</si>
  <si>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</si>
  <si>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</si>
  <si>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</si>
  <si>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</si>
  <si>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</si>
  <si>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</si>
  <si>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</si>
  <si>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</si>
  <si>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</si>
  <si>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</si>
  <si>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</si>
  <si>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</si>
  <si>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</si>
  <si>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</si>
  <si>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</si>
  <si>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</si>
  <si>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</si>
  <si>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</si>
  <si>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</si>
  <si>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</si>
  <si>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</si>
  <si>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</si>
  <si>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</si>
  <si>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</si>
  <si>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</si>
  <si>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</si>
  <si>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</si>
  <si>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</si>
  <si>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</si>
  <si>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</si>
  <si>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</si>
  <si>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</si>
  <si>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Hamstring injury - 25% chance of playing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</si>
  <si>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</si>
  <si>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</si>
  <si>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</si>
  <si>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</si>
  <si>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</si>
  <si>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</si>
  <si>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</si>
  <si>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</si>
  <si>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</si>
  <si>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</si>
  <si>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</si>
  <si>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</si>
  <si>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</si>
  <si>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</si>
  <si>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</si>
  <si>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</si>
  <si>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</si>
  <si>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</si>
  <si>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</si>
  <si>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</si>
  <si>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</si>
  <si>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</si>
  <si>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</si>
  <si>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</si>
  <si>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</si>
  <si>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</si>
  <si>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</si>
  <si>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</si>
  <si>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</si>
  <si>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</si>
  <si>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</si>
  <si>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</si>
  <si>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</si>
  <si>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</si>
  <si>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</si>
  <si>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</si>
  <si>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</si>
  <si>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</si>
  <si>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</si>
  <si>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</si>
  <si>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</si>
  <si>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</si>
  <si>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</si>
  <si>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</si>
  <si>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</si>
  <si>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</si>
  <si>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</si>
  <si>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</si>
  <si>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</si>
  <si>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</si>
  <si>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</si>
  <si>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</si>
  <si>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</si>
  <si>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</si>
  <si>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</si>
  <si>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</si>
  <si>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</si>
  <si>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</si>
  <si>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</si>
  <si>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</si>
  <si>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</si>
  <si>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</si>
  <si>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</si>
  <si>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</si>
  <si>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</si>
  <si>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</si>
  <si>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</si>
  <si>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</si>
  <si>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</si>
  <si>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</si>
  <si>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</si>
  <si>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</si>
  <si>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</si>
  <si>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</si>
  <si>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</si>
  <si>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</si>
  <si>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</si>
  <si>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</si>
  <si>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</si>
  <si>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</si>
  <si>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</si>
  <si>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</si>
  <si>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</si>
  <si>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</si>
  <si>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</si>
  <si>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</si>
  <si>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</si>
  <si>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</si>
  <si>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</si>
  <si>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</si>
  <si>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</si>
  <si>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</si>
  <si>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</si>
  <si>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</si>
  <si>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</si>
  <si>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</si>
  <si>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</si>
  <si>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</si>
  <si>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2023-07-05T16:30:03.686424Z</t>
  </si>
  <si>
    <t>Alex Moreno</t>
  </si>
  <si>
    <t>Buendia</t>
  </si>
  <si>
    <t>Duran</t>
  </si>
  <si>
    <t>Martinez</t>
  </si>
  <si>
    <t>Philogene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</si>
  <si>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</si>
  <si>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</si>
  <si>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</si>
  <si>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</si>
  <si>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</si>
  <si>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</si>
  <si>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</si>
  <si>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</si>
  <si>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</si>
  <si>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</si>
  <si>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</si>
  <si>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</si>
  <si>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</si>
  <si>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</si>
  <si>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</si>
  <si>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</si>
  <si>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</si>
  <si>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</si>
  <si>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</si>
  <si>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</si>
  <si>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</si>
  <si>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</si>
  <si>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</si>
  <si>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</si>
  <si>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</si>
  <si>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</si>
  <si>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</si>
  <si>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</si>
  <si>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</si>
  <si>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</si>
  <si>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</si>
  <si>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</si>
  <si>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</si>
  <si>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</si>
  <si>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</si>
  <si>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</si>
  <si>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</si>
  <si>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</si>
  <si>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</si>
  <si>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</si>
  <si>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</si>
  <si>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</si>
  <si>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</si>
  <si>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</si>
  <si>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</si>
  <si>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</si>
  <si>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</si>
  <si>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</si>
  <si>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</si>
  <si>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</si>
  <si>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</si>
  <si>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</si>
  <si>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</si>
  <si>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</si>
  <si>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</si>
  <si>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</si>
  <si>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</si>
  <si>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</si>
  <si>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</si>
  <si>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</si>
  <si>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</si>
  <si>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</si>
  <si>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</si>
  <si>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</si>
  <si>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</si>
  <si>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</si>
  <si>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</si>
  <si>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</si>
  <si>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</si>
  <si>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</si>
  <si>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</si>
  <si>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</si>
  <si>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</si>
  <si>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</si>
  <si>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</si>
  <si>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</si>
  <si>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</si>
  <si>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</si>
  <si>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</si>
  <si>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</si>
  <si>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</si>
  <si>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</si>
  <si>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</si>
  <si>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</si>
  <si>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</si>
  <si>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</si>
  <si>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</si>
  <si>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</si>
  <si>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</si>
  <si>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</si>
  <si>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</si>
  <si>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</si>
  <si>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</si>
  <si>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</si>
  <si>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</si>
  <si>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</si>
  <si>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</si>
  <si>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</si>
  <si>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</si>
  <si>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</si>
  <si>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</si>
  <si>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</si>
  <si>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</si>
  <si>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</si>
  <si>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</si>
  <si>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</si>
  <si>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</si>
  <si>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</si>
  <si>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</si>
  <si>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</si>
  <si>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</si>
  <si>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</si>
  <si>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</si>
  <si>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</si>
  <si>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</si>
  <si>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</si>
  <si>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</si>
  <si>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</si>
  <si>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</si>
  <si>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</si>
  <si>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</si>
  <si>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</si>
  <si>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</si>
  <si>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</si>
  <si>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</si>
  <si>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</si>
  <si>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</si>
  <si>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</si>
  <si>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</si>
  <si>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</si>
  <si>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</si>
  <si>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</si>
  <si>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</si>
  <si>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</si>
  <si>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</si>
  <si>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</si>
  <si>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</si>
  <si>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</si>
  <si>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</si>
  <si>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</si>
  <si>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</si>
  <si>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</si>
  <si>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</si>
  <si>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</si>
  <si>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</si>
  <si>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</si>
  <si>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</si>
  <si>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</si>
  <si>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</si>
  <si>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</si>
  <si>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</si>
  <si>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</si>
  <si>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</si>
  <si>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</si>
  <si>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</si>
  <si>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</si>
  <si>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</si>
  <si>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</si>
  <si>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</si>
  <si>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</si>
  <si>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</si>
  <si>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</si>
  <si>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</si>
  <si>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</si>
  <si>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</si>
  <si>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</si>
  <si>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</si>
  <si>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</si>
  <si>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</si>
  <si>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</si>
  <si>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</si>
  <si>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</si>
  <si>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</si>
  <si>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</si>
  <si>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</si>
  <si>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</si>
  <si>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</si>
  <si>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</si>
  <si>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</si>
  <si>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</si>
  <si>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</si>
  <si>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</si>
  <si>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</si>
  <si>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</si>
  <si>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</si>
  <si>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</si>
  <si>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</si>
  <si>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</si>
  <si>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</si>
  <si>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</si>
  <si>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</si>
  <si>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</si>
  <si>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</si>
  <si>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</si>
  <si>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</si>
  <si>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</si>
  <si>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</si>
  <si>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</si>
  <si>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</si>
  <si>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</si>
  <si>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</si>
  <si>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</si>
  <si>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</si>
  <si>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</si>
  <si>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</si>
  <si>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</si>
  <si>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</si>
  <si>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</si>
  <si>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</si>
  <si>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</si>
  <si>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</si>
  <si>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</si>
  <si>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</si>
  <si>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</si>
  <si>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</si>
  <si>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</si>
  <si>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</si>
  <si>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</si>
  <si>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</si>
  <si>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</si>
  <si>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</si>
  <si>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</si>
  <si>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</si>
  <si>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</si>
  <si>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</si>
  <si>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</si>
  <si>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</si>
  <si>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</si>
  <si>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</si>
  <si>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</si>
  <si>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</si>
  <si>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</si>
  <si>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</si>
  <si>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</si>
  <si>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</si>
  <si>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</si>
  <si>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</si>
  <si>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</si>
  <si>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</si>
  <si>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</si>
  <si>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</si>
  <si>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</si>
  <si>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</si>
  <si>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</si>
  <si>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</si>
  <si>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</si>
  <si>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</si>
  <si>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</si>
  <si>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</si>
  <si>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</si>
  <si>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</si>
  <si>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</si>
  <si>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</si>
  <si>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</si>
  <si>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</si>
  <si>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</si>
  <si>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</si>
  <si>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</si>
  <si>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</si>
  <si>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</si>
  <si>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</si>
  <si>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</si>
  <si>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</si>
  <si>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</si>
  <si>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</si>
  <si>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</si>
  <si>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</si>
  <si>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</si>
  <si>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</si>
  <si>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</si>
  <si>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</si>
  <si>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</si>
  <si>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</si>
  <si>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</si>
  <si>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</si>
  <si>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</si>
  <si>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</si>
  <si>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</si>
  <si>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</si>
  <si>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</si>
  <si>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</si>
  <si>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</si>
  <si>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</si>
  <si>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</si>
  <si>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</si>
  <si>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</si>
  <si>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</si>
  <si>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</si>
  <si>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</si>
  <si>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</si>
  <si>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</si>
  <si>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</si>
  <si>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</si>
  <si>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</si>
  <si>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</si>
  <si>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</si>
  <si>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</si>
  <si>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</si>
  <si>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</si>
  <si>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</si>
  <si>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</si>
  <si>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</si>
  <si>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</si>
  <si>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</si>
  <si>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</si>
  <si>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</si>
  <si>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</si>
  <si>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</si>
  <si>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</si>
  <si>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</si>
  <si>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</si>
  <si>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</si>
  <si>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</si>
  <si>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</si>
  <si>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</si>
  <si>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</si>
  <si>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</si>
  <si>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</si>
  <si>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</si>
  <si>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</si>
  <si>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</si>
  <si>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</si>
  <si>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</si>
  <si>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</si>
  <si>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</si>
  <si>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</si>
  <si>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</si>
  <si>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</si>
  <si>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</si>
  <si>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</si>
  <si>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</si>
  <si>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</si>
  <si>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</si>
  <si>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</si>
  <si>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</si>
  <si>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</si>
  <si>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</si>
  <si>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</si>
  <si>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</si>
  <si>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</si>
  <si>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</si>
  <si>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</si>
  <si>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</si>
  <si>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</si>
  <si>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</si>
  <si>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</si>
  <si>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</si>
  <si>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</si>
  <si>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</si>
  <si>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</si>
  <si>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</si>
  <si>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</si>
  <si>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</si>
  <si>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</si>
  <si>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</si>
  <si>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</si>
  <si>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</si>
  <si>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</si>
  <si>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</si>
  <si>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</si>
  <si>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</si>
  <si>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</si>
  <si>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</si>
  <si>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</si>
  <si>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</si>
  <si>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</si>
  <si>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</si>
  <si>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</si>
  <si>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</si>
  <si>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</si>
  <si>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</si>
  <si>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</si>
  <si>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</si>
  <si>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</si>
  <si>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</si>
  <si>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</si>
  <si>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</si>
  <si>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</si>
  <si>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</si>
  <si>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</si>
  <si>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</si>
  <si>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</si>
  <si>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</si>
  <si>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</si>
  <si>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</si>
  <si>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</si>
  <si>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</si>
  <si>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</si>
  <si>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</si>
  <si>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</si>
  <si>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</si>
  <si>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</si>
  <si>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</si>
  <si>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</si>
  <si>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</si>
  <si>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</si>
  <si>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</si>
  <si>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</si>
  <si>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</si>
  <si>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</si>
  <si>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</si>
  <si>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</si>
  <si>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</si>
  <si>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</si>
  <si>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</si>
  <si>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</si>
  <si>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</si>
  <si>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</si>
  <si>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</si>
  <si>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</si>
  <si>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</si>
  <si>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</si>
  <si>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</si>
  <si>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</si>
  <si>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</si>
  <si>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</si>
  <si>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</si>
  <si>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</si>
  <si>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</si>
  <si>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</si>
  <si>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</si>
  <si>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</si>
  <si>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</si>
  <si>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</si>
  <si>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</si>
  <si>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</si>
  <si>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</si>
  <si>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</si>
  <si>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</si>
  <si>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</si>
  <si>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</si>
  <si>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</si>
  <si>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</si>
  <si>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</si>
  <si>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</si>
  <si>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</si>
  <si>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</si>
  <si>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</si>
  <si>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</si>
  <si>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</si>
  <si>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</si>
  <si>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</si>
  <si>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</si>
  <si>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</si>
  <si>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</si>
  <si>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</si>
  <si>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</si>
  <si>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</si>
  <si>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</si>
  <si>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</si>
  <si>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</si>
  <si>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</si>
  <si>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</si>
  <si>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</si>
  <si>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</si>
  <si>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</si>
  <si>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</si>
  <si>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</si>
  <si>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</si>
  <si>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</si>
  <si>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</si>
  <si>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</si>
  <si>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</si>
  <si>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</si>
  <si>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</si>
  <si>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</si>
  <si>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</si>
  <si>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</si>
  <si>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</si>
  <si>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</si>
  <si>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</si>
  <si>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</si>
  <si>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</si>
  <si>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</si>
  <si>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</si>
  <si>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</si>
  <si>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</si>
  <si>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</si>
  <si>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</si>
  <si>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</si>
  <si>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</si>
  <si>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</si>
  <si>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</si>
  <si>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</si>
  <si>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</si>
  <si>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</si>
  <si>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</si>
  <si>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</si>
  <si>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</si>
  <si>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</si>
  <si>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</si>
  <si>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</si>
  <si>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</si>
  <si>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</si>
  <si>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</si>
  <si>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</si>
  <si>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</si>
  <si>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</si>
  <si>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</si>
  <si>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</si>
  <si>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</si>
  <si>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</si>
  <si>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</si>
  <si>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</si>
  <si>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</si>
  <si>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</si>
  <si>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</si>
  <si>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</si>
  <si>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</si>
  <si>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</si>
  <si>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</si>
  <si>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</si>
  <si>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</si>
  <si>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</si>
  <si>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</si>
  <si>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</si>
  <si>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</si>
  <si>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</si>
  <si>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</si>
  <si>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</si>
  <si>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</si>
  <si>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</si>
  <si>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</si>
  <si>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</si>
  <si>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</si>
  <si>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</si>
  <si>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</si>
  <si>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</si>
  <si>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</si>
  <si>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</si>
  <si>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</si>
  <si>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</si>
  <si>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</si>
  <si>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</si>
  <si>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</si>
  <si>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</si>
  <si>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</si>
  <si>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</si>
  <si>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</si>
  <si>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</si>
  <si>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</si>
  <si>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</si>
  <si>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</si>
  <si>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</si>
  <si>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</si>
  <si>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</si>
  <si>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</si>
  <si>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</si>
  <si>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</si>
  <si>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</si>
  <si>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</si>
  <si>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</si>
  <si>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</si>
  <si>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</si>
  <si>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</si>
  <si>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</si>
  <si>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</si>
  <si>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</si>
  <si>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</si>
  <si>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</si>
  <si>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</si>
  <si>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</si>
  <si>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</si>
  <si>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</si>
  <si>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</si>
  <si>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</si>
  <si>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</si>
  <si>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</si>
  <si>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</si>
  <si>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</si>
  <si>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</si>
  <si>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</si>
  <si>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</si>
  <si>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</si>
  <si>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</si>
  <si>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</si>
  <si>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</si>
  <si>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</si>
  <si>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</si>
  <si>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</si>
  <si>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</si>
  <si>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</si>
  <si>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</si>
  <si>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</si>
  <si>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</si>
  <si>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</si>
  <si>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</si>
  <si>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</si>
  <si>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</si>
  <si>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</si>
  <si>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</si>
  <si>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</si>
  <si>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</si>
  <si>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</si>
  <si>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</si>
  <si>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</si>
  <si>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</si>
  <si>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</si>
  <si>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</si>
  <si>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</si>
  <si>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</si>
  <si>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</si>
  <si>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</si>
  <si>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</si>
  <si>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</si>
  <si>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</si>
  <si>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</si>
  <si>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</si>
  <si>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</si>
  <si>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</si>
  <si>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</si>
  <si>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</si>
  <si>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</si>
  <si>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</si>
  <si>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</si>
  <si>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</si>
  <si>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</si>
  <si>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</si>
  <si>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</si>
  <si>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</si>
  <si>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</si>
  <si>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</si>
  <si>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</si>
  <si>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</si>
  <si>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</si>
  <si>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</si>
  <si>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</si>
  <si>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</si>
  <si>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</si>
  <si>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</si>
  <si>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</si>
  <si>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</si>
  <si>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</si>
  <si>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</si>
  <si>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</si>
  <si>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</si>
  <si>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</si>
  <si>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</si>
  <si>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</si>
  <si>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</si>
  <si>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</si>
  <si>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</si>
  <si>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</si>
  <si>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</si>
  <si>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</si>
  <si>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</si>
  <si>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</si>
  <si>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</si>
  <si>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</si>
  <si>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</si>
  <si>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</si>
  <si>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</si>
  <si>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</si>
  <si>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</si>
  <si>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</si>
  <si>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</si>
  <si>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</si>
  <si>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</si>
  <si>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</si>
  <si>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</si>
  <si>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</si>
  <si>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</si>
  <si>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</si>
  <si>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</si>
  <si>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</si>
  <si>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</si>
  <si>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</si>
  <si>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</si>
  <si>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</si>
  <si>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</si>
  <si>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</si>
  <si>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</si>
  <si>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</si>
  <si>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</si>
  <si>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</si>
  <si>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</si>
  <si>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</si>
  <si>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</si>
  <si>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</si>
  <si>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</si>
  <si>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</si>
  <si>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</si>
  <si>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</si>
  <si>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</si>
  <si>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</si>
  <si>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</si>
  <si>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</si>
  <si>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</si>
  <si>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</si>
  <si>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</si>
  <si>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</si>
  <si>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</si>
  <si>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</si>
  <si>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</si>
  <si>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</si>
  <si>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</si>
  <si>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</si>
  <si>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</si>
  <si>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</si>
  <si>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</si>
  <si>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</si>
  <si>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</si>
  <si>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</si>
  <si>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</si>
  <si>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</si>
  <si>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</si>
  <si>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</si>
  <si>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</si>
  <si>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</si>
  <si>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</si>
  <si>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</si>
  <si>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</si>
  <si>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</si>
  <si>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</si>
  <si>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</si>
  <si>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</si>
  <si>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</si>
  <si>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</si>
  <si>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</si>
  <si>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</si>
  <si>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</si>
  <si>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</si>
  <si>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</si>
  <si>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</si>
  <si>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</si>
  <si>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</si>
  <si>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</si>
  <si>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</si>
  <si>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</si>
  <si>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</si>
  <si>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</si>
  <si>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</si>
  <si>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</si>
  <si>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</si>
  <si>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</si>
  <si>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</si>
  <si>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</si>
  <si>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</si>
  <si>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</si>
  <si>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</si>
  <si>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</si>
  <si>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</si>
  <si>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</si>
  <si>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</si>
  <si>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</si>
  <si>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</si>
  <si>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</si>
  <si>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</si>
  <si>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</si>
  <si>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</si>
  <si>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</si>
  <si>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</si>
  <si>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</si>
  <si>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</si>
  <si>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</si>
  <si>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</si>
  <si>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</si>
  <si>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</si>
  <si>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</si>
  <si>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</si>
  <si>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</si>
  <si>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</si>
  <si>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</si>
  <si>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</si>
  <si>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</si>
  <si>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</si>
  <si>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</si>
  <si>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</si>
  <si>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</si>
  <si>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</si>
  <si>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</si>
  <si>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</si>
  <si>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</si>
  <si>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</si>
  <si>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</si>
  <si>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</si>
  <si>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</si>
  <si>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</si>
  <si>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</si>
  <si>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</si>
  <si>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</si>
  <si>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</si>
  <si>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</si>
  <si>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</si>
  <si>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</si>
  <si>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</si>
  <si>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</si>
  <si>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</si>
  <si>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</si>
  <si>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</si>
  <si>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</si>
  <si>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</si>
  <si>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</si>
  <si>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</si>
  <si>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</si>
  <si>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</si>
  <si>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</si>
  <si>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</si>
  <si>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</si>
  <si>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</si>
  <si>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</si>
  <si>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</si>
  <si>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</si>
  <si>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</si>
  <si>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</si>
  <si>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</si>
  <si>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</si>
  <si>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</si>
  <si>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</si>
  <si>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</si>
  <si>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</si>
  <si>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</si>
  <si>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</si>
  <si>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</si>
  <si>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</si>
  <si>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</si>
  <si>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</si>
  <si>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</si>
  <si>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</si>
  <si>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</si>
  <si>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</si>
  <si>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</si>
  <si>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</si>
  <si>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</si>
  <si>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</si>
  <si>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</si>
  <si>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</si>
  <si>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</si>
  <si>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</si>
  <si>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</si>
  <si>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</si>
  <si>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</si>
  <si>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</si>
  <si>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</si>
  <si>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</si>
  <si>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</si>
  <si>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</si>
  <si>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</si>
  <si>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</si>
  <si>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</si>
  <si>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</si>
  <si>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</si>
  <si>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</si>
  <si>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</si>
  <si>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</si>
  <si>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</si>
  <si>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</si>
  <si>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</si>
  <si>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</si>
  <si>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</si>
  <si>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</si>
  <si>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</si>
  <si>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</si>
  <si>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</si>
  <si>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</si>
  <si>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</si>
  <si>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</si>
  <si>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</si>
  <si>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</si>
  <si>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</si>
  <si>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</si>
  <si>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</si>
  <si>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</si>
  <si>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</si>
  <si>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</si>
  <si>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</si>
  <si>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</si>
  <si>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</si>
  <si>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</si>
  <si>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</si>
  <si>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</si>
  <si>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</si>
  <si>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</si>
  <si>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</si>
  <si>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</si>
  <si>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</si>
  <si>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</si>
  <si>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</si>
  <si>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</si>
  <si>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</si>
  <si>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</si>
  <si>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</si>
  <si>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</si>
  <si>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</si>
  <si>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</si>
  <si>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</si>
  <si>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</si>
  <si>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</si>
  <si>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</si>
  <si>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</si>
  <si>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</si>
  <si>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</si>
  <si>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</si>
  <si>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</si>
  <si>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</si>
  <si>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</si>
  <si>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</si>
  <si>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</si>
  <si>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</si>
  <si>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</si>
  <si>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</si>
  <si>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</si>
  <si>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</si>
  <si>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</si>
  <si>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</si>
  <si>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</si>
  <si>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</si>
  <si>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</si>
  <si>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</si>
  <si>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</si>
  <si>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</si>
  <si>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</si>
  <si>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</si>
  <si>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</si>
  <si>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</si>
  <si>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</si>
  <si>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</si>
  <si>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</si>
  <si>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</si>
  <si>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</si>
  <si>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</si>
  <si>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</si>
  <si>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</si>
  <si>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</si>
  <si>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</si>
  <si>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</si>
  <si>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</si>
  <si>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</si>
  <si>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2023-08-18T17:00:05.628652Z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</si>
  <si>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</si>
  <si>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</si>
  <si>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</si>
  <si>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</si>
  <si>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</si>
  <si>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</si>
  <si>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</si>
  <si>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</si>
  <si>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2023-08-15T21:30:06.243918Z</t>
  </si>
  <si>
    <t>Hamstring injury - Expected back 16 Dec</t>
  </si>
  <si>
    <t>2023-08-18T14:00:10.338568Z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</si>
  <si>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</si>
  <si>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</si>
  <si>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</si>
  <si>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</si>
  <si>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</si>
  <si>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</si>
  <si>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2023-08-18T23:30:05.934168Z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</si>
  <si>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</si>
  <si>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</si>
  <si>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</si>
  <si>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</si>
  <si>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</si>
  <si>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</si>
  <si>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</si>
  <si>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</si>
  <si>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</si>
  <si>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</si>
  <si>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</si>
  <si>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</si>
  <si>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</si>
  <si>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</si>
  <si>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</si>
  <si>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</si>
  <si>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</si>
  <si>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</si>
  <si>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</si>
  <si>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</si>
  <si>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</si>
  <si>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</si>
  <si>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</si>
  <si>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</si>
  <si>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</si>
  <si>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</si>
  <si>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</si>
  <si>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</si>
  <si>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</si>
  <si>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</si>
  <si>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</si>
  <si>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</si>
  <si>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</si>
  <si>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</si>
  <si>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</si>
  <si>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</si>
  <si>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</si>
  <si>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</si>
  <si>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</si>
  <si>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</si>
  <si>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</si>
  <si>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</si>
  <si>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</si>
  <si>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</si>
  <si>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</si>
  <si>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</si>
  <si>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</si>
  <si>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</si>
  <si>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</si>
  <si>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</si>
  <si>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</si>
  <si>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</si>
  <si>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</si>
  <si>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</si>
  <si>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</si>
  <si>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</si>
  <si>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</si>
  <si>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</si>
  <si>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</si>
  <si>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</si>
  <si>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</si>
  <si>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2023-08-27T23:00:06.773004Z</t>
  </si>
  <si>
    <t>Hannes</t>
  </si>
  <si>
    <t>247245.jpg</t>
  </si>
  <si>
    <t>Delcroix</t>
  </si>
  <si>
    <t>447715.jpg</t>
  </si>
  <si>
    <t>A.Ramsey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</si>
  <si>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</si>
  <si>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</si>
  <si>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</si>
  <si>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</si>
  <si>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</si>
  <si>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</si>
  <si>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</si>
  <si>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</si>
  <si>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</si>
  <si>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</si>
  <si>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</si>
  <si>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</si>
  <si>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Lack of match fitness - 25% chance of playing</t>
  </si>
  <si>
    <t>Knee injury - 75% chance of playing</t>
  </si>
  <si>
    <t>Knee injury - Expected back 21 Oct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</si>
  <si>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</si>
  <si>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</si>
  <si>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</si>
  <si>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</si>
  <si>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</si>
  <si>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2023-08-26T19:30:08.007075Z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</si>
  <si>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</si>
  <si>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</si>
  <si>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</si>
  <si>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</si>
  <si>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</si>
  <si>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</si>
  <si>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</si>
  <si>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</si>
  <si>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</si>
  <si>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</si>
  <si>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</si>
  <si>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</si>
  <si>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</si>
  <si>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</si>
  <si>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</si>
  <si>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</si>
  <si>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</si>
  <si>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</si>
  <si>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</si>
  <si>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</si>
  <si>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</si>
  <si>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</si>
  <si>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2023-08-25T17:00:07.680590Z</t>
  </si>
  <si>
    <t>2023-08-26T21:00:08.220190Z</t>
  </si>
  <si>
    <t>2023-08-24T22:30:06.920907Z</t>
  </si>
  <si>
    <t>504598.jpg</t>
  </si>
  <si>
    <t>Gore</t>
  </si>
  <si>
    <t>2023-08-27T23:00:07.360467Z</t>
  </si>
  <si>
    <t>2023-08-28T08:19:16.956660Z</t>
  </si>
  <si>
    <t>2023-08-26T14:30:06.122359Z</t>
  </si>
  <si>
    <t>Transferred to Basel</t>
  </si>
  <si>
    <t>2023-08-28T07:58:11.676535Z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</si>
  <si>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</si>
  <si>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</si>
  <si>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</si>
  <si>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</si>
  <si>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</si>
  <si>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</si>
  <si>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</si>
  <si>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</si>
  <si>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</si>
  <si>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</si>
  <si>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</si>
  <si>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</si>
  <si>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</si>
  <si>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</si>
  <si>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</si>
  <si>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</si>
  <si>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23-236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</si>
  <si>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</si>
  <si>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</si>
  <si>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</si>
  <si>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</si>
  <si>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</si>
  <si>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</si>
  <si>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</si>
  <si>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</si>
  <si>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</si>
  <si>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</si>
  <si>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</si>
  <si>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</si>
  <si>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</si>
  <si>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</si>
  <si>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</si>
  <si>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</si>
  <si>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</si>
  <si>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</si>
  <si>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</si>
  <si>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</si>
  <si>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</si>
  <si>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</si>
  <si>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23-216</t>
  </si>
  <si>
    <t>Joseph Johnson</t>
  </si>
  <si>
    <t>Tim Krul</t>
  </si>
  <si>
    <t>Andy Lonergan</t>
  </si>
  <si>
    <t>19-316</t>
  </si>
  <si>
    <t>Gonzalo Montiel</t>
  </si>
  <si>
    <t>Michael Olakigbe</t>
  </si>
  <si>
    <t>Oliwier Zych</t>
  </si>
  <si>
    <r>
      <t>Christian Eriksen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Bruno Fernandes</t>
    </r>
    <r>
      <rPr>
        <sz val="8.6"/>
        <color rgb="FF000000"/>
        <rFont val="Verdana"/>
        <family val="2"/>
      </rPr>
      <t>... - 1</t>
    </r>
  </si>
  <si>
    <t>Raheem Sterling - 2</t>
  </si>
  <si>
    <t>Taiwo Awoniyi - 3</t>
  </si>
  <si>
    <t>Transferred to Monaco</t>
  </si>
  <si>
    <t>2023-08-31T08:55:15.272751Z</t>
  </si>
  <si>
    <t>2023-09-04T05:00:07.113298Z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</si>
  <si>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</si>
  <si>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</si>
  <si>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</si>
  <si>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</si>
  <si>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</si>
  <si>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</si>
  <si>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</si>
  <si>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</si>
  <si>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</si>
  <si>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</si>
  <si>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</si>
  <si>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</si>
  <si>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</si>
  <si>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</si>
  <si>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</si>
  <si>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</si>
  <si>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</si>
  <si>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</si>
  <si>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</si>
  <si>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</si>
  <si>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</si>
  <si>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</si>
  <si>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</si>
  <si>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</si>
  <si>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</si>
  <si>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</si>
  <si>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</si>
  <si>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</si>
  <si>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</si>
  <si>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Illness - Unknown return date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</si>
  <si>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</si>
  <si>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</si>
  <si>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</si>
  <si>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</si>
  <si>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</si>
  <si>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</si>
  <si>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</si>
  <si>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</si>
  <si>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Knee injury - Expected back 07 Oct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</si>
  <si>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</si>
  <si>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</si>
  <si>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</si>
  <si>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</si>
  <si>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</si>
  <si>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</si>
  <si>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</si>
  <si>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</si>
  <si>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</si>
  <si>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</si>
  <si>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</si>
  <si>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</si>
  <si>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</si>
  <si>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</si>
  <si>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</si>
  <si>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</si>
  <si>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</si>
  <si>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2023-08-31T02:00:07.907908Z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</si>
  <si>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</si>
  <si>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</si>
  <si>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</si>
  <si>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</si>
  <si>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</si>
  <si>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</si>
  <si>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</si>
  <si>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</si>
  <si>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</si>
  <si>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</si>
  <si>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</si>
  <si>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</si>
  <si>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</si>
  <si>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</si>
  <si>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</si>
  <si>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</si>
  <si>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</si>
  <si>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</si>
  <si>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</si>
  <si>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</si>
  <si>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</si>
  <si>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</si>
  <si>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</si>
  <si>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</si>
  <si>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</si>
  <si>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</si>
  <si>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</si>
  <si>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</si>
  <si>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</si>
  <si>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</si>
  <si>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</si>
  <si>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</si>
  <si>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</si>
  <si>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</si>
  <si>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</si>
  <si>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</si>
  <si>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</si>
  <si>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2023-09-02T17:00:08.339119Z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</si>
  <si>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</si>
  <si>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</si>
  <si>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</si>
  <si>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</si>
  <si>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</si>
  <si>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2023-09-04T05:00:08.139220Z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</si>
  <si>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</si>
  <si>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</si>
  <si>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</si>
  <si>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</si>
  <si>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</si>
  <si>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</si>
  <si>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</si>
  <si>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</si>
  <si>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</si>
  <si>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</si>
  <si>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</si>
  <si>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</si>
  <si>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</si>
  <si>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</si>
  <si>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</si>
  <si>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</si>
  <si>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</si>
  <si>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</si>
  <si>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</si>
  <si>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</si>
  <si>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</si>
  <si>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</si>
  <si>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</si>
  <si>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</si>
  <si>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</si>
  <si>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2023-08-31T17:30:08.698593Z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</si>
  <si>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</si>
  <si>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</si>
  <si>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</si>
  <si>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</si>
  <si>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</si>
  <si>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</si>
  <si>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</si>
  <si>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</si>
  <si>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</si>
  <si>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</si>
  <si>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2023-09-04T05:00:08.024987Z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</si>
  <si>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</si>
  <si>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</si>
  <si>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</si>
  <si>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</si>
  <si>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</si>
  <si>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</si>
  <si>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</si>
  <si>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</si>
  <si>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</si>
  <si>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</si>
  <si>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</si>
  <si>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</si>
  <si>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</si>
  <si>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25-346</t>
  </si>
  <si>
    <t>25-241</t>
  </si>
  <si>
    <t>22-091</t>
  </si>
  <si>
    <t>24-333</t>
  </si>
  <si>
    <t>30-190</t>
  </si>
  <si>
    <t>gw GNB</t>
  </si>
  <si>
    <t>25-217</t>
  </si>
  <si>
    <t>26-259</t>
  </si>
  <si>
    <t>32-228</t>
  </si>
  <si>
    <t>Timothy Castagne</t>
  </si>
  <si>
    <t>27-274</t>
  </si>
  <si>
    <t>26-114</t>
  </si>
  <si>
    <t>21-101</t>
  </si>
  <si>
    <t>23-258</t>
  </si>
  <si>
    <t>Jonny Evans</t>
  </si>
  <si>
    <t>27-195</t>
  </si>
  <si>
    <t>23-054</t>
  </si>
  <si>
    <t>26-073</t>
  </si>
  <si>
    <t>Will Hughes</t>
  </si>
  <si>
    <t>28-031</t>
  </si>
  <si>
    <t>Rasmus Højlund</t>
  </si>
  <si>
    <t>22-105</t>
  </si>
  <si>
    <t>30-317</t>
  </si>
  <si>
    <t>Tariq Lamptey</t>
  </si>
  <si>
    <t>29-047</t>
  </si>
  <si>
    <t>28-322</t>
  </si>
  <si>
    <t>Dwight McNeil</t>
  </si>
  <si>
    <t>Ben Mee</t>
  </si>
  <si>
    <t>Kudus Mohammed</t>
  </si>
  <si>
    <t>31-028</t>
  </si>
  <si>
    <t>27-263</t>
  </si>
  <si>
    <t>24-185</t>
  </si>
  <si>
    <t>25-247</t>
  </si>
  <si>
    <t>27-277</t>
  </si>
  <si>
    <t>20-227</t>
  </si>
  <si>
    <t>25-291</t>
  </si>
  <si>
    <t>22-354</t>
  </si>
  <si>
    <t>24-043</t>
  </si>
  <si>
    <t>Nuno Tavares</t>
  </si>
  <si>
    <t>Marcus Tavernier</t>
  </si>
  <si>
    <t>Luke Thomas</t>
  </si>
  <si>
    <t>27-364</t>
  </si>
  <si>
    <t>21-018</t>
  </si>
  <si>
    <t>Brandon Aguilera</t>
  </si>
  <si>
    <t>cr CRC</t>
  </si>
  <si>
    <t>20-069</t>
  </si>
  <si>
    <t>Altay Bayındır</t>
  </si>
  <si>
    <t>tr TUR</t>
  </si>
  <si>
    <t>18-256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</si>
  <si>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</si>
  <si>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</si>
  <si>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</si>
  <si>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</si>
  <si>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</si>
  <si>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</si>
  <si>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</si>
  <si>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</si>
  <si>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</si>
  <si>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21-145</t>
  </si>
  <si>
    <t>Clément Lenglet</t>
  </si>
  <si>
    <t>Hannibal Mejbri</t>
  </si>
  <si>
    <t>Wilson Odobert</t>
  </si>
  <si>
    <t>20-241</t>
  </si>
  <si>
    <t>Đorđe Petrović</t>
  </si>
  <si>
    <t>23-332</t>
  </si>
  <si>
    <t>Ashley Phillips</t>
  </si>
  <si>
    <t>Sergio Reguilón</t>
  </si>
  <si>
    <t>Adam Smith</t>
  </si>
  <si>
    <t>GW4</t>
  </si>
  <si>
    <t>Son Heung-min - 3</t>
  </si>
  <si>
    <r>
      <t>Mohamed Salah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Luis Díaz</t>
    </r>
    <r>
      <rPr>
        <sz val="8.6"/>
        <color rgb="FF000000"/>
        <rFont val="Verdana"/>
        <family val="2"/>
      </rPr>
      <t>... - 2</t>
    </r>
  </si>
  <si>
    <t>Jarrod Bowen - 3</t>
  </si>
  <si>
    <r>
      <t>Martin Ødegaard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Eddie Nketiah</t>
    </r>
    <r>
      <rPr>
        <sz val="8.6"/>
        <color rgb="FF000000"/>
        <rFont val="Verdana"/>
        <family val="2"/>
      </rPr>
      <t>... - 2</t>
    </r>
  </si>
  <si>
    <t>Evan Ferguson - 4</t>
  </si>
  <si>
    <t>Bryan Mbeumo - 4</t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</si>
  <si>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Tim Ream</t>
    </r>
    <r>
      <rPr>
        <sz val="8.6"/>
        <color rgb="FF000000"/>
        <rFont val="Verdana"/>
        <family val="2"/>
      </rPr>
      <t>... - 1</t>
    </r>
  </si>
  <si>
    <t>Dominic Solanke - 2</t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</si>
  <si>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Arnaut Danjuma</t>
    </r>
    <r>
      <rPr>
        <sz val="8.6"/>
        <color rgb="FF000000"/>
        <rFont val="Verdana"/>
        <family val="2"/>
      </rPr>
      <t> - 1</t>
    </r>
  </si>
  <si>
    <r>
      <t>Carlton Morris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Mads Juel Andersen</t>
    </r>
    <r>
      <rPr>
        <sz val="8.6"/>
        <color rgb="FF000000"/>
        <rFont val="Verdana"/>
        <family val="2"/>
      </rPr>
      <t> - 1</t>
    </r>
  </si>
  <si>
    <t>Lyle Foster - 2</t>
  </si>
  <si>
    <t>GW5</t>
  </si>
  <si>
    <t>2023-09-17T20:30:06.235303Z</t>
  </si>
  <si>
    <t>Groin Injury - Expected back 21 Oct</t>
  </si>
  <si>
    <t>Permanent move to Trabzonspor</t>
  </si>
  <si>
    <t>2023-09-11T14:13:51.462896Z</t>
  </si>
  <si>
    <t>Joined Al-Duhail on loan for the rest of the season</t>
  </si>
  <si>
    <t>Foot injury - 50% chance of playing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</si>
  <si>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</si>
  <si>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</si>
  <si>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</si>
  <si>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</si>
  <si>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</si>
  <si>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</si>
  <si>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</si>
  <si>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</si>
  <si>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</si>
  <si>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</si>
  <si>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2023-09-06T09:30:06.807863Z</t>
  </si>
  <si>
    <t>2023-09-16T20:00:07.069068Z</t>
  </si>
  <si>
    <t>Permanent transfer to Genk</t>
  </si>
  <si>
    <t>2023-09-06T09:25:40.755182Z</t>
  </si>
  <si>
    <t>Has joined Kasimpasa S.K. on loan</t>
  </si>
  <si>
    <t>2023-09-18T10:36:05.969054Z</t>
  </si>
  <si>
    <t>Suspended until 03 Oct</t>
  </si>
  <si>
    <t>2023-09-18T21:30:07.410356Z</t>
  </si>
  <si>
    <t>Mike</t>
  </si>
  <si>
    <t>437748.jpg</t>
  </si>
  <si>
    <t>Trésor</t>
  </si>
  <si>
    <t>M.Trésor</t>
  </si>
  <si>
    <t>2023-09-17T20:30:06.437413Z</t>
  </si>
  <si>
    <t>Illness - 75% chance of playing</t>
  </si>
  <si>
    <t>2023-09-17T20:30:06.589342Z</t>
  </si>
  <si>
    <t>Hamstring injury - Expected back 07 Oct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</si>
  <si>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</si>
  <si>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</si>
  <si>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</si>
  <si>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</si>
  <si>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</si>
  <si>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</si>
  <si>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</si>
  <si>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</si>
  <si>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Dead leg - 75% chance of playing</t>
  </si>
  <si>
    <t>2023-09-16T20:00:07.282243Z</t>
  </si>
  <si>
    <t>Hip injury - 25% chance of playing</t>
  </si>
  <si>
    <t>2023-09-13T15:30:08.533559Z</t>
  </si>
  <si>
    <t>2023-09-15T15:30:07.837506Z</t>
  </si>
  <si>
    <t>Knock - Unknown return date</t>
  </si>
  <si>
    <t>2023-09-15T15:30:07.878268Z</t>
  </si>
  <si>
    <t>2023-09-06T18:00:07.032251Z</t>
  </si>
  <si>
    <t>2023-09-08T08:19:32.417883Z</t>
  </si>
  <si>
    <t>2023-09-08T16:30:08.112251Z</t>
  </si>
  <si>
    <t>2023-09-16T20:00:07.420575Z</t>
  </si>
  <si>
    <t>Muscle injury - Expected back 29 Oct</t>
  </si>
  <si>
    <t>2023-09-15T16:00:07.700688Z</t>
  </si>
  <si>
    <t>Fodé</t>
  </si>
  <si>
    <t>225897.jpg</t>
  </si>
  <si>
    <t>Ballo-Touré</t>
  </si>
  <si>
    <t>Hamstring injury - 50% chance of playing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</si>
  <si>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</si>
  <si>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</si>
  <si>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</si>
  <si>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</si>
  <si>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</si>
  <si>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</si>
  <si>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</si>
  <si>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Thigh injury - 50% chance of playing</t>
  </si>
  <si>
    <t>2023-09-06T09:30:07.230998Z</t>
  </si>
  <si>
    <t>Back injury - 50% chance of playing</t>
  </si>
  <si>
    <t>2023-09-13T11:30:07.486692Z</t>
  </si>
  <si>
    <t>Knock - 50% chance of playing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</si>
  <si>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</si>
  <si>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</si>
  <si>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</si>
  <si>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</si>
  <si>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</si>
  <si>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</si>
  <si>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</si>
  <si>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</si>
  <si>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2023-09-08T19:00:07.812942Z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</si>
  <si>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</si>
  <si>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</si>
  <si>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</si>
  <si>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</si>
  <si>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</si>
  <si>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Knee injury - Expected back 08 Oct</t>
  </si>
  <si>
    <t>2023-09-16T20:00:07.739859Z</t>
  </si>
  <si>
    <t>2023-09-12T11:00:07.995712Z</t>
  </si>
  <si>
    <t>Achilles injury - Expected back 21 Oct</t>
  </si>
  <si>
    <t>2023-09-06T20:00:07.244866Z</t>
  </si>
  <si>
    <t>2023-09-10T22:00:08.090730Z</t>
  </si>
  <si>
    <t>2023-09-15T15:30:08.541381Z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</si>
  <si>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</si>
  <si>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</si>
  <si>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</si>
  <si>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</si>
  <si>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</si>
  <si>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</si>
  <si>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</si>
  <si>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</si>
  <si>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</si>
  <si>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</si>
  <si>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</si>
  <si>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</si>
  <si>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</si>
  <si>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</si>
  <si>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</si>
  <si>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</si>
  <si>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</si>
  <si>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</si>
  <si>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</si>
  <si>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</si>
  <si>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</si>
  <si>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</si>
  <si>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</si>
  <si>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</si>
  <si>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2023-09-08T19:00:07.413291Z</t>
  </si>
  <si>
    <t>Calf injury - 50% chance of playing</t>
  </si>
  <si>
    <t>2023-09-13T01:00:07.638722Z</t>
  </si>
  <si>
    <t>2023-09-15T10:00:07.942527Z</t>
  </si>
  <si>
    <t>Suspended until 30 Sep</t>
  </si>
  <si>
    <t>2023-09-16T20:00:07.914030Z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</si>
  <si>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</si>
  <si>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</si>
  <si>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</si>
  <si>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</si>
  <si>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</si>
  <si>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</si>
  <si>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Fatigue - 75% chance of playing</t>
  </si>
  <si>
    <t>2023-09-16T20:00:08.058261Z</t>
  </si>
  <si>
    <t>On loan to Olympiakos</t>
  </si>
  <si>
    <t>2023-09-06T09:27:43.215497Z</t>
  </si>
  <si>
    <t>Jean-Ricner</t>
  </si>
  <si>
    <t>231057.jpg</t>
  </si>
  <si>
    <t>Bellegarde</t>
  </si>
  <si>
    <t>20-293</t>
  </si>
  <si>
    <t>25-360</t>
  </si>
  <si>
    <t>25-255</t>
  </si>
  <si>
    <t>21-261</t>
  </si>
  <si>
    <t>27-173</t>
  </si>
  <si>
    <t>21-174</t>
  </si>
  <si>
    <t>24-177</t>
  </si>
  <si>
    <t>26-346</t>
  </si>
  <si>
    <t>25-155</t>
  </si>
  <si>
    <t>28-062</t>
  </si>
  <si>
    <t>28-213</t>
  </si>
  <si>
    <t>24-347</t>
  </si>
  <si>
    <t>30-352</t>
  </si>
  <si>
    <t>29-221</t>
  </si>
  <si>
    <t>25-330</t>
  </si>
  <si>
    <t>23-231</t>
  </si>
  <si>
    <t>22-289</t>
  </si>
  <si>
    <t>27-111</t>
  </si>
  <si>
    <t>20-317</t>
  </si>
  <si>
    <t>23-292</t>
  </si>
  <si>
    <t>33-175</t>
  </si>
  <si>
    <t>23-207</t>
  </si>
  <si>
    <t>22-060</t>
  </si>
  <si>
    <t>30-204</t>
  </si>
  <si>
    <t>30-269</t>
  </si>
  <si>
    <t>26-038</t>
  </si>
  <si>
    <t>32-008</t>
  </si>
  <si>
    <t>26-041</t>
  </si>
  <si>
    <t>30-194</t>
  </si>
  <si>
    <t>25-164</t>
  </si>
  <si>
    <t>29-288</t>
  </si>
  <si>
    <t>25-284</t>
  </si>
  <si>
    <t>35-061</t>
  </si>
  <si>
    <t>23-262</t>
  </si>
  <si>
    <t>29-137</t>
  </si>
  <si>
    <t>Jean-Ricner Bellegarde</t>
  </si>
  <si>
    <t>25-084</t>
  </si>
  <si>
    <t>22-187</t>
  </si>
  <si>
    <t>28-040</t>
  </si>
  <si>
    <t>32-327</t>
  </si>
  <si>
    <t>31-069</t>
  </si>
  <si>
    <t>25-231</t>
  </si>
  <si>
    <t>23-123</t>
  </si>
  <si>
    <t>27-100</t>
  </si>
  <si>
    <t>27-020</t>
  </si>
  <si>
    <t>23-250</t>
  </si>
  <si>
    <t>26-273</t>
  </si>
  <si>
    <t>21-084</t>
  </si>
  <si>
    <t>20-030</t>
  </si>
  <si>
    <t>25-162</t>
  </si>
  <si>
    <t>25-000</t>
  </si>
  <si>
    <t>21-001</t>
  </si>
  <si>
    <t>27-017</t>
  </si>
  <si>
    <t>31-133</t>
  </si>
  <si>
    <t>20-046</t>
  </si>
  <si>
    <t>21-321</t>
  </si>
  <si>
    <t>32-242</t>
  </si>
  <si>
    <t>26-187</t>
  </si>
  <si>
    <t>20-265</t>
  </si>
  <si>
    <t>30-188</t>
  </si>
  <si>
    <t>31-208</t>
  </si>
  <si>
    <t>26-043</t>
  </si>
  <si>
    <t>27-288</t>
  </si>
  <si>
    <t>19-239</t>
  </si>
  <si>
    <t>19-118</t>
  </si>
  <si>
    <t>26-272</t>
  </si>
  <si>
    <t>23-289</t>
  </si>
  <si>
    <t>28-209</t>
  </si>
  <si>
    <t>19-334</t>
  </si>
  <si>
    <t>22-142</t>
  </si>
  <si>
    <t>20-205</t>
  </si>
  <si>
    <t>26-228</t>
  </si>
  <si>
    <t>34-086</t>
  </si>
  <si>
    <t>26-357</t>
  </si>
  <si>
    <t>31-099</t>
  </si>
  <si>
    <t>27-165</t>
  </si>
  <si>
    <t>24-115</t>
  </si>
  <si>
    <t>27-261</t>
  </si>
  <si>
    <t>21-197</t>
  </si>
  <si>
    <t>23-078</t>
  </si>
  <si>
    <t>22-143</t>
  </si>
  <si>
    <t>26-231</t>
  </si>
  <si>
    <t>24-331</t>
  </si>
  <si>
    <t>30-148</t>
  </si>
  <si>
    <t>25-081</t>
  </si>
  <si>
    <t>33-136</t>
  </si>
  <si>
    <t>32-083</t>
  </si>
  <si>
    <t>24-203</t>
  </si>
  <si>
    <t>28-157</t>
  </si>
  <si>
    <t>24-074</t>
  </si>
  <si>
    <t>26-128</t>
  </si>
  <si>
    <t>26-249</t>
  </si>
  <si>
    <t>30-061</t>
  </si>
  <si>
    <t>26-253</t>
  </si>
  <si>
    <t>25-192</t>
  </si>
  <si>
    <t>17-312</t>
  </si>
  <si>
    <t>20-259</t>
  </si>
  <si>
    <t>31-246</t>
  </si>
  <si>
    <t>21-115</t>
  </si>
  <si>
    <t>25-274</t>
  </si>
  <si>
    <t>30-261</t>
  </si>
  <si>
    <t>23-254</t>
  </si>
  <si>
    <t>23-272</t>
  </si>
  <si>
    <t>Tommy Doyle</t>
  </si>
  <si>
    <t>21-337</t>
  </si>
  <si>
    <t>31-302</t>
  </si>
  <si>
    <t>19-280</t>
  </si>
  <si>
    <t>30-033</t>
  </si>
  <si>
    <t>25-246</t>
  </si>
  <si>
    <t>30-334</t>
  </si>
  <si>
    <t>20-168</t>
  </si>
  <si>
    <t>24-248</t>
  </si>
  <si>
    <t>30-222</t>
  </si>
  <si>
    <t>31-217</t>
  </si>
  <si>
    <t>35-259</t>
  </si>
  <si>
    <t>25-082</t>
  </si>
  <si>
    <t>20-323</t>
  </si>
  <si>
    <t>18-335</t>
  </si>
  <si>
    <t>29-011</t>
  </si>
  <si>
    <t>22-245</t>
  </si>
  <si>
    <t>30-098</t>
  </si>
  <si>
    <t>23-114</t>
  </si>
  <si>
    <t>32-248</t>
  </si>
  <si>
    <t>27-209</t>
  </si>
  <si>
    <t>23-016</t>
  </si>
  <si>
    <t>24-135</t>
  </si>
  <si>
    <t>23-225</t>
  </si>
  <si>
    <t>33-358</t>
  </si>
  <si>
    <t>19-080</t>
  </si>
  <si>
    <t>22-190</t>
  </si>
  <si>
    <t>23-235</t>
  </si>
  <si>
    <t>22-100</t>
  </si>
  <si>
    <t>22-219</t>
  </si>
  <si>
    <t>24-246</t>
  </si>
  <si>
    <t>26-119</t>
  </si>
  <si>
    <t>23-015</t>
  </si>
  <si>
    <t>22-207</t>
  </si>
  <si>
    <t>Ryan Gravenberch</t>
  </si>
  <si>
    <t>21-126</t>
  </si>
  <si>
    <t>28-009</t>
  </si>
  <si>
    <t>32-096</t>
  </si>
  <si>
    <t>23-068</t>
  </si>
  <si>
    <t>25-307</t>
  </si>
  <si>
    <t>20-123</t>
  </si>
  <si>
    <t>21-239</t>
  </si>
  <si>
    <t>23-060</t>
  </si>
  <si>
    <t>19-183</t>
  </si>
  <si>
    <t>26-087</t>
  </si>
  <si>
    <t>18-169</t>
  </si>
  <si>
    <t>24-100</t>
  </si>
  <si>
    <t>23-103</t>
  </si>
  <si>
    <t>27-236</t>
  </si>
  <si>
    <t>31-073</t>
  </si>
  <si>
    <t>21-252</t>
  </si>
  <si>
    <t>Callum Hudson-Odoi</t>
  </si>
  <si>
    <t>22-316</t>
  </si>
  <si>
    <t>28-155</t>
  </si>
  <si>
    <t>28-045</t>
  </si>
  <si>
    <t>31-058</t>
  </si>
  <si>
    <t>23-363</t>
  </si>
  <si>
    <t>27-139</t>
  </si>
  <si>
    <t>23-285</t>
  </si>
  <si>
    <t>25-132</t>
  </si>
  <si>
    <t>26-169</t>
  </si>
  <si>
    <t>32-137</t>
  </si>
  <si>
    <t>21-358</t>
  </si>
  <si>
    <t>27-036</t>
  </si>
  <si>
    <t>22-119</t>
  </si>
  <si>
    <t>30-178</t>
  </si>
  <si>
    <t>22-232</t>
  </si>
  <si>
    <t>31-273</t>
  </si>
  <si>
    <t>26-289</t>
  </si>
  <si>
    <t>25-266</t>
  </si>
  <si>
    <t>23-215</t>
  </si>
  <si>
    <t>33-149</t>
  </si>
  <si>
    <t>22-130</t>
  </si>
  <si>
    <t>26-074</t>
  </si>
  <si>
    <t>23-300</t>
  </si>
  <si>
    <t>30-331</t>
  </si>
  <si>
    <t>30-251</t>
  </si>
  <si>
    <t>26-363</t>
  </si>
  <si>
    <t>24-348</t>
  </si>
  <si>
    <t>24-137</t>
  </si>
  <si>
    <t>19-004</t>
  </si>
  <si>
    <t>24-117</t>
  </si>
  <si>
    <t>25-331</t>
  </si>
  <si>
    <t>33-272</t>
  </si>
  <si>
    <t>29-136</t>
  </si>
  <si>
    <t>23-147</t>
  </si>
  <si>
    <t>35-132</t>
  </si>
  <si>
    <t>29-115</t>
  </si>
  <si>
    <t>22-261</t>
  </si>
  <si>
    <t>29-312</t>
  </si>
  <si>
    <t>30-018</t>
  </si>
  <si>
    <t>31-199</t>
  </si>
  <si>
    <t>28-329</t>
  </si>
  <si>
    <t>18-302</t>
  </si>
  <si>
    <t>22-209</t>
  </si>
  <si>
    <t>29-064</t>
  </si>
  <si>
    <t>20-311</t>
  </si>
  <si>
    <t>27-163</t>
  </si>
  <si>
    <t>28-290</t>
  </si>
  <si>
    <t>25-324</t>
  </si>
  <si>
    <t>26-131</t>
  </si>
  <si>
    <t>25-133</t>
  </si>
  <si>
    <t>27-037</t>
  </si>
  <si>
    <t>21-193</t>
  </si>
  <si>
    <t>24-269</t>
  </si>
  <si>
    <t>26-300</t>
  </si>
  <si>
    <t>30-198</t>
  </si>
  <si>
    <t>25-185</t>
  </si>
  <si>
    <t>26-175</t>
  </si>
  <si>
    <t>29-061</t>
  </si>
  <si>
    <t>Gabriel Martinelli</t>
  </si>
  <si>
    <t>22-093</t>
  </si>
  <si>
    <t>31-017</t>
  </si>
  <si>
    <t>25-244</t>
  </si>
  <si>
    <t>21-005</t>
  </si>
  <si>
    <t>26-083</t>
  </si>
  <si>
    <t>32-042</t>
  </si>
  <si>
    <t>20-336</t>
  </si>
  <si>
    <t>27-107</t>
  </si>
  <si>
    <t>28-336</t>
  </si>
  <si>
    <t>26-311</t>
  </si>
  <si>
    <t>23-301</t>
  </si>
  <si>
    <t>26-285</t>
  </si>
  <si>
    <t>33-363</t>
  </si>
  <si>
    <t>25-318</t>
  </si>
  <si>
    <t>37-258</t>
  </si>
  <si>
    <t>24-018</t>
  </si>
  <si>
    <t>26-122</t>
  </si>
  <si>
    <t>29-003</t>
  </si>
  <si>
    <t>23-048</t>
  </si>
  <si>
    <t>26-261</t>
  </si>
  <si>
    <t>31-042</t>
  </si>
  <si>
    <t>24-252</t>
  </si>
  <si>
    <t>22-257</t>
  </si>
  <si>
    <t>22-138</t>
  </si>
  <si>
    <t>28-207</t>
  </si>
  <si>
    <t>24-113</t>
  </si>
  <si>
    <t>29-243</t>
  </si>
  <si>
    <t>23-283</t>
  </si>
  <si>
    <t>34-062</t>
  </si>
  <si>
    <t>23-194</t>
  </si>
  <si>
    <t>24-112</t>
  </si>
  <si>
    <t>32-160</t>
  </si>
  <si>
    <t>25-023</t>
  </si>
  <si>
    <t>24-087</t>
  </si>
  <si>
    <t>29-193</t>
  </si>
  <si>
    <t>24-199</t>
  </si>
  <si>
    <t>26-141</t>
  </si>
  <si>
    <t>35-119</t>
  </si>
  <si>
    <t>19-147</t>
  </si>
  <si>
    <t>33-254</t>
  </si>
  <si>
    <t>22-034</t>
  </si>
  <si>
    <t>27-170</t>
  </si>
  <si>
    <t>20-199</t>
  </si>
  <si>
    <t>25-261</t>
  </si>
  <si>
    <t>Divock Origi</t>
  </si>
  <si>
    <t>28-154</t>
  </si>
  <si>
    <t>29-045</t>
  </si>
  <si>
    <t>Dango Ouattara</t>
  </si>
  <si>
    <t>21-220</t>
  </si>
  <si>
    <t>28-072</t>
  </si>
  <si>
    <t>21-136</t>
  </si>
  <si>
    <t>26-023</t>
  </si>
  <si>
    <t>21-338</t>
  </si>
  <si>
    <t>21-273</t>
  </si>
  <si>
    <t>34-229</t>
  </si>
  <si>
    <t>27-291</t>
  </si>
  <si>
    <t>21-223</t>
  </si>
  <si>
    <t>29-196</t>
  </si>
  <si>
    <t>30-113</t>
  </si>
  <si>
    <t>31-153</t>
  </si>
  <si>
    <t>24-006</t>
  </si>
  <si>
    <t>20-233</t>
  </si>
  <si>
    <t>20-349</t>
  </si>
  <si>
    <t>25-128</t>
  </si>
  <si>
    <t>25-323</t>
  </si>
  <si>
    <t>28-004</t>
  </si>
  <si>
    <t>35-349</t>
  </si>
  <si>
    <t>29-197</t>
  </si>
  <si>
    <t>28-235</t>
  </si>
  <si>
    <t>26-277</t>
  </si>
  <si>
    <t>30-229</t>
  </si>
  <si>
    <t>23-175</t>
  </si>
  <si>
    <t>26-132</t>
  </si>
  <si>
    <t>27-361</t>
  </si>
  <si>
    <t>29-192</t>
  </si>
  <si>
    <t>26-042</t>
  </si>
  <si>
    <t>27-089</t>
  </si>
  <si>
    <t>34-052</t>
  </si>
  <si>
    <t>25-145</t>
  </si>
  <si>
    <t>28-251</t>
  </si>
  <si>
    <t>30-064</t>
  </si>
  <si>
    <t>30-245</t>
  </si>
  <si>
    <t>22-014</t>
  </si>
  <si>
    <t>31-096</t>
  </si>
  <si>
    <t>22-179</t>
  </si>
  <si>
    <t>Albert Sambi Lokonga</t>
  </si>
  <si>
    <t>27-099</t>
  </si>
  <si>
    <t>25-305</t>
  </si>
  <si>
    <t>23-178</t>
  </si>
  <si>
    <t>Ibrahim Sangaré</t>
  </si>
  <si>
    <t>31-131</t>
  </si>
  <si>
    <t>21-296</t>
  </si>
  <si>
    <t>30-270</t>
  </si>
  <si>
    <t>29-307</t>
  </si>
  <si>
    <t>23-255</t>
  </si>
  <si>
    <t>28-069</t>
  </si>
  <si>
    <t>29-040</t>
  </si>
  <si>
    <t>21-062</t>
  </si>
  <si>
    <t>38-362</t>
  </si>
  <si>
    <t>Luis Sinisterra</t>
  </si>
  <si>
    <t>24-094</t>
  </si>
  <si>
    <t>23-003</t>
  </si>
  <si>
    <t>26-005</t>
  </si>
  <si>
    <t>24-057</t>
  </si>
  <si>
    <t>28-204</t>
  </si>
  <si>
    <t>33-032</t>
  </si>
  <si>
    <t>28-285</t>
  </si>
  <si>
    <t>22-329</t>
  </si>
  <si>
    <t>28-001</t>
  </si>
  <si>
    <t>30-304</t>
  </si>
  <si>
    <t>24-181</t>
  </si>
  <si>
    <t>Charlie Taylor</t>
  </si>
  <si>
    <t>30-001</t>
  </si>
  <si>
    <t>27-345</t>
  </si>
  <si>
    <t>22-101</t>
  </si>
  <si>
    <t>26-135</t>
  </si>
  <si>
    <t>22-094</t>
  </si>
  <si>
    <t>24-318</t>
  </si>
  <si>
    <t>34-174</t>
  </si>
  <si>
    <t>23-134</t>
  </si>
  <si>
    <t>26-246</t>
  </si>
  <si>
    <t>20-344</t>
  </si>
  <si>
    <t>27-237</t>
  </si>
  <si>
    <t>28-013</t>
  </si>
  <si>
    <t>22-030</t>
  </si>
  <si>
    <t>Mike Trésor</t>
  </si>
  <si>
    <t>24-114</t>
  </si>
  <si>
    <t>33-000</t>
  </si>
  <si>
    <t>28-289</t>
  </si>
  <si>
    <t>25-038</t>
  </si>
  <si>
    <t>27-130</t>
  </si>
  <si>
    <t>29-087</t>
  </si>
  <si>
    <t>20-295</t>
  </si>
  <si>
    <t>19-177</t>
  </si>
  <si>
    <t>32-073</t>
  </si>
  <si>
    <t>30-147</t>
  </si>
  <si>
    <t>31-247</t>
  </si>
  <si>
    <t>22-153</t>
  </si>
  <si>
    <t>21-032</t>
  </si>
  <si>
    <t>26-347</t>
  </si>
  <si>
    <t>23-112</t>
  </si>
  <si>
    <t>28-178</t>
  </si>
  <si>
    <t>24-058</t>
  </si>
  <si>
    <t>33-114</t>
  </si>
  <si>
    <t>25-297</t>
  </si>
  <si>
    <t>33-325</t>
  </si>
  <si>
    <t>28-258</t>
  </si>
  <si>
    <t>32-297</t>
  </si>
  <si>
    <t>22-159</t>
  </si>
  <si>
    <t>35-041</t>
  </si>
  <si>
    <t>31-204</t>
  </si>
  <si>
    <t>26-181</t>
  </si>
  <si>
    <t>27-016</t>
  </si>
  <si>
    <t>31-286</t>
  </si>
  <si>
    <t>28-291</t>
  </si>
  <si>
    <t>26-252</t>
  </si>
  <si>
    <t>25-302</t>
  </si>
  <si>
    <t>38-072</t>
  </si>
  <si>
    <t>24-079</t>
  </si>
  <si>
    <t>26-278</t>
  </si>
  <si>
    <t>28-327</t>
  </si>
  <si>
    <t>24-276</t>
  </si>
  <si>
    <t>20-083</t>
  </si>
  <si>
    <t>25-011</t>
  </si>
  <si>
    <t>24-254</t>
  </si>
  <si>
    <t>18-332</t>
  </si>
  <si>
    <t>23-339</t>
  </si>
  <si>
    <t>Carlos Baleba</t>
  </si>
  <si>
    <t>19-259</t>
  </si>
  <si>
    <t>Fodé Ballo-Touré</t>
  </si>
  <si>
    <t>25-158</t>
  </si>
  <si>
    <t>19-345</t>
  </si>
  <si>
    <t>30-068</t>
  </si>
  <si>
    <t>21-014</t>
  </si>
  <si>
    <t>19-300</t>
  </si>
  <si>
    <t>18-270</t>
  </si>
  <si>
    <t>25-077</t>
  </si>
  <si>
    <t>38-016</t>
  </si>
  <si>
    <t>29-200</t>
  </si>
  <si>
    <t>28-242</t>
  </si>
  <si>
    <t>22-268</t>
  </si>
  <si>
    <t>32-167</t>
  </si>
  <si>
    <t>33-278</t>
  </si>
  <si>
    <t>25-059</t>
  </si>
  <si>
    <t>31-064</t>
  </si>
  <si>
    <t>19-222</t>
  </si>
  <si>
    <t>Eric Dier</t>
  </si>
  <si>
    <t>29-247</t>
  </si>
  <si>
    <t>Nicolás Domínguez</t>
  </si>
  <si>
    <t>25-083</t>
  </si>
  <si>
    <t>34-247</t>
  </si>
  <si>
    <t>Malcolm Ebiowei</t>
  </si>
  <si>
    <t>20-015</t>
  </si>
  <si>
    <t>38-154</t>
  </si>
  <si>
    <t>34-126</t>
  </si>
  <si>
    <t>20-180</t>
  </si>
  <si>
    <t>35-186</t>
  </si>
  <si>
    <t>20-315</t>
  </si>
  <si>
    <t>23-065</t>
  </si>
  <si>
    <t>18-209</t>
  </si>
  <si>
    <t>31-157</t>
  </si>
  <si>
    <t>30-013</t>
  </si>
  <si>
    <t>Alfie Gilchrist</t>
  </si>
  <si>
    <t>19-295</t>
  </si>
  <si>
    <t>30-051</t>
  </si>
  <si>
    <t>18-242</t>
  </si>
  <si>
    <t>20-218</t>
  </si>
  <si>
    <t>18-358</t>
  </si>
  <si>
    <t>20-211</t>
  </si>
  <si>
    <t>19-011</t>
  </si>
  <si>
    <t>26-191</t>
  </si>
  <si>
    <t>Rob Holding</t>
  </si>
  <si>
    <t>28-102</t>
  </si>
  <si>
    <t>20-188</t>
  </si>
  <si>
    <t>25-224</t>
  </si>
  <si>
    <t>21-159</t>
  </si>
  <si>
    <t>23-238</t>
  </si>
  <si>
    <t>17-253</t>
  </si>
  <si>
    <t>24-300</t>
  </si>
  <si>
    <t>23-230</t>
  </si>
  <si>
    <t>35-169</t>
  </si>
  <si>
    <t>28-094</t>
  </si>
  <si>
    <t>39-335</t>
  </si>
  <si>
    <t>19-338</t>
  </si>
  <si>
    <t>20-148</t>
  </si>
  <si>
    <t>Alex Matos</t>
  </si>
  <si>
    <t>18-351</t>
  </si>
  <si>
    <t>Konstantinos Mavropanos</t>
  </si>
  <si>
    <t>25-282</t>
  </si>
  <si>
    <t>28-153</t>
  </si>
  <si>
    <t>19-006</t>
  </si>
  <si>
    <t>Teden Mengi</t>
  </si>
  <si>
    <t>21-142</t>
  </si>
  <si>
    <t>19-044</t>
  </si>
  <si>
    <t>Álex Moreno</t>
  </si>
  <si>
    <t>30-103</t>
  </si>
  <si>
    <t>18-329</t>
  </si>
  <si>
    <t>24-316</t>
  </si>
  <si>
    <t>24-340</t>
  </si>
  <si>
    <t>18-295</t>
  </si>
  <si>
    <t>20-255</t>
  </si>
  <si>
    <t>23-346</t>
  </si>
  <si>
    <t>18-055</t>
  </si>
  <si>
    <t>27-010</t>
  </si>
  <si>
    <t>34-009</t>
  </si>
  <si>
    <t>26-280</t>
  </si>
  <si>
    <t>19-139</t>
  </si>
  <si>
    <t>21-144</t>
  </si>
  <si>
    <t>32-095</t>
  </si>
  <si>
    <t>32-143</t>
  </si>
  <si>
    <t>23-053</t>
  </si>
  <si>
    <t>20-299</t>
  </si>
  <si>
    <t>28-184</t>
  </si>
  <si>
    <t>Ronnie Stutter</t>
  </si>
  <si>
    <t>31-022</t>
  </si>
  <si>
    <t>23-344</t>
  </si>
  <si>
    <t>19-330</t>
  </si>
  <si>
    <t>Odisseas Vlachodimos</t>
  </si>
  <si>
    <t>29-146</t>
  </si>
  <si>
    <t>18-106</t>
  </si>
  <si>
    <t>19-202</t>
  </si>
  <si>
    <t>19-083</t>
  </si>
  <si>
    <t>Erling Haaland - 7</t>
  </si>
  <si>
    <r>
      <t>Leon Bailey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Moussa Diaby</t>
    </r>
    <r>
      <rPr>
        <sz val="8.6"/>
        <color rgb="FF000000"/>
        <rFont val="Verdana"/>
        <family val="2"/>
      </rPr>
      <t>... - 2</t>
    </r>
  </si>
  <si>
    <t>Odsonne Édouard - 4</t>
  </si>
  <si>
    <t>Callum Wilson - 3</t>
  </si>
  <si>
    <t>Hwang Hee-chan - 3</t>
  </si>
  <si>
    <t>Gustavo Hamer - 2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</si>
</sst>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63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left" vertical="center"/>
    </xf>
    <xf numFmtId="0" fontId="13" fillId="3" borderId="20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1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3" fillId="3" borderId="24" xfId="1" applyFill="1" applyBorder="1" applyAlignment="1">
      <alignment horizontal="left" vertical="center"/>
    </xf>
    <xf numFmtId="0" fontId="13" fillId="3" borderId="25" xfId="1" applyFill="1" applyBorder="1" applyAlignment="1">
      <alignment horizontal="left" vertical="center"/>
    </xf>
    <xf numFmtId="0" fontId="13" fillId="3" borderId="15" xfId="1" applyFill="1" applyBorder="1" applyAlignment="1">
      <alignment horizontal="left" vertical="center"/>
    </xf>
    <xf numFmtId="0" fontId="12" fillId="3" borderId="16" xfId="0" applyFont="1" applyFill="1" applyBorder="1" applyAlignment="1">
      <alignment horizontal="right" vertical="center"/>
    </xf>
    <xf numFmtId="0" fontId="12" fillId="3" borderId="15" xfId="0" applyFont="1" applyFill="1" applyBorder="1" applyAlignment="1">
      <alignment horizontal="right" vertical="center"/>
    </xf>
    <xf numFmtId="0" fontId="13" fillId="3" borderId="26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3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3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4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8" fillId="0" borderId="39" xfId="0" applyFont="1" applyFill="1" applyBorder="1" applyAlignment="1">
      <alignment horizontal="center"/>
    </xf>
    <xf numFmtId="0" fontId="15" fillId="3" borderId="15" xfId="0" applyFont="1" applyFill="1" applyBorder="1" applyAlignment="1">
      <alignment horizontal="right" vertical="center"/>
    </xf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center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3" xfId="0" applyFont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right" vertical="center"/>
    </xf>
    <xf numFmtId="0" fontId="14" fillId="3" borderId="30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left" vertical="center"/>
    </xf>
    <xf numFmtId="0" fontId="13" fillId="3" borderId="33" xfId="1" applyFill="1" applyBorder="1" applyAlignment="1">
      <alignment horizontal="left" vertical="center"/>
    </xf>
    <xf numFmtId="0" fontId="13" fillId="3" borderId="34" xfId="1" applyFill="1" applyBorder="1" applyAlignment="1">
      <alignment horizontal="left" vertical="center"/>
    </xf>
    <xf numFmtId="3" fontId="14" fillId="3" borderId="37" xfId="0" applyNumberFormat="1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3" fontId="14" fillId="3" borderId="34" xfId="0" applyNumberFormat="1" applyFont="1" applyFill="1" applyBorder="1" applyAlignment="1">
      <alignment horizontal="right" vertical="center"/>
    </xf>
    <xf numFmtId="0" fontId="11" fillId="3" borderId="37" xfId="0" applyFont="1" applyFill="1" applyBorder="1" applyAlignment="1">
      <alignment horizontal="right" vertical="center"/>
    </xf>
    <xf numFmtId="0" fontId="11" fillId="3" borderId="33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4" fillId="3" borderId="38" xfId="0" applyFont="1" applyFill="1" applyBorder="1" applyAlignment="1">
      <alignment horizontal="left" vertical="center"/>
    </xf>
    <xf numFmtId="0" fontId="14" fillId="3" borderId="17" xfId="0" applyFont="1" applyFill="1" applyBorder="1" applyAlignment="1">
      <alignment horizontal="left" vertical="center"/>
    </xf>
    <xf numFmtId="0" fontId="14" fillId="3" borderId="14" xfId="0" applyFont="1" applyFill="1" applyBorder="1" applyAlignment="1">
      <alignment horizontal="left" vertical="center"/>
    </xf>
    <xf numFmtId="0" fontId="17" fillId="8" borderId="36" xfId="0" applyFont="1" applyFill="1" applyBorder="1" applyAlignment="1">
      <alignment horizontal="right" vertical="center"/>
    </xf>
    <xf numFmtId="0" fontId="17" fillId="8" borderId="30" xfId="0" applyFont="1" applyFill="1" applyBorder="1" applyAlignment="1">
      <alignment horizontal="right" vertical="center"/>
    </xf>
    <xf numFmtId="0" fontId="17" fillId="8" borderId="31" xfId="0" applyFont="1" applyFill="1" applyBorder="1" applyAlignment="1">
      <alignment horizontal="right" vertical="center"/>
    </xf>
    <xf numFmtId="0" fontId="17" fillId="8" borderId="29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left" vertical="center"/>
    </xf>
    <xf numFmtId="0" fontId="14" fillId="3" borderId="32" xfId="0" applyFont="1" applyFill="1" applyBorder="1" applyAlignment="1">
      <alignment horizontal="right" vertical="center"/>
    </xf>
    <xf numFmtId="3" fontId="14" fillId="3" borderId="32" xfId="0" applyNumberFormat="1" applyFont="1" applyFill="1" applyBorder="1" applyAlignment="1">
      <alignment horizontal="right" vertical="center"/>
    </xf>
    <xf numFmtId="0" fontId="13" fillId="3" borderId="32" xfId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left" vertical="center"/>
    </xf>
    <xf numFmtId="0" fontId="17" fillId="9" borderId="36" xfId="0" applyFont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7" fillId="10" borderId="36" xfId="0" applyFont="1" applyFill="1" applyBorder="1" applyAlignment="1">
      <alignment horizontal="right" vertical="center"/>
    </xf>
    <xf numFmtId="0" fontId="17" fillId="10" borderId="30" xfId="0" applyFont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3" fillId="11" borderId="15" xfId="1" applyFill="1" applyBorder="1" applyAlignment="1">
      <alignment horizontal="center" vertical="center"/>
    </xf>
    <xf numFmtId="0" fontId="14" fillId="11" borderId="15" xfId="0" applyFont="1" applyFill="1" applyBorder="1" applyAlignment="1">
      <alignment horizontal="left" vertical="center"/>
    </xf>
    <xf numFmtId="0" fontId="13" fillId="11" borderId="10" xfId="1" applyFill="1" applyBorder="1" applyAlignment="1">
      <alignment horizontal="center" vertical="center"/>
    </xf>
    <xf numFmtId="0" fontId="17" fillId="11" borderId="36" xfId="0" applyFont="1" applyFill="1" applyBorder="1" applyAlignment="1">
      <alignment horizontal="right" vertical="center"/>
    </xf>
    <xf numFmtId="0" fontId="17" fillId="11" borderId="30" xfId="0" applyFont="1" applyFill="1" applyBorder="1" applyAlignment="1">
      <alignment horizontal="right" vertical="center"/>
    </xf>
    <xf numFmtId="0" fontId="17" fillId="11" borderId="31" xfId="0" applyFont="1" applyFill="1" applyBorder="1" applyAlignment="1">
      <alignment horizontal="right" vertical="center"/>
    </xf>
    <xf numFmtId="0" fontId="13" fillId="11" borderId="37" xfId="1" applyFill="1" applyBorder="1" applyAlignment="1">
      <alignment horizontal="left" vertical="center"/>
    </xf>
    <xf numFmtId="0" fontId="13" fillId="11" borderId="33" xfId="1" applyFill="1" applyBorder="1" applyAlignment="1">
      <alignment horizontal="left" vertical="center"/>
    </xf>
    <xf numFmtId="0" fontId="13" fillId="11" borderId="34" xfId="1" applyFill="1" applyBorder="1" applyAlignment="1">
      <alignment horizontal="left" vertical="center"/>
    </xf>
    <xf numFmtId="0" fontId="14" fillId="11" borderId="37" xfId="0" applyFont="1" applyFill="1" applyBorder="1" applyAlignment="1">
      <alignment horizontal="right" vertical="center"/>
    </xf>
    <xf numFmtId="0" fontId="14" fillId="11" borderId="33" xfId="0" applyFont="1" applyFill="1" applyBorder="1" applyAlignment="1">
      <alignment horizontal="right" vertical="center"/>
    </xf>
    <xf numFmtId="0" fontId="14" fillId="11" borderId="34" xfId="0" applyFont="1" applyFill="1" applyBorder="1" applyAlignment="1">
      <alignment horizontal="right" vertical="center"/>
    </xf>
    <xf numFmtId="3" fontId="14" fillId="11" borderId="37" xfId="0" applyNumberFormat="1" applyFont="1" applyFill="1" applyBorder="1" applyAlignment="1">
      <alignment horizontal="right" vertical="center"/>
    </xf>
    <xf numFmtId="3" fontId="14" fillId="11" borderId="33" xfId="0" applyNumberFormat="1" applyFont="1" applyFill="1" applyBorder="1" applyAlignment="1">
      <alignment horizontal="right" vertical="center"/>
    </xf>
    <xf numFmtId="3" fontId="14" fillId="11" borderId="34" xfId="0" applyNumberFormat="1" applyFont="1" applyFill="1" applyBorder="1" applyAlignment="1">
      <alignment horizontal="right" vertical="center"/>
    </xf>
    <xf numFmtId="0" fontId="11" fillId="11" borderId="37" xfId="0" applyFont="1" applyFill="1" applyBorder="1" applyAlignment="1">
      <alignment horizontal="right" vertical="center"/>
    </xf>
    <xf numFmtId="0" fontId="11" fillId="11" borderId="33" xfId="0" applyFont="1" applyFill="1" applyBorder="1" applyAlignment="1">
      <alignment horizontal="right" vertical="center"/>
    </xf>
    <xf numFmtId="0" fontId="11" fillId="11" borderId="34" xfId="0" applyFont="1" applyFill="1" applyBorder="1" applyAlignment="1">
      <alignment horizontal="right" vertical="center"/>
    </xf>
    <xf numFmtId="0" fontId="13" fillId="11" borderId="37" xfId="1" applyFill="1" applyBorder="1" applyAlignment="1">
      <alignment horizontal="right" vertical="center"/>
    </xf>
    <xf numFmtId="0" fontId="13" fillId="11" borderId="33" xfId="1" applyFill="1" applyBorder="1" applyAlignment="1">
      <alignment horizontal="right" vertical="center"/>
    </xf>
    <xf numFmtId="0" fontId="13" fillId="11" borderId="34" xfId="1" applyFill="1" applyBorder="1" applyAlignment="1">
      <alignment horizontal="right" vertical="center"/>
    </xf>
    <xf numFmtId="0" fontId="14" fillId="11" borderId="17" xfId="0" applyFont="1" applyFill="1" applyBorder="1" applyAlignment="1">
      <alignment horizontal="left" vertical="center"/>
    </xf>
    <xf numFmtId="0" fontId="14" fillId="11" borderId="38" xfId="0" applyFont="1" applyFill="1" applyBorder="1" applyAlignment="1">
      <alignment horizontal="left" vertical="center"/>
    </xf>
    <xf numFmtId="0" fontId="14" fillId="11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0.25</v>
          </cell>
        </row>
        <row r="17">
          <cell r="B17">
            <v>0.25</v>
          </cell>
        </row>
        <row r="18">
          <cell r="B18">
            <v>0.125</v>
          </cell>
        </row>
        <row r="19">
          <cell r="B19">
            <v>0.125</v>
          </cell>
        </row>
        <row r="20">
          <cell r="B20">
            <v>0.125</v>
          </cell>
        </row>
        <row r="21">
          <cell r="B21">
            <v>0.125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M2" t="str">
            <v>MCI</v>
          </cell>
        </row>
        <row r="3">
          <cell r="A3" t="str">
            <v>Callum Wilson</v>
          </cell>
          <cell r="B3" t="str">
            <v>Wilson</v>
          </cell>
          <cell r="C3" t="str">
            <v>C Wilson</v>
          </cell>
          <cell r="D3"/>
          <cell r="M3" t="str">
            <v>NEW</v>
          </cell>
        </row>
        <row r="4">
          <cell r="A4" t="str">
            <v>Darwin Núñez Ribeiro</v>
          </cell>
          <cell r="B4" t="str">
            <v>Darwin</v>
          </cell>
          <cell r="C4" t="str">
            <v>Darwin Núñez</v>
          </cell>
          <cell r="D4" t="str">
            <v>Darwin Nunez</v>
          </cell>
          <cell r="M4" t="str">
            <v>LIV</v>
          </cell>
        </row>
        <row r="5">
          <cell r="A5" t="str">
            <v>Harvey Barnes</v>
          </cell>
          <cell r="B5" t="str">
            <v>Barnes</v>
          </cell>
          <cell r="M5" t="str">
            <v>NEW</v>
          </cell>
        </row>
        <row r="6">
          <cell r="A6" t="str">
            <v>Evan Ferguson</v>
          </cell>
          <cell r="B6" t="str">
            <v>Ferguson</v>
          </cell>
          <cell r="M6" t="str">
            <v>BHA</v>
          </cell>
        </row>
        <row r="7">
          <cell r="A7" t="str">
            <v>Anthony Elanga</v>
          </cell>
          <cell r="B7" t="str">
            <v>Elanga</v>
          </cell>
          <cell r="M7" t="str">
            <v>NFO</v>
          </cell>
        </row>
        <row r="8">
          <cell r="A8" t="str">
            <v>Manor Solomon</v>
          </cell>
          <cell r="B8" t="str">
            <v>Solomon</v>
          </cell>
          <cell r="M8" t="str">
            <v>TOT</v>
          </cell>
        </row>
        <row r="9">
          <cell r="A9" t="str">
            <v>Bryan Mbeumo</v>
          </cell>
          <cell r="B9" t="str">
            <v>Mbeumo</v>
          </cell>
          <cell r="M9" t="str">
            <v>BRE</v>
          </cell>
        </row>
        <row r="10">
          <cell r="A10" t="str">
            <v>Mohamed Salah</v>
          </cell>
          <cell r="B10" t="str">
            <v>Salah</v>
          </cell>
          <cell r="M10" t="str">
            <v>LIV</v>
          </cell>
        </row>
        <row r="11">
          <cell r="A11" t="str">
            <v>Cameron Archer</v>
          </cell>
          <cell r="B11" t="str">
            <v>Archer</v>
          </cell>
          <cell r="M11" t="str">
            <v>SHU</v>
          </cell>
        </row>
        <row r="12">
          <cell r="A12" t="str">
            <v>Bukayo Saka</v>
          </cell>
          <cell r="B12" t="str">
            <v>Saka</v>
          </cell>
          <cell r="M12" t="str">
            <v>ARS</v>
          </cell>
        </row>
        <row r="13">
          <cell r="A13" t="str">
            <v>Julián Álvarez</v>
          </cell>
          <cell r="B13" t="str">
            <v>J.Alvarez</v>
          </cell>
          <cell r="C13" t="str">
            <v>Alvarez</v>
          </cell>
          <cell r="D13" t="str">
            <v>Julian Alvarez</v>
          </cell>
          <cell r="M13" t="str">
            <v>MCI</v>
          </cell>
        </row>
        <row r="14">
          <cell r="A14" t="str">
            <v>James Maddison</v>
          </cell>
          <cell r="B14" t="str">
            <v>Maddison</v>
          </cell>
          <cell r="M14" t="str">
            <v>TOT</v>
          </cell>
        </row>
        <row r="15">
          <cell r="A15" t="str">
            <v>Phil Foden</v>
          </cell>
          <cell r="B15" t="str">
            <v>Foden</v>
          </cell>
          <cell r="M15" t="str">
            <v>MCI</v>
          </cell>
        </row>
        <row r="16">
          <cell r="A16" t="str">
            <v>Taiwo Awoniyi</v>
          </cell>
          <cell r="B16" t="str">
            <v>Awoniyi</v>
          </cell>
          <cell r="M16" t="str">
            <v>NFO</v>
          </cell>
        </row>
        <row r="17">
          <cell r="A17" t="str">
            <v>Jarrod Bowen</v>
          </cell>
          <cell r="B17" t="str">
            <v>Bowen</v>
          </cell>
          <cell r="M17" t="str">
            <v>WHU</v>
          </cell>
        </row>
        <row r="18">
          <cell r="A18" t="str">
            <v>Bruno Borges Fernandes</v>
          </cell>
          <cell r="B18" t="str">
            <v>B.Fernandes</v>
          </cell>
          <cell r="C18" t="str">
            <v>Bruno Fernandes</v>
          </cell>
          <cell r="M18" t="str">
            <v>MUN</v>
          </cell>
        </row>
        <row r="19">
          <cell r="A19" t="str">
            <v>Solly March</v>
          </cell>
          <cell r="B19" t="str">
            <v>March</v>
          </cell>
          <cell r="M19" t="str">
            <v>BHA</v>
          </cell>
        </row>
        <row r="20">
          <cell r="A20" t="str">
            <v>Diogo Teixeira da Silva</v>
          </cell>
          <cell r="B20" t="str">
            <v>Diogo J.</v>
          </cell>
          <cell r="C20" t="str">
            <v>Diogo Jota</v>
          </cell>
          <cell r="M20" t="str">
            <v>LIV</v>
          </cell>
        </row>
        <row r="21">
          <cell r="A21" t="str">
            <v>Son Heung-Min</v>
          </cell>
          <cell r="B21" t="str">
            <v>Son</v>
          </cell>
          <cell r="M21" t="str">
            <v>TOT</v>
          </cell>
        </row>
        <row r="22">
          <cell r="A22" t="str">
            <v>Martin Ødegaard</v>
          </cell>
          <cell r="B22" t="str">
            <v>Ødegaard</v>
          </cell>
          <cell r="C22" t="str">
            <v>Odegaard</v>
          </cell>
          <cell r="D22" t="str">
            <v>Martin Odegaard</v>
          </cell>
          <cell r="M22" t="str">
            <v>ARS</v>
          </cell>
        </row>
        <row r="23">
          <cell r="A23" t="str">
            <v>Emerson Leite de Souza Junior</v>
          </cell>
          <cell r="B23" t="str">
            <v>E.Royal</v>
          </cell>
          <cell r="C23" t="str">
            <v>Emerson R</v>
          </cell>
          <cell r="D23" t="str">
            <v>Emerson</v>
          </cell>
          <cell r="M23" t="str">
            <v>TOT</v>
          </cell>
        </row>
        <row r="24">
          <cell r="A24" t="str">
            <v>Marcus Rashford</v>
          </cell>
          <cell r="B24" t="str">
            <v>Rashford</v>
          </cell>
          <cell r="M24" t="str">
            <v>MUN</v>
          </cell>
        </row>
        <row r="25">
          <cell r="A25" t="str">
            <v>Kaoru Mitoma</v>
          </cell>
          <cell r="B25" t="str">
            <v>Mitoma</v>
          </cell>
          <cell r="M25" t="str">
            <v>BHA</v>
          </cell>
        </row>
        <row r="26">
          <cell r="A26" t="str">
            <v>Eddie Nketiah</v>
          </cell>
          <cell r="B26" t="str">
            <v>Nketiah</v>
          </cell>
          <cell r="M26" t="str">
            <v>ARS</v>
          </cell>
        </row>
        <row r="27">
          <cell r="A27" t="str">
            <v>Julio Enciso</v>
          </cell>
          <cell r="B27" t="str">
            <v>Enciso</v>
          </cell>
          <cell r="C27" t="str">
            <v>Julio César Enciso</v>
          </cell>
          <cell r="M27" t="str">
            <v>BHA</v>
          </cell>
        </row>
        <row r="28">
          <cell r="A28" t="str">
            <v>Yoane Wissa</v>
          </cell>
          <cell r="B28" t="str">
            <v>Wissa</v>
          </cell>
          <cell r="C28"/>
          <cell r="D28"/>
          <cell r="M28" t="str">
            <v>BRE</v>
          </cell>
        </row>
        <row r="29">
          <cell r="A29" t="str">
            <v>Christian Eriksen</v>
          </cell>
          <cell r="B29" t="str">
            <v>Eriksen</v>
          </cell>
          <cell r="M29" t="str">
            <v>MUN</v>
          </cell>
        </row>
        <row r="30">
          <cell r="A30" t="str">
            <v>Raheem Sterling</v>
          </cell>
          <cell r="B30" t="str">
            <v>Sterling</v>
          </cell>
          <cell r="M30" t="str">
            <v>CHE</v>
          </cell>
        </row>
        <row r="31">
          <cell r="A31" t="str">
            <v>Alexander Isak</v>
          </cell>
          <cell r="B31" t="str">
            <v>Isak</v>
          </cell>
          <cell r="M31" t="str">
            <v>NEW</v>
          </cell>
        </row>
        <row r="32">
          <cell r="A32" t="str">
            <v>Jack Grealish</v>
          </cell>
          <cell r="B32" t="str">
            <v>Grealish</v>
          </cell>
          <cell r="M32" t="str">
            <v>MCI</v>
          </cell>
        </row>
        <row r="33">
          <cell r="A33" t="str">
            <v>Kristoffer Ajer</v>
          </cell>
          <cell r="B33" t="str">
            <v>Ajer</v>
          </cell>
          <cell r="M33" t="str">
            <v>BRE</v>
          </cell>
        </row>
        <row r="34">
          <cell r="A34" t="str">
            <v>Moussa Diaby</v>
          </cell>
          <cell r="B34" t="str">
            <v>Diaby</v>
          </cell>
          <cell r="C34"/>
          <cell r="D34"/>
          <cell r="M34" t="str">
            <v>AVL</v>
          </cell>
        </row>
        <row r="35">
          <cell r="A35" t="str">
            <v>Pervis Estupiñán</v>
          </cell>
          <cell r="B35" t="str">
            <v>Estupiñan</v>
          </cell>
          <cell r="C35" t="str">
            <v>Estupinan</v>
          </cell>
          <cell r="D35" t="str">
            <v>Pervis Estupinan</v>
          </cell>
          <cell r="M35" t="str">
            <v>BHA</v>
          </cell>
        </row>
        <row r="36">
          <cell r="A36" t="str">
            <v>Nathan Aké</v>
          </cell>
          <cell r="B36" t="str">
            <v>Aké</v>
          </cell>
          <cell r="C36" t="str">
            <v>Ake</v>
          </cell>
          <cell r="D36" t="str">
            <v>Nathan Ake</v>
          </cell>
          <cell r="M36" t="str">
            <v>MCI</v>
          </cell>
        </row>
        <row r="37">
          <cell r="A37" t="str">
            <v>Ollie Watkins</v>
          </cell>
          <cell r="B37" t="str">
            <v>Watkins</v>
          </cell>
          <cell r="M37" t="str">
            <v>AVL</v>
          </cell>
        </row>
        <row r="38">
          <cell r="A38" t="str">
            <v>Carlton Morris</v>
          </cell>
          <cell r="B38" t="str">
            <v>Morris</v>
          </cell>
          <cell r="M38" t="str">
            <v>LUT</v>
          </cell>
        </row>
        <row r="39">
          <cell r="A39" t="str">
            <v>Eberechi Eze</v>
          </cell>
          <cell r="B39" t="str">
            <v>Eze</v>
          </cell>
          <cell r="M39" t="str">
            <v>CRY</v>
          </cell>
        </row>
        <row r="40">
          <cell r="A40" t="str">
            <v>Destiny Udogie</v>
          </cell>
          <cell r="B40" t="str">
            <v>Udogie</v>
          </cell>
          <cell r="M40" t="str">
            <v>TOT</v>
          </cell>
        </row>
        <row r="41">
          <cell r="A41" t="str">
            <v>Ben Chilwell</v>
          </cell>
          <cell r="B41" t="str">
            <v>Chilwell</v>
          </cell>
          <cell r="M41" t="str">
            <v>CHE</v>
          </cell>
        </row>
        <row r="42">
          <cell r="A42" t="str">
            <v>Pedro Porro</v>
          </cell>
          <cell r="B42" t="str">
            <v>Pedro Porro</v>
          </cell>
          <cell r="M42" t="str">
            <v>TOT</v>
          </cell>
        </row>
        <row r="43">
          <cell r="A43" t="str">
            <v>Dominic Solanke</v>
          </cell>
          <cell r="B43" t="str">
            <v>Solanke</v>
          </cell>
          <cell r="M43" t="str">
            <v>BOU</v>
          </cell>
        </row>
        <row r="44">
          <cell r="A44" t="str">
            <v>Odsonne Edouard</v>
          </cell>
          <cell r="B44" t="str">
            <v>Edouard</v>
          </cell>
          <cell r="C44" t="str">
            <v>Odsonne Édouard</v>
          </cell>
          <cell r="M44" t="str">
            <v>CRY</v>
          </cell>
        </row>
        <row r="45">
          <cell r="A45" t="str">
            <v>Trent Alexander-Arnold</v>
          </cell>
          <cell r="B45" t="str">
            <v>Alexander-Arnold</v>
          </cell>
          <cell r="C45" t="str">
            <v>Trent</v>
          </cell>
          <cell r="M45" t="str">
            <v>LIV</v>
          </cell>
        </row>
        <row r="46">
          <cell r="A46" t="str">
            <v>Gabriel Martinelli Silva</v>
          </cell>
          <cell r="B46" t="str">
            <v>Martinelli</v>
          </cell>
          <cell r="C46" t="str">
            <v>Gabriel Martinelli</v>
          </cell>
          <cell r="M46" t="str">
            <v>ARS</v>
          </cell>
        </row>
        <row r="47">
          <cell r="A47" t="str">
            <v>David Brooks</v>
          </cell>
          <cell r="B47" t="str">
            <v>Brooks</v>
          </cell>
          <cell r="M47" t="str">
            <v>BOU</v>
          </cell>
        </row>
        <row r="48">
          <cell r="A48" t="str">
            <v>Sean Longstaff</v>
          </cell>
          <cell r="B48" t="str">
            <v>Longstaff</v>
          </cell>
          <cell r="M48" t="str">
            <v>NEW</v>
          </cell>
        </row>
        <row r="49">
          <cell r="A49" t="str">
            <v>Matty Cash</v>
          </cell>
          <cell r="B49" t="str">
            <v>Cash</v>
          </cell>
          <cell r="M49" t="str">
            <v>AVL</v>
          </cell>
        </row>
        <row r="50">
          <cell r="A50" t="str">
            <v>Leon Bailey</v>
          </cell>
          <cell r="B50" t="str">
            <v>Bailey</v>
          </cell>
          <cell r="M50" t="str">
            <v>AVL</v>
          </cell>
        </row>
        <row r="51">
          <cell r="A51" t="str">
            <v>Rico Lewis</v>
          </cell>
          <cell r="B51" t="str">
            <v>R.Lewis</v>
          </cell>
          <cell r="C51" t="str">
            <v>R Lewis</v>
          </cell>
          <cell r="M51" t="str">
            <v>MCI</v>
          </cell>
        </row>
        <row r="52">
          <cell r="A52" t="str">
            <v>Raphaël Varane</v>
          </cell>
          <cell r="B52" t="str">
            <v>R.Varane</v>
          </cell>
          <cell r="C52" t="str">
            <v>Raphael Varane</v>
          </cell>
          <cell r="M52" t="str">
            <v>MUN</v>
          </cell>
        </row>
        <row r="53">
          <cell r="A53" t="str">
            <v>Pascal Groß</v>
          </cell>
          <cell r="B53" t="str">
            <v>Gross</v>
          </cell>
          <cell r="D53" t="str">
            <v>Pascal Gross</v>
          </cell>
          <cell r="M53" t="str">
            <v>BHA</v>
          </cell>
        </row>
        <row r="54">
          <cell r="A54" t="str">
            <v>João Palhinha Gonçalves</v>
          </cell>
          <cell r="B54" t="str">
            <v>J.Palhinha</v>
          </cell>
          <cell r="C54" t="str">
            <v>Joao Palhinha</v>
          </cell>
          <cell r="D54" t="str">
            <v>João Palhinha</v>
          </cell>
          <cell r="M54" t="str">
            <v>FUL</v>
          </cell>
        </row>
        <row r="55">
          <cell r="A55" t="str">
            <v>Luis Díaz</v>
          </cell>
          <cell r="B55" t="str">
            <v>Luis Díaz</v>
          </cell>
          <cell r="C55" t="str">
            <v>Luis Diaz</v>
          </cell>
          <cell r="M55" t="str">
            <v>LIV</v>
          </cell>
        </row>
        <row r="56">
          <cell r="A56" t="str">
            <v>Abdoulaye Doucouré</v>
          </cell>
          <cell r="B56" t="str">
            <v>A.Doucoure</v>
          </cell>
          <cell r="M56" t="str">
            <v>EVE</v>
          </cell>
        </row>
        <row r="57">
          <cell r="A57" t="str">
            <v>Joachim Andersen</v>
          </cell>
          <cell r="B57" t="str">
            <v>Andersen</v>
          </cell>
          <cell r="M57" t="str">
            <v>CRY</v>
          </cell>
        </row>
        <row r="58">
          <cell r="A58" t="str">
            <v>Nicolas Jackson</v>
          </cell>
          <cell r="B58"/>
          <cell r="M58" t="str">
            <v>CHE</v>
          </cell>
        </row>
        <row r="59">
          <cell r="A59" t="str">
            <v>Cristian Romero</v>
          </cell>
          <cell r="B59" t="str">
            <v>Romero</v>
          </cell>
          <cell r="M59" t="str">
            <v>TOT</v>
          </cell>
        </row>
        <row r="60">
          <cell r="A60" t="str">
            <v>Lyle Foster</v>
          </cell>
          <cell r="B60" t="str">
            <v>Foster</v>
          </cell>
          <cell r="M60" t="str">
            <v>BUR</v>
          </cell>
        </row>
        <row r="61">
          <cell r="A61" t="str">
            <v>Elliot Anderson</v>
          </cell>
          <cell r="B61" t="str">
            <v>Anderson</v>
          </cell>
          <cell r="M61" t="str">
            <v>NEW</v>
          </cell>
        </row>
        <row r="62">
          <cell r="A62" t="str">
            <v>William Saliba</v>
          </cell>
          <cell r="B62" t="str">
            <v>Saliba</v>
          </cell>
          <cell r="M62" t="str">
            <v>ARS</v>
          </cell>
        </row>
        <row r="63">
          <cell r="A63" t="str">
            <v>Hugo Bueno López</v>
          </cell>
          <cell r="B63" t="str">
            <v>H.Bueno</v>
          </cell>
          <cell r="C63" t="str">
            <v>Hugo Bueno</v>
          </cell>
          <cell r="D63"/>
          <cell r="M63" t="str">
            <v>WOL</v>
          </cell>
        </row>
        <row r="64">
          <cell r="A64" t="str">
            <v>Richarlison de Andrade</v>
          </cell>
          <cell r="B64" t="str">
            <v>Richarlison</v>
          </cell>
          <cell r="M64" t="str">
            <v>TOT</v>
          </cell>
        </row>
        <row r="65">
          <cell r="A65" t="str">
            <v>Kurt Zouma</v>
          </cell>
          <cell r="B65" t="str">
            <v>Zouma</v>
          </cell>
          <cell r="M65" t="str">
            <v>WHU</v>
          </cell>
        </row>
        <row r="66">
          <cell r="A66" t="str">
            <v>Alisson Ramses Becker</v>
          </cell>
          <cell r="B66" t="str">
            <v>A.Becker</v>
          </cell>
          <cell r="C66" t="str">
            <v>Alisson</v>
          </cell>
          <cell r="M66" t="str">
            <v>LIV</v>
          </cell>
        </row>
        <row r="67">
          <cell r="A67" t="str">
            <v>Kieffer Moore</v>
          </cell>
          <cell r="B67" t="str">
            <v>Moore</v>
          </cell>
          <cell r="M67" t="str">
            <v>BOU</v>
          </cell>
        </row>
        <row r="68">
          <cell r="A68" t="str">
            <v>Pape Matar Sarr</v>
          </cell>
          <cell r="B68" t="str">
            <v>Sarr</v>
          </cell>
          <cell r="C68" t="str">
            <v>P Sarr</v>
          </cell>
          <cell r="M68" t="str">
            <v>TOT</v>
          </cell>
        </row>
        <row r="69">
          <cell r="A69" t="str">
            <v>Morgan Gibbs-White</v>
          </cell>
          <cell r="B69" t="str">
            <v>Gibbs-White</v>
          </cell>
          <cell r="M69" t="str">
            <v>NFO</v>
          </cell>
        </row>
        <row r="70">
          <cell r="A70" t="str">
            <v>João Pedro Junqueira de Jesus</v>
          </cell>
          <cell r="B70" t="str">
            <v>João Pedro</v>
          </cell>
          <cell r="M70" t="str">
            <v>BHA</v>
          </cell>
        </row>
        <row r="71">
          <cell r="A71" t="str">
            <v>Ethan Pinnock</v>
          </cell>
          <cell r="B71" t="str">
            <v>Pinnock</v>
          </cell>
          <cell r="M71" t="str">
            <v>BRE</v>
          </cell>
        </row>
        <row r="72">
          <cell r="A72" t="str">
            <v>Michail Antonio</v>
          </cell>
          <cell r="B72" t="str">
            <v>Antonio</v>
          </cell>
          <cell r="M72" t="str">
            <v>WHU</v>
          </cell>
        </row>
        <row r="73">
          <cell r="A73" t="str">
            <v>Kieran Trippier</v>
          </cell>
          <cell r="B73" t="str">
            <v>Trippier</v>
          </cell>
          <cell r="M73" t="str">
            <v>NEW</v>
          </cell>
        </row>
        <row r="74">
          <cell r="A74" t="str">
            <v>Aaron Wan-Bissaka</v>
          </cell>
          <cell r="B74" t="str">
            <v>Wan-Bissaka</v>
          </cell>
          <cell r="M74" t="str">
            <v>MUN</v>
          </cell>
        </row>
        <row r="75">
          <cell r="A75" t="str">
            <v>Ederson Santana de Moraes</v>
          </cell>
          <cell r="B75" t="str">
            <v>Ederson M.</v>
          </cell>
          <cell r="C75" t="str">
            <v>Ederson</v>
          </cell>
          <cell r="D75"/>
          <cell r="M75" t="str">
            <v>MCI</v>
          </cell>
        </row>
        <row r="76">
          <cell r="A76" t="str">
            <v>Rúben Gato Alves Dias</v>
          </cell>
          <cell r="B76" t="str">
            <v>Rúben</v>
          </cell>
          <cell r="C76" t="str">
            <v>Ruben Dias</v>
          </cell>
          <cell r="D76" t="str">
            <v>Rúben Dias</v>
          </cell>
          <cell r="M76" t="str">
            <v>MCI</v>
          </cell>
        </row>
        <row r="77">
          <cell r="A77" t="str">
            <v>Mark Flekken</v>
          </cell>
          <cell r="B77" t="str">
            <v>Flekken</v>
          </cell>
          <cell r="M77" t="str">
            <v>BRE</v>
          </cell>
        </row>
        <row r="78">
          <cell r="A78" t="str">
            <v>Alejandro Garnacho</v>
          </cell>
          <cell r="B78" t="str">
            <v>Garnacho</v>
          </cell>
          <cell r="M78" t="str">
            <v>MUN</v>
          </cell>
        </row>
        <row r="79">
          <cell r="A79" t="str">
            <v>Benjamin White</v>
          </cell>
          <cell r="B79" t="str">
            <v>White</v>
          </cell>
          <cell r="C79" t="str">
            <v>B White</v>
          </cell>
          <cell r="D79" t="str">
            <v>Ben White</v>
          </cell>
          <cell r="M79" t="str">
            <v>ARS</v>
          </cell>
        </row>
        <row r="80">
          <cell r="A80" t="str">
            <v>José Malheiro de Sá</v>
          </cell>
          <cell r="B80" t="str">
            <v>José Sá</v>
          </cell>
          <cell r="C80" t="str">
            <v>Sa</v>
          </cell>
          <cell r="D80"/>
          <cell r="M80" t="str">
            <v>WOL</v>
          </cell>
        </row>
        <row r="81">
          <cell r="A81" t="str">
            <v>Mathias Jensen</v>
          </cell>
          <cell r="B81" t="str">
            <v>Jensen</v>
          </cell>
          <cell r="M81" t="str">
            <v>BRE</v>
          </cell>
        </row>
        <row r="82">
          <cell r="A82" t="str">
            <v>Miguel Almirón Rejala</v>
          </cell>
          <cell r="B82" t="str">
            <v>Almirón</v>
          </cell>
          <cell r="C82" t="str">
            <v>Miguel Almirón</v>
          </cell>
          <cell r="D82" t="str">
            <v>Miguel Almiron</v>
          </cell>
          <cell r="M82" t="str">
            <v>NEW</v>
          </cell>
        </row>
        <row r="83">
          <cell r="A83" t="str">
            <v>Gabriel dos Santos Magalhães</v>
          </cell>
          <cell r="B83" t="str">
            <v>Gabriel</v>
          </cell>
          <cell r="C83" t="str">
            <v>Gabriel Magalhaes</v>
          </cell>
          <cell r="D83" t="str">
            <v>Gabriel Dos Santos</v>
          </cell>
          <cell r="M83" t="str">
            <v>ARS</v>
          </cell>
        </row>
        <row r="84">
          <cell r="A84" t="str">
            <v>Bernd Leno</v>
          </cell>
          <cell r="B84" t="str">
            <v>Leno</v>
          </cell>
          <cell r="M84" t="str">
            <v>FUL</v>
          </cell>
        </row>
        <row r="85">
          <cell r="A85" t="str">
            <v>Declan Rice</v>
          </cell>
          <cell r="B85" t="str">
            <v>Rice</v>
          </cell>
          <cell r="M85" t="str">
            <v>ARS</v>
          </cell>
        </row>
        <row r="86">
          <cell r="A86" t="str">
            <v>Ivan Perišić</v>
          </cell>
          <cell r="B86" t="str">
            <v>Perišić</v>
          </cell>
          <cell r="C86" t="str">
            <v>Ivan Perisic</v>
          </cell>
          <cell r="D86" t="str">
            <v>PERISIC</v>
          </cell>
          <cell r="M86" t="str">
            <v>TOT</v>
          </cell>
        </row>
        <row r="87">
          <cell r="A87" t="str">
            <v>Joel Matip</v>
          </cell>
          <cell r="B87" t="str">
            <v>Matip</v>
          </cell>
          <cell r="C87" t="str">
            <v>Joël Matip</v>
          </cell>
          <cell r="M87" t="str">
            <v>LIV</v>
          </cell>
        </row>
        <row r="88">
          <cell r="A88" t="str">
            <v>Carlos Henrique Casimiro</v>
          </cell>
          <cell r="B88" t="str">
            <v>Casemiro</v>
          </cell>
          <cell r="M88" t="str">
            <v>MUN</v>
          </cell>
        </row>
        <row r="89">
          <cell r="A89" t="str">
            <v>Saïd Benrahma</v>
          </cell>
          <cell r="B89" t="str">
            <v>Benrahma</v>
          </cell>
          <cell r="C89" t="str">
            <v>Said Benrahma</v>
          </cell>
          <cell r="M89" t="str">
            <v>WHU</v>
          </cell>
        </row>
        <row r="90">
          <cell r="A90" t="str">
            <v>Joël Veltman</v>
          </cell>
          <cell r="B90" t="str">
            <v>Veltman</v>
          </cell>
          <cell r="C90" t="str">
            <v>Joel Veltman</v>
          </cell>
          <cell r="M90" t="str">
            <v>BHA</v>
          </cell>
        </row>
        <row r="91">
          <cell r="A91" t="str">
            <v>Kyle Walker</v>
          </cell>
          <cell r="B91" t="str">
            <v>Walker</v>
          </cell>
          <cell r="M91" t="str">
            <v>MCI</v>
          </cell>
        </row>
        <row r="92">
          <cell r="A92" t="str">
            <v>Sven Botman</v>
          </cell>
          <cell r="B92" t="str">
            <v>Botman</v>
          </cell>
          <cell r="M92" t="str">
            <v>NEW</v>
          </cell>
        </row>
        <row r="93">
          <cell r="A93" t="str">
            <v>Jadon Sancho</v>
          </cell>
          <cell r="B93" t="str">
            <v>Sancho</v>
          </cell>
          <cell r="M93" t="str">
            <v>MUN</v>
          </cell>
        </row>
        <row r="94">
          <cell r="A94" t="str">
            <v>Andrew Robertson</v>
          </cell>
          <cell r="B94" t="str">
            <v>Robertson</v>
          </cell>
          <cell r="M94" t="str">
            <v>LIV</v>
          </cell>
        </row>
        <row r="95">
          <cell r="A95" t="str">
            <v>Oleksandr Zinchenko</v>
          </cell>
          <cell r="B95" t="str">
            <v>Zinchenko</v>
          </cell>
          <cell r="M95" t="str">
            <v>ARS</v>
          </cell>
        </row>
        <row r="96">
          <cell r="A96" t="str">
            <v>Tyrick Mitchell</v>
          </cell>
          <cell r="B96" t="str">
            <v>Mitchell</v>
          </cell>
          <cell r="M96" t="str">
            <v>CRY</v>
          </cell>
        </row>
        <row r="97">
          <cell r="A97" t="str">
            <v>Luke Shaw</v>
          </cell>
          <cell r="B97" t="str">
            <v>Shaw</v>
          </cell>
          <cell r="M97" t="str">
            <v>MUN</v>
          </cell>
        </row>
        <row r="98">
          <cell r="A98" t="str">
            <v>Levi Colwill</v>
          </cell>
          <cell r="B98" t="str">
            <v>Colwill</v>
          </cell>
          <cell r="M98" t="str">
            <v>CHE</v>
          </cell>
        </row>
        <row r="99">
          <cell r="A99" t="str">
            <v>Jacob Bruun Larsen</v>
          </cell>
          <cell r="B99" t="str">
            <v>Bruun Larsen</v>
          </cell>
          <cell r="M99" t="str">
            <v>BUR</v>
          </cell>
        </row>
        <row r="100">
          <cell r="A100" t="str">
            <v>Hwang Hee-chan</v>
          </cell>
          <cell r="B100" t="str">
            <v>Hee Chan</v>
          </cell>
          <cell r="M100" t="str">
            <v>WOL</v>
          </cell>
        </row>
        <row r="101">
          <cell r="A101" t="str">
            <v>Nathan Collins</v>
          </cell>
          <cell r="B101" t="str">
            <v>Collins</v>
          </cell>
          <cell r="M101" t="str">
            <v>BRE</v>
          </cell>
        </row>
        <row r="102">
          <cell r="A102" t="str">
            <v>Douglas Luiz Soares de Paulo</v>
          </cell>
          <cell r="B102" t="str">
            <v>Douglas Luiz</v>
          </cell>
          <cell r="M102" t="str">
            <v>AVL</v>
          </cell>
        </row>
        <row r="103">
          <cell r="A103" t="str">
            <v>Bobby De Cordova-Reid</v>
          </cell>
          <cell r="B103" t="str">
            <v>De Cordova-Reid</v>
          </cell>
          <cell r="C103" t="str">
            <v>Reid</v>
          </cell>
          <cell r="D103" t="str">
            <v>Bobby Reid</v>
          </cell>
          <cell r="M103" t="str">
            <v>FUL</v>
          </cell>
        </row>
        <row r="104">
          <cell r="A104" t="str">
            <v>Mads Juel Andersen</v>
          </cell>
          <cell r="B104" t="str">
            <v>Andersen</v>
          </cell>
          <cell r="M104" t="str">
            <v>LUT</v>
          </cell>
        </row>
        <row r="105">
          <cell r="A105" t="str">
            <v>Andreas Hoelgebaum Pereira</v>
          </cell>
          <cell r="B105" t="str">
            <v>Andreas</v>
          </cell>
          <cell r="C105" t="str">
            <v>A Pereira</v>
          </cell>
          <cell r="D105" t="str">
            <v>Andreas Pereira</v>
          </cell>
          <cell r="M105" t="str">
            <v>FUL</v>
          </cell>
        </row>
        <row r="106">
          <cell r="A106" t="str">
            <v>Neal Maupay</v>
          </cell>
          <cell r="B106" t="str">
            <v>Maupay</v>
          </cell>
          <cell r="M106" t="str">
            <v>BRE</v>
          </cell>
        </row>
        <row r="107">
          <cell r="A107" t="str">
            <v>Jordan Ayew</v>
          </cell>
          <cell r="B107" t="str">
            <v>J.Ayew</v>
          </cell>
          <cell r="M107" t="str">
            <v>CRY</v>
          </cell>
        </row>
        <row r="108">
          <cell r="A108" t="str">
            <v>Tim Ream</v>
          </cell>
          <cell r="B108" t="str">
            <v>Ream</v>
          </cell>
          <cell r="M108" t="str">
            <v>FUL</v>
          </cell>
        </row>
        <row r="109">
          <cell r="A109" t="str">
            <v>John McGinn</v>
          </cell>
          <cell r="B109" t="str">
            <v>McGinn</v>
          </cell>
          <cell r="M109" t="str">
            <v>AVL</v>
          </cell>
        </row>
        <row r="110">
          <cell r="A110" t="str">
            <v>Emerson Palmieri dos Santos</v>
          </cell>
          <cell r="B110" t="str">
            <v>Emerson</v>
          </cell>
          <cell r="C110" t="str">
            <v>Emerson P</v>
          </cell>
          <cell r="M110" t="str">
            <v>WHU</v>
          </cell>
        </row>
        <row r="111">
          <cell r="A111" t="str">
            <v>Dejan Kulusevski</v>
          </cell>
          <cell r="B111" t="str">
            <v>Kulusevski</v>
          </cell>
          <cell r="M111" t="str">
            <v>TOT</v>
          </cell>
        </row>
        <row r="112">
          <cell r="A112" t="str">
            <v>Reece James</v>
          </cell>
          <cell r="B112" t="str">
            <v>James</v>
          </cell>
          <cell r="C112" t="str">
            <v>R James</v>
          </cell>
          <cell r="M112" t="str">
            <v>CHE</v>
          </cell>
        </row>
        <row r="113">
          <cell r="A113" t="str">
            <v>Rico Henry</v>
          </cell>
          <cell r="B113" t="str">
            <v>Henry</v>
          </cell>
          <cell r="M113" t="str">
            <v>BRE</v>
          </cell>
        </row>
        <row r="114">
          <cell r="A114" t="str">
            <v>Sam Johnstone</v>
          </cell>
          <cell r="B114" t="str">
            <v>Johnstone</v>
          </cell>
          <cell r="M114" t="str">
            <v>CRY</v>
          </cell>
        </row>
        <row r="115">
          <cell r="A115" t="str">
            <v>Aaron Ramsdale</v>
          </cell>
          <cell r="B115" t="str">
            <v>Ramsdale</v>
          </cell>
          <cell r="M115" t="str">
            <v>ARS</v>
          </cell>
        </row>
        <row r="116">
          <cell r="A116" t="str">
            <v>Pablo Fornals Malla</v>
          </cell>
          <cell r="B116" t="str">
            <v>P.Fornals</v>
          </cell>
          <cell r="C116" t="str">
            <v>Pablo Fornals</v>
          </cell>
          <cell r="M116" t="str">
            <v>WHU</v>
          </cell>
        </row>
        <row r="117">
          <cell r="A117" t="str">
            <v>Emiliano Martínez Romero</v>
          </cell>
          <cell r="B117" t="str">
            <v>Martinez</v>
          </cell>
          <cell r="C117" t="str">
            <v>Emiliano Martínez</v>
          </cell>
          <cell r="M117" t="str">
            <v>AVL</v>
          </cell>
        </row>
        <row r="118">
          <cell r="A118" t="str">
            <v>Alphonse Areola</v>
          </cell>
          <cell r="B118" t="str">
            <v>Areola</v>
          </cell>
          <cell r="M118" t="str">
            <v>WHU</v>
          </cell>
        </row>
        <row r="119">
          <cell r="A119" t="str">
            <v>Cody Gakpo</v>
          </cell>
          <cell r="B119" t="str">
            <v>Gakpo</v>
          </cell>
          <cell r="C119"/>
          <cell r="D119"/>
          <cell r="M119" t="str">
            <v>LIV</v>
          </cell>
        </row>
        <row r="120">
          <cell r="A120" t="str">
            <v>Robert Sánchez</v>
          </cell>
          <cell r="B120" t="str">
            <v>Sanchez</v>
          </cell>
          <cell r="C120" t="str">
            <v>R Sanchez</v>
          </cell>
          <cell r="M120" t="str">
            <v>CHE</v>
          </cell>
        </row>
        <row r="121">
          <cell r="A121" t="str">
            <v>Kai Havertz</v>
          </cell>
          <cell r="B121" t="str">
            <v>Havertz</v>
          </cell>
          <cell r="M121" t="str">
            <v>ARS</v>
          </cell>
        </row>
        <row r="122">
          <cell r="A122" t="str">
            <v>Anthony Gordon</v>
          </cell>
          <cell r="B122" t="str">
            <v>Gordon</v>
          </cell>
          <cell r="M122" t="str">
            <v>NEW</v>
          </cell>
        </row>
        <row r="123">
          <cell r="A123" t="str">
            <v>Rodrigo Hernandez</v>
          </cell>
          <cell r="B123" t="str">
            <v>Rodrigo</v>
          </cell>
          <cell r="M123" t="str">
            <v>MCI</v>
          </cell>
        </row>
        <row r="124">
          <cell r="A124" t="str">
            <v>Nick Pope</v>
          </cell>
          <cell r="B124" t="str">
            <v>Pope</v>
          </cell>
          <cell r="M124" t="str">
            <v>NEW</v>
          </cell>
        </row>
        <row r="125">
          <cell r="A125" t="str">
            <v>Lucas Digne</v>
          </cell>
          <cell r="B125" t="str">
            <v>Digne</v>
          </cell>
          <cell r="M125" t="str">
            <v>AVL</v>
          </cell>
        </row>
        <row r="126">
          <cell r="A126" t="str">
            <v>Leandro Trossard</v>
          </cell>
          <cell r="B126" t="str">
            <v>Trossard</v>
          </cell>
          <cell r="C126"/>
          <cell r="D126"/>
          <cell r="M126" t="str">
            <v>ARS</v>
          </cell>
        </row>
        <row r="127">
          <cell r="A127" t="str">
            <v>Thiago Emiliano da Silva</v>
          </cell>
          <cell r="B127" t="str">
            <v>T.Silva</v>
          </cell>
          <cell r="C127" t="str">
            <v>T Silva</v>
          </cell>
          <cell r="D127" t="str">
            <v>Thiago Silva</v>
          </cell>
          <cell r="M127" t="str">
            <v>CHE</v>
          </cell>
        </row>
        <row r="128">
          <cell r="A128" t="str">
            <v>Jason Steele</v>
          </cell>
          <cell r="B128" t="str">
            <v>Steele</v>
          </cell>
          <cell r="M128" t="str">
            <v>BHA</v>
          </cell>
        </row>
        <row r="129">
          <cell r="A129" t="str">
            <v>Antony Matheus dos Santos</v>
          </cell>
          <cell r="B129" t="str">
            <v>Antony</v>
          </cell>
          <cell r="M129" t="str">
            <v>MUN</v>
          </cell>
        </row>
        <row r="130">
          <cell r="A130" t="str">
            <v>Mykhailo Mudryk</v>
          </cell>
          <cell r="B130" t="str">
            <v>Mudryk</v>
          </cell>
          <cell r="M130" t="str">
            <v>CHE</v>
          </cell>
        </row>
        <row r="131">
          <cell r="A131" t="str">
            <v>Anthony Martial</v>
          </cell>
          <cell r="B131" t="str">
            <v>Martial</v>
          </cell>
          <cell r="M131" t="str">
            <v>MUN</v>
          </cell>
        </row>
        <row r="132">
          <cell r="A132" t="str">
            <v>Pedro Lomba Neto</v>
          </cell>
          <cell r="B132" t="str">
            <v>Neto</v>
          </cell>
          <cell r="C132" t="str">
            <v>P Neto</v>
          </cell>
          <cell r="M132" t="str">
            <v>WOL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M133" t="str">
            <v>MCI</v>
          </cell>
        </row>
        <row r="134">
          <cell r="A134" t="str">
            <v>Diogo Dalot Teixeira</v>
          </cell>
          <cell r="B134" t="str">
            <v>Dalot</v>
          </cell>
          <cell r="C134" t="str">
            <v>Diogo Dalot</v>
          </cell>
          <cell r="M134" t="str">
            <v>MUN</v>
          </cell>
        </row>
        <row r="135">
          <cell r="A135" t="str">
            <v>Brennan Johnson</v>
          </cell>
          <cell r="B135" t="str">
            <v>Johnson</v>
          </cell>
          <cell r="M135" t="str">
            <v>TOT</v>
          </cell>
        </row>
        <row r="136">
          <cell r="A136" t="str">
            <v>Norberto Murara Neto</v>
          </cell>
          <cell r="B136" t="str">
            <v>Neto</v>
          </cell>
          <cell r="M136" t="str">
            <v>BOU</v>
          </cell>
        </row>
        <row r="137">
          <cell r="A137" t="str">
            <v>Alexis Mac Allister</v>
          </cell>
          <cell r="B137" t="str">
            <v>Mac Allister</v>
          </cell>
          <cell r="M137" t="str">
            <v>LIV</v>
          </cell>
        </row>
        <row r="138">
          <cell r="A138" t="str">
            <v>Philip Billing</v>
          </cell>
          <cell r="B138" t="str">
            <v>Billing</v>
          </cell>
          <cell r="M138" t="str">
            <v>BOU</v>
          </cell>
        </row>
        <row r="139">
          <cell r="A139" t="str">
            <v>Nayef Aguerd</v>
          </cell>
          <cell r="B139" t="str">
            <v>N.Aguerd</v>
          </cell>
          <cell r="M139" t="str">
            <v>WHU</v>
          </cell>
        </row>
        <row r="140">
          <cell r="A140" t="str">
            <v>Ben Mee</v>
          </cell>
          <cell r="B140" t="str">
            <v>Mee</v>
          </cell>
          <cell r="M140" t="str">
            <v>BRE</v>
          </cell>
        </row>
        <row r="141">
          <cell r="A141" t="str">
            <v>Fabian Schär</v>
          </cell>
          <cell r="B141" t="str">
            <v>Schär</v>
          </cell>
          <cell r="C141" t="str">
            <v>Schar</v>
          </cell>
          <cell r="D141" t="str">
            <v>Fabian Schar</v>
          </cell>
          <cell r="M141" t="str">
            <v>NEW</v>
          </cell>
        </row>
        <row r="142">
          <cell r="A142" t="str">
            <v>Takehiro Tomiyasu</v>
          </cell>
          <cell r="B142" t="str">
            <v>Tomiyasu</v>
          </cell>
          <cell r="M142" t="str">
            <v>ARS</v>
          </cell>
        </row>
        <row r="143">
          <cell r="A143" t="str">
            <v>Curtis Jones</v>
          </cell>
          <cell r="B143" t="str">
            <v>Jones</v>
          </cell>
          <cell r="C143" t="str">
            <v>C Jones</v>
          </cell>
          <cell r="M143" t="str">
            <v>LIV</v>
          </cell>
        </row>
        <row r="144">
          <cell r="A144" t="str">
            <v>Virgil van Dijk</v>
          </cell>
          <cell r="B144" t="str">
            <v>Virgil</v>
          </cell>
          <cell r="M144" t="str">
            <v>LIV</v>
          </cell>
        </row>
        <row r="145">
          <cell r="A145" t="str">
            <v>Danny Welbeck</v>
          </cell>
          <cell r="B145" t="str">
            <v>Welbeck</v>
          </cell>
          <cell r="M145" t="str">
            <v>BHA</v>
          </cell>
        </row>
        <row r="146">
          <cell r="A146" t="str">
            <v>Christian Nørgaard</v>
          </cell>
          <cell r="B146" t="str">
            <v>Nørgaard</v>
          </cell>
          <cell r="C146" t="str">
            <v>Norgaard</v>
          </cell>
          <cell r="M146" t="str">
            <v>BRE</v>
          </cell>
        </row>
        <row r="147">
          <cell r="A147" t="str">
            <v>Youri Tielemans</v>
          </cell>
          <cell r="B147" t="str">
            <v>Tielemans</v>
          </cell>
          <cell r="M147" t="str">
            <v>AVL</v>
          </cell>
        </row>
        <row r="148">
          <cell r="A148" t="str">
            <v>Harvey Elliott</v>
          </cell>
          <cell r="B148" t="str">
            <v>Elliott</v>
          </cell>
          <cell r="M148" t="str">
            <v>LIV</v>
          </cell>
        </row>
        <row r="149">
          <cell r="A149" t="str">
            <v>Harry Wilson</v>
          </cell>
          <cell r="B149" t="str">
            <v>Wilson</v>
          </cell>
          <cell r="C149" t="str">
            <v>H Wilson</v>
          </cell>
          <cell r="M149" t="str">
            <v>FUL</v>
          </cell>
        </row>
        <row r="150">
          <cell r="A150" t="str">
            <v>Pelly Ruddock Mpanzu</v>
          </cell>
          <cell r="B150" t="str">
            <v>Mpanzu</v>
          </cell>
          <cell r="M150" t="str">
            <v>LUT</v>
          </cell>
        </row>
        <row r="151">
          <cell r="A151" t="str">
            <v>Joel Ward</v>
          </cell>
          <cell r="B151" t="str">
            <v>Ward</v>
          </cell>
          <cell r="M151" t="str">
            <v>CRY</v>
          </cell>
        </row>
        <row r="152">
          <cell r="A152" t="str">
            <v>Mason Mount</v>
          </cell>
          <cell r="B152" t="str">
            <v>Mount</v>
          </cell>
          <cell r="M152" t="str">
            <v>MUN</v>
          </cell>
        </row>
        <row r="153">
          <cell r="A153" t="str">
            <v>André Onana</v>
          </cell>
          <cell r="B153" t="str">
            <v>Onana</v>
          </cell>
          <cell r="M153" t="str">
            <v>MUN</v>
          </cell>
        </row>
        <row r="154">
          <cell r="A154" t="str">
            <v>Nathan Redmond</v>
          </cell>
          <cell r="B154" t="str">
            <v>Redmond</v>
          </cell>
          <cell r="M154" t="str">
            <v>BUR</v>
          </cell>
        </row>
        <row r="155">
          <cell r="A155" t="str">
            <v>Nathan Redmond</v>
          </cell>
          <cell r="B155" t="str">
            <v>Redmond</v>
          </cell>
          <cell r="M155" t="str">
            <v>BUR</v>
          </cell>
        </row>
        <row r="156">
          <cell r="A156" t="str">
            <v>Luca Koleosho</v>
          </cell>
          <cell r="B156" t="str">
            <v>Koleosho</v>
          </cell>
          <cell r="M156" t="str">
            <v>BUR</v>
          </cell>
        </row>
        <row r="157">
          <cell r="A157" t="str">
            <v>Angelo Ogbonna</v>
          </cell>
          <cell r="B157" t="str">
            <v>Ogbonna</v>
          </cell>
          <cell r="M157" t="str">
            <v>WHU</v>
          </cell>
        </row>
        <row r="158">
          <cell r="A158" t="str">
            <v>Marc Guéhi</v>
          </cell>
          <cell r="B158" t="str">
            <v>Guéhi</v>
          </cell>
          <cell r="C158" t="str">
            <v>Guehi</v>
          </cell>
          <cell r="D158" t="str">
            <v>Marc Guehi</v>
          </cell>
          <cell r="M158" t="str">
            <v>CRY</v>
          </cell>
        </row>
        <row r="159">
          <cell r="A159" t="str">
            <v>Dan Burn</v>
          </cell>
          <cell r="B159" t="str">
            <v>Burn</v>
          </cell>
          <cell r="M159" t="str">
            <v>NEW</v>
          </cell>
        </row>
        <row r="160">
          <cell r="A160" t="str">
            <v>Joe Worrall</v>
          </cell>
          <cell r="B160" t="str">
            <v>Worrall</v>
          </cell>
          <cell r="M160" t="str">
            <v>NFO</v>
          </cell>
        </row>
        <row r="161">
          <cell r="A161" t="str">
            <v>Max Kilman</v>
          </cell>
          <cell r="B161" t="str">
            <v>Kilman</v>
          </cell>
          <cell r="M161" t="str">
            <v>WOL</v>
          </cell>
        </row>
        <row r="162">
          <cell r="A162" t="str">
            <v>Nathan Patterson</v>
          </cell>
          <cell r="B162" t="str">
            <v>Patterson</v>
          </cell>
          <cell r="M162" t="str">
            <v>EVE</v>
          </cell>
        </row>
        <row r="163">
          <cell r="A163" t="str">
            <v>Joelinton Cássio Apolinário de Lira</v>
          </cell>
          <cell r="B163" t="str">
            <v>Joelinton</v>
          </cell>
          <cell r="M163" t="str">
            <v>NEW</v>
          </cell>
        </row>
        <row r="164">
          <cell r="A164" t="str">
            <v>Carney Chukwuemeka</v>
          </cell>
          <cell r="B164" t="str">
            <v>Chukwuemeka</v>
          </cell>
          <cell r="M164" t="str">
            <v>CHE</v>
          </cell>
        </row>
        <row r="165">
          <cell r="A165" t="str">
            <v>Matt Turner</v>
          </cell>
          <cell r="B165" t="str">
            <v>Turner</v>
          </cell>
          <cell r="M165" t="str">
            <v>NFO</v>
          </cell>
        </row>
        <row r="166">
          <cell r="A166" t="str">
            <v>Matt Targett</v>
          </cell>
          <cell r="B166" t="str">
            <v>Targett</v>
          </cell>
          <cell r="M166" t="str">
            <v>NEW</v>
          </cell>
        </row>
        <row r="167">
          <cell r="A167" t="str">
            <v>Amadou Onana</v>
          </cell>
          <cell r="B167" t="str">
            <v>Onana</v>
          </cell>
          <cell r="M167" t="str">
            <v>EVE</v>
          </cell>
        </row>
        <row r="168">
          <cell r="A168" t="str">
            <v>James Tarkowski</v>
          </cell>
          <cell r="B168" t="str">
            <v>Tarkowski</v>
          </cell>
          <cell r="M168" t="str">
            <v>EVE</v>
          </cell>
        </row>
        <row r="169">
          <cell r="A169" t="str">
            <v>Mikkel Damsgaard</v>
          </cell>
          <cell r="B169" t="str">
            <v>Damsgaard</v>
          </cell>
          <cell r="M169" t="str">
            <v>BRE</v>
          </cell>
        </row>
        <row r="170">
          <cell r="A170" t="str">
            <v>Lewis Dunk</v>
          </cell>
          <cell r="B170" t="str">
            <v>Dunk</v>
          </cell>
          <cell r="M170" t="str">
            <v>BHA</v>
          </cell>
        </row>
        <row r="171">
          <cell r="A171" t="str">
            <v>Alex Iwobi</v>
          </cell>
          <cell r="B171" t="str">
            <v>Iwobi</v>
          </cell>
          <cell r="M171" t="str">
            <v>FUL</v>
          </cell>
        </row>
        <row r="172">
          <cell r="A172" t="str">
            <v>Robin Olsen</v>
          </cell>
          <cell r="B172" t="str">
            <v>Olsen</v>
          </cell>
          <cell r="M172" t="str">
            <v>AVL</v>
          </cell>
        </row>
        <row r="173">
          <cell r="A173" t="str">
            <v>Ashley Young</v>
          </cell>
          <cell r="B173" t="str">
            <v>Young</v>
          </cell>
          <cell r="M173" t="str">
            <v>EVE</v>
          </cell>
        </row>
        <row r="174">
          <cell r="A174" t="str">
            <v>Ezri Konsa Ngoyo</v>
          </cell>
          <cell r="B174" t="str">
            <v>Konsa</v>
          </cell>
          <cell r="C174" t="str">
            <v>Ezri Konsa</v>
          </cell>
          <cell r="M174" t="str">
            <v>AVL</v>
          </cell>
        </row>
        <row r="175">
          <cell r="A175" t="str">
            <v>Michael Keane</v>
          </cell>
          <cell r="B175" t="str">
            <v>Keane</v>
          </cell>
          <cell r="M175" t="str">
            <v>EVE</v>
          </cell>
        </row>
        <row r="176">
          <cell r="A176" t="str">
            <v>Harrison Reed</v>
          </cell>
          <cell r="B176" t="str">
            <v>Reed</v>
          </cell>
          <cell r="M176" t="str">
            <v>FUL</v>
          </cell>
        </row>
        <row r="177">
          <cell r="A177" t="str">
            <v>Ibrahima Konaté</v>
          </cell>
          <cell r="B177" t="str">
            <v>Konaté</v>
          </cell>
          <cell r="M177" t="str">
            <v>LIV</v>
          </cell>
        </row>
        <row r="178">
          <cell r="A178" t="str">
            <v>Vitaly Janelt</v>
          </cell>
          <cell r="B178" t="str">
            <v>Janelt</v>
          </cell>
          <cell r="C178"/>
          <cell r="D178"/>
          <cell r="M178" t="str">
            <v>BRE</v>
          </cell>
        </row>
        <row r="179">
          <cell r="A179" t="str">
            <v>Jeffrey Schlupp</v>
          </cell>
          <cell r="B179" t="str">
            <v>Schlupp</v>
          </cell>
          <cell r="M179" t="str">
            <v>CRY</v>
          </cell>
        </row>
        <row r="180">
          <cell r="A180" t="str">
            <v>Issa Diop</v>
          </cell>
          <cell r="B180" t="str">
            <v>Diop</v>
          </cell>
          <cell r="M180" t="str">
            <v>FUL</v>
          </cell>
        </row>
        <row r="181">
          <cell r="A181" t="str">
            <v>Jefferson Lerma Solís</v>
          </cell>
          <cell r="B181" t="str">
            <v>Lerma</v>
          </cell>
          <cell r="C181" t="str">
            <v>Jefferson Lerma</v>
          </cell>
          <cell r="M181" t="str">
            <v>CRY</v>
          </cell>
        </row>
        <row r="182">
          <cell r="A182" t="str">
            <v>Victor Lindelöf</v>
          </cell>
          <cell r="B182" t="str">
            <v>Lindelof</v>
          </cell>
          <cell r="M182" t="str">
            <v>MUN</v>
          </cell>
        </row>
        <row r="183">
          <cell r="A183" t="str">
            <v>Diego Carlos Santos Silva</v>
          </cell>
          <cell r="B183" t="str">
            <v>Diego Carlos</v>
          </cell>
          <cell r="C183" t="str">
            <v>Carlos</v>
          </cell>
          <cell r="M183" t="str">
            <v>AVL</v>
          </cell>
        </row>
        <row r="184">
          <cell r="A184" t="str">
            <v>Neco Williams</v>
          </cell>
          <cell r="B184" t="str">
            <v>Williams</v>
          </cell>
          <cell r="M184" t="str">
            <v>NFO</v>
          </cell>
        </row>
        <row r="185">
          <cell r="A185" t="str">
            <v>Scott McKenna</v>
          </cell>
          <cell r="B185" t="str">
            <v>McKenna</v>
          </cell>
          <cell r="M185" t="str">
            <v>NFO</v>
          </cell>
        </row>
        <row r="186">
          <cell r="A186" t="str">
            <v>Raúl Jiménez</v>
          </cell>
          <cell r="B186" t="str">
            <v>Raúl</v>
          </cell>
          <cell r="C186" t="str">
            <v>Jimenez</v>
          </cell>
          <cell r="D186" t="str">
            <v>Raul Jimenez</v>
          </cell>
          <cell r="M186" t="str">
            <v>FUL</v>
          </cell>
        </row>
        <row r="187">
          <cell r="A187" t="str">
            <v>Aaron Hickey</v>
          </cell>
          <cell r="B187" t="str">
            <v>Hickey</v>
          </cell>
          <cell r="M187" t="str">
            <v>BRE</v>
          </cell>
        </row>
        <row r="188">
          <cell r="A188" t="str">
            <v>Conor Gallagher</v>
          </cell>
          <cell r="B188" t="str">
            <v>Gallagher</v>
          </cell>
          <cell r="M188" t="str">
            <v>CHE</v>
          </cell>
        </row>
        <row r="189">
          <cell r="A189" t="str">
            <v>Craig Dawson</v>
          </cell>
          <cell r="B189" t="str">
            <v>Dawson</v>
          </cell>
          <cell r="M189" t="str">
            <v>WOL</v>
          </cell>
        </row>
        <row r="190">
          <cell r="A190" t="str">
            <v>Thomas Partey</v>
          </cell>
          <cell r="B190" t="str">
            <v>Thomas</v>
          </cell>
          <cell r="M190" t="str">
            <v>ARS</v>
          </cell>
        </row>
        <row r="191">
          <cell r="A191" t="str">
            <v>Tom Cairney</v>
          </cell>
          <cell r="B191" t="str">
            <v>Cairney</v>
          </cell>
          <cell r="M191" t="str">
            <v>FUL</v>
          </cell>
        </row>
        <row r="192">
          <cell r="A192" t="str">
            <v>Reece Burke</v>
          </cell>
          <cell r="B192" t="str">
            <v>Burke</v>
          </cell>
          <cell r="M192" t="str">
            <v>LUT</v>
          </cell>
        </row>
        <row r="193">
          <cell r="A193" t="str">
            <v>Ryan Christie</v>
          </cell>
          <cell r="B193" t="str">
            <v>Christie</v>
          </cell>
          <cell r="M193" t="str">
            <v>BOU</v>
          </cell>
        </row>
        <row r="194">
          <cell r="A194" t="str">
            <v>Jordan Pickford</v>
          </cell>
          <cell r="B194" t="str">
            <v>Pickford</v>
          </cell>
          <cell r="M194" t="str">
            <v>EVE</v>
          </cell>
        </row>
        <row r="195">
          <cell r="A195" t="str">
            <v>Jaidon Anthony</v>
          </cell>
          <cell r="B195" t="str">
            <v>Anthony</v>
          </cell>
          <cell r="M195" t="str">
            <v>BOU</v>
          </cell>
        </row>
        <row r="196">
          <cell r="A196" t="str">
            <v>Marcos Senesi</v>
          </cell>
          <cell r="B196" t="str">
            <v>Senesi</v>
          </cell>
          <cell r="M196" t="str">
            <v>BOU</v>
          </cell>
        </row>
        <row r="197">
          <cell r="A197" t="str">
            <v>Jan Paul van Hecke</v>
          </cell>
          <cell r="B197" t="str">
            <v>Van Hecke</v>
          </cell>
          <cell r="M197" t="str">
            <v>BHA</v>
          </cell>
        </row>
        <row r="198">
          <cell r="A198" t="str">
            <v>Pierre-Emile Højbjerg</v>
          </cell>
          <cell r="B198" t="str">
            <v>Højbjerg</v>
          </cell>
          <cell r="C198" t="str">
            <v>Pierre Højbjerg</v>
          </cell>
          <cell r="D198" t="str">
            <v>Pierre-Emile Hojbjerg</v>
          </cell>
          <cell r="M198" t="str">
            <v>TOT</v>
          </cell>
        </row>
        <row r="199">
          <cell r="A199" t="str">
            <v>Josh Cullen</v>
          </cell>
          <cell r="B199" t="str">
            <v>Cullen</v>
          </cell>
          <cell r="M199" t="str">
            <v>BUR</v>
          </cell>
        </row>
        <row r="200">
          <cell r="A200" t="str">
            <v>Adam Webster</v>
          </cell>
          <cell r="B200" t="str">
            <v>Webster</v>
          </cell>
          <cell r="M200" t="str">
            <v>BHA</v>
          </cell>
        </row>
        <row r="201">
          <cell r="A201" t="str">
            <v>Jóhann Berg Gudmundsson</v>
          </cell>
          <cell r="B201" t="str">
            <v>Gudmundsson</v>
          </cell>
          <cell r="M201" t="str">
            <v>BUR</v>
          </cell>
        </row>
        <row r="202">
          <cell r="A202" t="str">
            <v>Moisés Caicedo Corozo</v>
          </cell>
          <cell r="B202" t="str">
            <v>Caicedo</v>
          </cell>
          <cell r="C202" t="str">
            <v>Moises Caicedo</v>
          </cell>
          <cell r="D202" t="str">
            <v>Moisés Caicedo</v>
          </cell>
          <cell r="M202" t="str">
            <v>CHE</v>
          </cell>
        </row>
        <row r="203">
          <cell r="A203" t="str">
            <v>George Baldock</v>
          </cell>
          <cell r="B203" t="str">
            <v>Baldock</v>
          </cell>
          <cell r="M203" t="str">
            <v>SHU</v>
          </cell>
        </row>
        <row r="204">
          <cell r="A204" t="str">
            <v>James Milner</v>
          </cell>
          <cell r="B204" t="str">
            <v>Milner</v>
          </cell>
          <cell r="M204" t="str">
            <v>BHA</v>
          </cell>
        </row>
        <row r="205">
          <cell r="A205" t="str">
            <v>Rayan Aït-Nouri</v>
          </cell>
          <cell r="B205" t="str">
            <v>Aït-Nouri</v>
          </cell>
          <cell r="C205" t="str">
            <v>Rayan Ait-Nouri</v>
          </cell>
          <cell r="D205" t="str">
            <v>Rayan Aït Nouri</v>
          </cell>
          <cell r="M205" t="str">
            <v>WOL</v>
          </cell>
        </row>
        <row r="206">
          <cell r="A206" t="str">
            <v>Bruno Guimarães Rodriguez Moura</v>
          </cell>
          <cell r="B206" t="str">
            <v>Bruno G.</v>
          </cell>
          <cell r="C206" t="str">
            <v>Guimaraes</v>
          </cell>
          <cell r="D206" t="str">
            <v>Bruno Guimarães</v>
          </cell>
          <cell r="M206" t="str">
            <v>NEW</v>
          </cell>
        </row>
        <row r="207">
          <cell r="A207" t="str">
            <v>Willy Boly</v>
          </cell>
          <cell r="B207" t="str">
            <v>Boly</v>
          </cell>
          <cell r="M207" t="str">
            <v>NFO</v>
          </cell>
        </row>
        <row r="208">
          <cell r="A208" t="str">
            <v>Boubacar Kamara</v>
          </cell>
          <cell r="B208" t="str">
            <v>Kamara</v>
          </cell>
          <cell r="M208" t="str">
            <v>AVL</v>
          </cell>
        </row>
        <row r="209">
          <cell r="A209" t="str">
            <v>Lewis Cook</v>
          </cell>
          <cell r="B209" t="str">
            <v>L.Cook</v>
          </cell>
          <cell r="C209" t="str">
            <v>L Cook</v>
          </cell>
          <cell r="M209" t="str">
            <v>BOU</v>
          </cell>
        </row>
        <row r="210">
          <cell r="A210" t="str">
            <v>Ryan Yates</v>
          </cell>
          <cell r="B210" t="str">
            <v>Yates</v>
          </cell>
          <cell r="M210" t="str">
            <v>NFO</v>
          </cell>
        </row>
        <row r="211">
          <cell r="A211" t="str">
            <v>Lisandro Martínez</v>
          </cell>
          <cell r="B211" t="str">
            <v>Martinez</v>
          </cell>
          <cell r="C211" t="str">
            <v>L Martinez</v>
          </cell>
          <cell r="D211" t="str">
            <v>Lisandro Martinez</v>
          </cell>
          <cell r="M211" t="str">
            <v>MUN</v>
          </cell>
        </row>
        <row r="212">
          <cell r="A212" t="str">
            <v>Cheick Doucouré</v>
          </cell>
          <cell r="B212" t="str">
            <v>C.Doucouré</v>
          </cell>
          <cell r="C212" t="str">
            <v>C.Doucoure</v>
          </cell>
          <cell r="D212" t="str">
            <v>Abdoulaye Doucoure</v>
          </cell>
          <cell r="M212" t="str">
            <v>CRY</v>
          </cell>
        </row>
        <row r="213">
          <cell r="A213" t="str">
            <v>Nélson Cabral Semedo</v>
          </cell>
          <cell r="B213" t="str">
            <v>N.Semedo</v>
          </cell>
          <cell r="C213" t="str">
            <v>Nélson Semedo</v>
          </cell>
          <cell r="M213" t="str">
            <v>WOL</v>
          </cell>
        </row>
        <row r="214">
          <cell r="A214" t="str">
            <v>Tahith Chong</v>
          </cell>
          <cell r="B214" t="str">
            <v>Chong</v>
          </cell>
          <cell r="M214" t="str">
            <v>LUT</v>
          </cell>
        </row>
        <row r="215">
          <cell r="A215" t="str">
            <v>Antonee Robinson</v>
          </cell>
          <cell r="B215" t="str">
            <v>Robinson</v>
          </cell>
          <cell r="M215" t="str">
            <v>FUL</v>
          </cell>
        </row>
        <row r="216">
          <cell r="A216" t="str">
            <v>Yves Bissouma</v>
          </cell>
          <cell r="B216" t="str">
            <v>Bissouma</v>
          </cell>
          <cell r="M216" t="str">
            <v>TOT</v>
          </cell>
        </row>
        <row r="217">
          <cell r="A217" t="str">
            <v>Davinson Sánchez</v>
          </cell>
          <cell r="B217" t="str">
            <v>Sánchez</v>
          </cell>
          <cell r="C217" t="str">
            <v>D Sanchez</v>
          </cell>
          <cell r="D217" t="str">
            <v>Davinson Sanchez</v>
          </cell>
          <cell r="M217" t="str">
            <v>TOT</v>
          </cell>
        </row>
        <row r="218">
          <cell r="A218" t="str">
            <v>Kenny Tete</v>
          </cell>
          <cell r="B218" t="str">
            <v>Tete</v>
          </cell>
          <cell r="M218" t="str">
            <v>FUL</v>
          </cell>
        </row>
        <row r="219">
          <cell r="A219" t="str">
            <v>Joe Rothwell</v>
          </cell>
          <cell r="B219" t="str">
            <v>Rothwell</v>
          </cell>
          <cell r="M219" t="str">
            <v>BOU</v>
          </cell>
        </row>
        <row r="220">
          <cell r="A220" t="str">
            <v>Orel Mangala</v>
          </cell>
          <cell r="B220" t="str">
            <v>Mangala</v>
          </cell>
          <cell r="M220" t="str">
            <v>NFO</v>
          </cell>
        </row>
        <row r="221">
          <cell r="A221" t="str">
            <v>Oliver Skipp</v>
          </cell>
          <cell r="B221" t="str">
            <v>Skipp</v>
          </cell>
          <cell r="M221" t="str">
            <v>TOT</v>
          </cell>
        </row>
        <row r="222">
          <cell r="A222" t="str">
            <v>James Trafford</v>
          </cell>
          <cell r="B222" t="str">
            <v>Trafford</v>
          </cell>
          <cell r="M222" t="str">
            <v>BUR</v>
          </cell>
        </row>
        <row r="223">
          <cell r="A223" t="str">
            <v>Zeki Amdouni</v>
          </cell>
          <cell r="B223" t="str">
            <v>Amdouni</v>
          </cell>
          <cell r="M223" t="str">
            <v>BUR</v>
          </cell>
        </row>
        <row r="224">
          <cell r="A224" t="str">
            <v>Billy Gilmour</v>
          </cell>
          <cell r="B224" t="str">
            <v>Gilmour</v>
          </cell>
          <cell r="M224" t="str">
            <v>BHA</v>
          </cell>
        </row>
        <row r="225">
          <cell r="A225" t="str">
            <v>Jordan Beyer</v>
          </cell>
          <cell r="B225" t="str">
            <v>Beyer</v>
          </cell>
          <cell r="M225" t="str">
            <v>BUR</v>
          </cell>
        </row>
        <row r="226">
          <cell r="A226" t="str">
            <v>Lloyd Kelly</v>
          </cell>
          <cell r="B226" t="str">
            <v>Kelly</v>
          </cell>
          <cell r="M226" t="str">
            <v>BOU</v>
          </cell>
        </row>
        <row r="227">
          <cell r="A227" t="str">
            <v>Matheus Luiz Nunes</v>
          </cell>
          <cell r="B227" t="str">
            <v>Matheus N.</v>
          </cell>
          <cell r="C227" t="str">
            <v>Nunes</v>
          </cell>
          <cell r="D227" t="str">
            <v>Matheus Nunes</v>
          </cell>
          <cell r="M227" t="str">
            <v>MCI</v>
          </cell>
        </row>
        <row r="228">
          <cell r="A228" t="str">
            <v>Victor da Silva</v>
          </cell>
          <cell r="B228" t="str">
            <v>Vitinho</v>
          </cell>
          <cell r="M228" t="str">
            <v>BUR</v>
          </cell>
        </row>
        <row r="229">
          <cell r="A229" t="str">
            <v>Manuel Benson Hedilazio</v>
          </cell>
          <cell r="B229" t="str">
            <v>Benson</v>
          </cell>
          <cell r="M229" t="str">
            <v>BUR</v>
          </cell>
        </row>
        <row r="230">
          <cell r="A230" t="str">
            <v>Ameen Al-Dakhil</v>
          </cell>
          <cell r="B230" t="str">
            <v>Al-Dakhil</v>
          </cell>
          <cell r="M230" t="str">
            <v>BUR</v>
          </cell>
        </row>
        <row r="231">
          <cell r="A231" t="str">
            <v>Amari'i Bell</v>
          </cell>
          <cell r="B231" t="str">
            <v>Bell</v>
          </cell>
          <cell r="D231"/>
          <cell r="M231" t="str">
            <v>LUT</v>
          </cell>
        </row>
        <row r="232">
          <cell r="A232" t="str">
            <v>Sander Berge</v>
          </cell>
          <cell r="B232" t="str">
            <v>Berge</v>
          </cell>
          <cell r="M232" t="str">
            <v>BUR</v>
          </cell>
        </row>
        <row r="233">
          <cell r="A233" t="str">
            <v>Dara O'Shea</v>
          </cell>
          <cell r="B233" t="str">
            <v>O'Shea</v>
          </cell>
          <cell r="M233" t="str">
            <v>BUR</v>
          </cell>
        </row>
        <row r="234">
          <cell r="A234" t="str">
            <v>Marvelous Nakamba</v>
          </cell>
          <cell r="B234" t="str">
            <v>Nakamba</v>
          </cell>
          <cell r="M234" t="str">
            <v>LUT</v>
          </cell>
        </row>
        <row r="235">
          <cell r="A235" t="str">
            <v>Marvelous Nakamba</v>
          </cell>
          <cell r="B235" t="str">
            <v>Nakamba</v>
          </cell>
          <cell r="C235"/>
          <cell r="M235" t="str">
            <v>LUT</v>
          </cell>
        </row>
        <row r="236">
          <cell r="A236" t="str">
            <v>James Garner</v>
          </cell>
          <cell r="B236" t="str">
            <v>Garner</v>
          </cell>
          <cell r="M236" t="str">
            <v>EVE</v>
          </cell>
        </row>
        <row r="237">
          <cell r="A237" t="str">
            <v>Jarrad Branthwaite</v>
          </cell>
          <cell r="B237" t="str">
            <v>Branthwaite</v>
          </cell>
          <cell r="M237" t="str">
            <v>EVE</v>
          </cell>
        </row>
        <row r="238">
          <cell r="A238" t="str">
            <v>Daniel Castelo Podence</v>
          </cell>
          <cell r="B238" t="str">
            <v>Podence</v>
          </cell>
          <cell r="C238" t="str">
            <v>Daniel Podence</v>
          </cell>
          <cell r="D238"/>
          <cell r="M238" t="str">
            <v>WOL</v>
          </cell>
        </row>
        <row r="239">
          <cell r="A239" t="str">
            <v>Gonçalo Manuel Ganchinho Guedes</v>
          </cell>
          <cell r="B239" t="str">
            <v>Guedes</v>
          </cell>
          <cell r="C239" t="str">
            <v>Gonçalo Guedes</v>
          </cell>
          <cell r="M239" t="str">
            <v>WOL</v>
          </cell>
        </row>
        <row r="240">
          <cell r="A240" t="str">
            <v>Luke Cundle</v>
          </cell>
          <cell r="B240" t="str">
            <v>Cundle</v>
          </cell>
          <cell r="M240" t="str">
            <v>WOL</v>
          </cell>
        </row>
        <row r="241">
          <cell r="A241" t="str">
            <v>Francisco Jorge Tomás Oliveira</v>
          </cell>
          <cell r="B241" t="str">
            <v>Chiquinho</v>
          </cell>
          <cell r="M241" t="str">
            <v>WOL</v>
          </cell>
        </row>
        <row r="242">
          <cell r="A242" t="str">
            <v>Matija Šarkić</v>
          </cell>
          <cell r="B242" t="str">
            <v>Šarkić</v>
          </cell>
          <cell r="C242" t="str">
            <v>Sarkic</v>
          </cell>
          <cell r="M242" t="str">
            <v>WOL</v>
          </cell>
        </row>
        <row r="243">
          <cell r="A243" t="str">
            <v>Toti António Gomes</v>
          </cell>
          <cell r="B243" t="str">
            <v>Toti</v>
          </cell>
          <cell r="M243" t="str">
            <v>WOL</v>
          </cell>
        </row>
        <row r="244">
          <cell r="A244" t="str">
            <v>Matt Doherty</v>
          </cell>
          <cell r="B244" t="str">
            <v>Doherty</v>
          </cell>
          <cell r="M244" t="str">
            <v>WOL</v>
          </cell>
        </row>
        <row r="245">
          <cell r="A245" t="str">
            <v>Jonathan Castro Otto</v>
          </cell>
          <cell r="B245" t="str">
            <v>J.Otto</v>
          </cell>
          <cell r="C245" t="str">
            <v>Jonny Castro</v>
          </cell>
          <cell r="M245" t="str">
            <v>WOL</v>
          </cell>
        </row>
        <row r="246">
          <cell r="A246" t="str">
            <v>Danny Ings</v>
          </cell>
          <cell r="B246" t="str">
            <v>Ings</v>
          </cell>
          <cell r="M246" t="str">
            <v>WHU</v>
          </cell>
        </row>
        <row r="247">
          <cell r="A247" t="str">
            <v>Maxwel Cornet</v>
          </cell>
          <cell r="B247" t="str">
            <v>Cornet</v>
          </cell>
          <cell r="M247" t="str">
            <v>WHU</v>
          </cell>
        </row>
        <row r="248">
          <cell r="A248" t="str">
            <v>Flynn Downes</v>
          </cell>
          <cell r="B248" t="str">
            <v>Downes</v>
          </cell>
          <cell r="M248" t="str">
            <v>WHU</v>
          </cell>
        </row>
        <row r="249">
          <cell r="A249" t="str">
            <v>Conor Coventry</v>
          </cell>
          <cell r="B249" t="str">
            <v>Coventry</v>
          </cell>
          <cell r="M249" t="str">
            <v>WHU</v>
          </cell>
        </row>
        <row r="250">
          <cell r="A250" t="str">
            <v>Lukasz Fabianski</v>
          </cell>
          <cell r="B250" t="str">
            <v>Fabianski</v>
          </cell>
          <cell r="C250" t="str">
            <v>Łukasz Fabiański</v>
          </cell>
          <cell r="M250" t="str">
            <v>WHU</v>
          </cell>
        </row>
        <row r="251">
          <cell r="A251" t="str">
            <v>Gianluca Scamacca</v>
          </cell>
          <cell r="B251" t="str">
            <v>Scamacca</v>
          </cell>
          <cell r="M251" t="str">
            <v>WHU</v>
          </cell>
        </row>
        <row r="252">
          <cell r="A252" t="str">
            <v>Divin Mubama</v>
          </cell>
          <cell r="B252" t="str">
            <v>Mubama</v>
          </cell>
          <cell r="M252" t="str">
            <v>WHU</v>
          </cell>
        </row>
        <row r="253">
          <cell r="A253" t="str">
            <v>Thilo Kehrer</v>
          </cell>
          <cell r="B253" t="str">
            <v>Kehrer</v>
          </cell>
          <cell r="M253" t="str">
            <v>WHU</v>
          </cell>
        </row>
        <row r="254">
          <cell r="A254" t="str">
            <v>Aaron Cresswell</v>
          </cell>
          <cell r="B254" t="str">
            <v>Cresswell</v>
          </cell>
          <cell r="M254" t="str">
            <v>WHU</v>
          </cell>
        </row>
        <row r="255">
          <cell r="A255" t="str">
            <v>Ben Johnson</v>
          </cell>
          <cell r="B255" t="str">
            <v>Johnson</v>
          </cell>
          <cell r="M255" t="str">
            <v>WHU</v>
          </cell>
        </row>
        <row r="256">
          <cell r="A256" t="str">
            <v>Ben Davies</v>
          </cell>
          <cell r="B256" t="str">
            <v>Davies</v>
          </cell>
          <cell r="C256" t="str">
            <v>Ben T Davies</v>
          </cell>
          <cell r="M256" t="str">
            <v>TOT</v>
          </cell>
        </row>
        <row r="257">
          <cell r="A257" t="str">
            <v>Rodrigo Bentancur</v>
          </cell>
          <cell r="B257" t="str">
            <v>Bentancur</v>
          </cell>
          <cell r="M257" t="str">
            <v>TOT</v>
          </cell>
        </row>
        <row r="258">
          <cell r="A258" t="str">
            <v>Bryan Gil Salvatierra</v>
          </cell>
          <cell r="B258" t="str">
            <v>Bryan</v>
          </cell>
          <cell r="M258" t="str">
            <v>TOT</v>
          </cell>
        </row>
        <row r="259">
          <cell r="A259" t="str">
            <v>Hugo Lloris</v>
          </cell>
          <cell r="B259" t="str">
            <v>Lloris</v>
          </cell>
          <cell r="M259" t="str">
            <v>TOT</v>
          </cell>
        </row>
        <row r="260">
          <cell r="A260" t="str">
            <v>Fraser Forster</v>
          </cell>
          <cell r="B260" t="str">
            <v>Forster</v>
          </cell>
          <cell r="M260" t="str">
            <v>TOT</v>
          </cell>
        </row>
        <row r="261">
          <cell r="A261" t="str">
            <v>Brandon Austin</v>
          </cell>
          <cell r="B261" t="str">
            <v>Austin</v>
          </cell>
          <cell r="M261" t="str">
            <v>TOT</v>
          </cell>
        </row>
        <row r="262">
          <cell r="A262" t="str">
            <v>Harry Kane</v>
          </cell>
          <cell r="B262" t="str">
            <v>Kane</v>
          </cell>
          <cell r="M262" t="str">
            <v>TOT</v>
          </cell>
        </row>
        <row r="263">
          <cell r="A263" t="str">
            <v>Ryan Sessegnon</v>
          </cell>
          <cell r="B263" t="str">
            <v>Sessegnon</v>
          </cell>
          <cell r="M263" t="str">
            <v>TOT</v>
          </cell>
        </row>
        <row r="264">
          <cell r="A264" t="str">
            <v>Eric Dier</v>
          </cell>
          <cell r="B264" t="str">
            <v>Dier</v>
          </cell>
          <cell r="M264" t="str">
            <v>TOT</v>
          </cell>
        </row>
        <row r="265">
          <cell r="A265" t="str">
            <v>Japhet Tanganga</v>
          </cell>
          <cell r="B265" t="str">
            <v>Tanganga</v>
          </cell>
          <cell r="M265" t="str">
            <v>TOT</v>
          </cell>
        </row>
        <row r="266">
          <cell r="A266" t="str">
            <v>Djed Spence</v>
          </cell>
          <cell r="B266" t="str">
            <v>Spence</v>
          </cell>
          <cell r="M266" t="str">
            <v>TOT</v>
          </cell>
        </row>
        <row r="267">
          <cell r="A267" t="str">
            <v>Joe Rodon</v>
          </cell>
          <cell r="B267" t="str">
            <v>Rodon</v>
          </cell>
          <cell r="M267" t="str">
            <v>TOT</v>
          </cell>
        </row>
        <row r="268">
          <cell r="A268" t="str">
            <v>Oliver McBurnie</v>
          </cell>
          <cell r="B268" t="str">
            <v>McBurnie</v>
          </cell>
          <cell r="M268" t="str">
            <v>SHU</v>
          </cell>
        </row>
        <row r="269">
          <cell r="A269" t="str">
            <v>Jayden Bogle</v>
          </cell>
          <cell r="B269" t="str">
            <v>Bogle</v>
          </cell>
          <cell r="M269" t="str">
            <v>SHU</v>
          </cell>
        </row>
        <row r="270">
          <cell r="A270" t="str">
            <v>William Osula</v>
          </cell>
          <cell r="B270" t="str">
            <v>Osula</v>
          </cell>
          <cell r="M270" t="str">
            <v>SHU</v>
          </cell>
        </row>
        <row r="271">
          <cell r="A271" t="str">
            <v>Oliver Norwood</v>
          </cell>
          <cell r="B271" t="str">
            <v>Norwood</v>
          </cell>
          <cell r="M271" t="str">
            <v>SHU</v>
          </cell>
        </row>
        <row r="272">
          <cell r="A272" t="str">
            <v>Yasser Larouci</v>
          </cell>
          <cell r="B272" t="str">
            <v>Larouci</v>
          </cell>
          <cell r="M272" t="str">
            <v>SHU</v>
          </cell>
        </row>
        <row r="273">
          <cell r="A273" t="str">
            <v>Ben Osborn</v>
          </cell>
          <cell r="B273" t="str">
            <v>Osborn</v>
          </cell>
          <cell r="M273" t="str">
            <v>SHU</v>
          </cell>
        </row>
        <row r="274">
          <cell r="A274" t="str">
            <v>John Egan</v>
          </cell>
          <cell r="B274" t="str">
            <v>Egan</v>
          </cell>
          <cell r="M274" t="str">
            <v>SHU</v>
          </cell>
        </row>
        <row r="275">
          <cell r="A275" t="str">
            <v>Jack Robinson</v>
          </cell>
          <cell r="B275" t="str">
            <v>Robinson</v>
          </cell>
          <cell r="M275" t="str">
            <v>SHU</v>
          </cell>
        </row>
        <row r="276">
          <cell r="A276" t="str">
            <v>Ismaila Coulibaly</v>
          </cell>
          <cell r="B276" t="str">
            <v>Coulibaly</v>
          </cell>
          <cell r="M276" t="str">
            <v>SHU</v>
          </cell>
        </row>
        <row r="277">
          <cell r="A277" t="str">
            <v>John Fleck</v>
          </cell>
          <cell r="B277" t="str">
            <v>Fleck</v>
          </cell>
          <cell r="M277" t="str">
            <v>SHU</v>
          </cell>
        </row>
        <row r="278">
          <cell r="A278" t="str">
            <v>Anis Slimane</v>
          </cell>
          <cell r="B278" t="str">
            <v>Slimane</v>
          </cell>
          <cell r="M278" t="str">
            <v>SHU</v>
          </cell>
        </row>
        <row r="279">
          <cell r="A279" t="str">
            <v>James McAtee</v>
          </cell>
          <cell r="B279" t="str">
            <v>McAtee</v>
          </cell>
          <cell r="M279" t="str">
            <v>SHU</v>
          </cell>
        </row>
        <row r="280">
          <cell r="A280" t="str">
            <v>Jordan Amissah</v>
          </cell>
          <cell r="B280" t="str">
            <v>Amissah</v>
          </cell>
          <cell r="M280" t="str">
            <v>SHU</v>
          </cell>
        </row>
        <row r="281">
          <cell r="A281" t="str">
            <v>Adam Davies</v>
          </cell>
          <cell r="B281" t="str">
            <v>A.Davies</v>
          </cell>
          <cell r="C281"/>
          <cell r="M281" t="str">
            <v>SHU</v>
          </cell>
        </row>
        <row r="282">
          <cell r="A282" t="str">
            <v>Wes Foderingham</v>
          </cell>
          <cell r="B282" t="str">
            <v>Foderingham</v>
          </cell>
          <cell r="M282" t="str">
            <v>SHU</v>
          </cell>
        </row>
        <row r="283">
          <cell r="A283" t="str">
            <v>Rhian Brewster</v>
          </cell>
          <cell r="B283" t="str">
            <v>Brewster</v>
          </cell>
          <cell r="M283" t="str">
            <v>SHU</v>
          </cell>
        </row>
        <row r="284">
          <cell r="A284" t="str">
            <v>Daniel Jebbison</v>
          </cell>
          <cell r="B284" t="str">
            <v>Jebbison</v>
          </cell>
          <cell r="D284"/>
          <cell r="M284" t="str">
            <v>SHU</v>
          </cell>
        </row>
        <row r="285">
          <cell r="A285" t="str">
            <v>Iliman Ndiaye</v>
          </cell>
          <cell r="B285" t="str">
            <v>Ndiaye</v>
          </cell>
          <cell r="M285" t="str">
            <v>SHU</v>
          </cell>
        </row>
        <row r="286">
          <cell r="A286" t="str">
            <v>Bénie Traoré</v>
          </cell>
          <cell r="B286" t="str">
            <v>T.Bénie</v>
          </cell>
          <cell r="M286" t="str">
            <v>SHU</v>
          </cell>
        </row>
        <row r="287">
          <cell r="A287" t="str">
            <v>Anel Ahmedhodžić</v>
          </cell>
          <cell r="B287" t="str">
            <v>Ahmedhodžić</v>
          </cell>
          <cell r="M287" t="str">
            <v>SHU</v>
          </cell>
        </row>
        <row r="288">
          <cell r="A288" t="str">
            <v>Chris Basham</v>
          </cell>
          <cell r="B288" t="str">
            <v>Basham</v>
          </cell>
          <cell r="M288" t="str">
            <v>SHU</v>
          </cell>
        </row>
        <row r="289">
          <cell r="A289" t="str">
            <v>Max Lowe</v>
          </cell>
          <cell r="B289" t="str">
            <v>Lowe</v>
          </cell>
          <cell r="M289" t="str">
            <v>SHU</v>
          </cell>
        </row>
        <row r="290">
          <cell r="A290" t="str">
            <v>Rhys Norrington-Davies</v>
          </cell>
          <cell r="B290" t="str">
            <v>Norrington-Davies</v>
          </cell>
          <cell r="M290" t="str">
            <v>SHU</v>
          </cell>
        </row>
        <row r="291">
          <cell r="A291" t="str">
            <v>Chris Wood</v>
          </cell>
          <cell r="B291" t="str">
            <v>Wood</v>
          </cell>
          <cell r="M291" t="str">
            <v>NFO</v>
          </cell>
        </row>
        <row r="292">
          <cell r="A292" t="str">
            <v>Cheikhou Kouyaté</v>
          </cell>
          <cell r="B292" t="str">
            <v>Kouyaté</v>
          </cell>
          <cell r="C292" t="str">
            <v>Kouyate</v>
          </cell>
          <cell r="M292" t="str">
            <v>NFO</v>
          </cell>
        </row>
        <row r="293">
          <cell r="A293" t="str">
            <v>Moussa Niakhaté</v>
          </cell>
          <cell r="B293" t="str">
            <v>Niakhaté</v>
          </cell>
          <cell r="C293" t="str">
            <v>Niakhate</v>
          </cell>
          <cell r="M293" t="str">
            <v>NFO</v>
          </cell>
        </row>
        <row r="294">
          <cell r="A294" t="str">
            <v>Lewis O'Brien</v>
          </cell>
          <cell r="B294" t="str">
            <v>O'Brien</v>
          </cell>
          <cell r="M294" t="str">
            <v>NFO</v>
          </cell>
        </row>
        <row r="295">
          <cell r="A295" t="str">
            <v>Remo Freuler</v>
          </cell>
          <cell r="B295" t="str">
            <v>Freuler</v>
          </cell>
          <cell r="M295" t="str">
            <v>NFO</v>
          </cell>
        </row>
        <row r="296">
          <cell r="A296" t="str">
            <v>Jonjo Shelvey</v>
          </cell>
          <cell r="B296" t="str">
            <v>J.Shelvey</v>
          </cell>
          <cell r="M296" t="str">
            <v>NFO</v>
          </cell>
        </row>
        <row r="297">
          <cell r="A297" t="str">
            <v>Alex Mighten</v>
          </cell>
          <cell r="B297" t="str">
            <v>Mighten</v>
          </cell>
          <cell r="M297" t="str">
            <v>NFO</v>
          </cell>
        </row>
        <row r="298">
          <cell r="A298" t="str">
            <v>Callum Hudson-Odoi</v>
          </cell>
          <cell r="B298" t="str">
            <v>Hudson-Odoi</v>
          </cell>
          <cell r="M298" t="str">
            <v>NFO</v>
          </cell>
        </row>
        <row r="299">
          <cell r="A299" t="str">
            <v>Harry Arter</v>
          </cell>
          <cell r="B299" t="str">
            <v>Arter</v>
          </cell>
          <cell r="M299" t="str">
            <v>NFO</v>
          </cell>
        </row>
        <row r="300">
          <cell r="A300" t="str">
            <v>Braian Ojeda Rodríguez</v>
          </cell>
          <cell r="B300" t="str">
            <v>Ojeda</v>
          </cell>
          <cell r="M300" t="str">
            <v>NFO</v>
          </cell>
        </row>
        <row r="301">
          <cell r="A301" t="str">
            <v>Wayne Hennessey</v>
          </cell>
          <cell r="B301" t="str">
            <v>Hennessey</v>
          </cell>
          <cell r="M301" t="str">
            <v>NFO</v>
          </cell>
        </row>
        <row r="302">
          <cell r="A302" t="str">
            <v>Sam Surridge</v>
          </cell>
          <cell r="B302" t="str">
            <v>Surridge</v>
          </cell>
          <cell r="M302" t="str">
            <v>NFO</v>
          </cell>
        </row>
        <row r="303">
          <cell r="A303" t="str">
            <v>Emmanuel Dennis</v>
          </cell>
          <cell r="B303" t="str">
            <v>Dennis</v>
          </cell>
          <cell r="C303" t="str">
            <v>E Dennis</v>
          </cell>
          <cell r="M303" t="str">
            <v>NFO</v>
          </cell>
        </row>
        <row r="304">
          <cell r="A304" t="str">
            <v>Harry Toffolo</v>
          </cell>
          <cell r="B304" t="str">
            <v>Toffolo</v>
          </cell>
          <cell r="M304" t="str">
            <v>NFO</v>
          </cell>
        </row>
        <row r="305">
          <cell r="A305" t="str">
            <v>Steve Cook</v>
          </cell>
          <cell r="B305" t="str">
            <v>Cook</v>
          </cell>
          <cell r="C305" t="str">
            <v>S Cook</v>
          </cell>
          <cell r="M305" t="str">
            <v>NFO</v>
          </cell>
        </row>
        <row r="306">
          <cell r="A306" t="str">
            <v>Giulian Biancone</v>
          </cell>
          <cell r="B306" t="str">
            <v>Biancone</v>
          </cell>
          <cell r="M306" t="str">
            <v>NFO</v>
          </cell>
        </row>
        <row r="307">
          <cell r="A307" t="str">
            <v>Nuno Varela Tavares</v>
          </cell>
          <cell r="B307" t="str">
            <v>Tavares</v>
          </cell>
          <cell r="M307" t="str">
            <v>NFO</v>
          </cell>
        </row>
        <row r="308">
          <cell r="A308" t="str">
            <v>Mohamed Dräger</v>
          </cell>
          <cell r="B308" t="str">
            <v>Dräger</v>
          </cell>
          <cell r="M308" t="str">
            <v>NFO</v>
          </cell>
        </row>
        <row r="309">
          <cell r="A309" t="str">
            <v>Jonathan Panzo</v>
          </cell>
          <cell r="B309" t="str">
            <v>Panzo</v>
          </cell>
          <cell r="M309" t="str">
            <v>NFO</v>
          </cell>
        </row>
        <row r="310">
          <cell r="A310" t="str">
            <v>Loïc Mbe Soh</v>
          </cell>
          <cell r="B310" t="str">
            <v>Mbe Soh</v>
          </cell>
          <cell r="M310" t="str">
            <v>NFO</v>
          </cell>
        </row>
        <row r="311">
          <cell r="A311" t="str">
            <v>Omar Richards</v>
          </cell>
          <cell r="B311" t="str">
            <v>O.Richards</v>
          </cell>
          <cell r="C311" t="str">
            <v>O Richards</v>
          </cell>
          <cell r="M311" t="str">
            <v>NFO</v>
          </cell>
        </row>
        <row r="312">
          <cell r="A312" t="str">
            <v>Richie Laryea</v>
          </cell>
          <cell r="B312" t="str">
            <v>Laryea</v>
          </cell>
          <cell r="M312" t="str">
            <v>NFO</v>
          </cell>
        </row>
        <row r="313">
          <cell r="A313" t="str">
            <v>Jacob Murphy</v>
          </cell>
          <cell r="B313" t="str">
            <v>J.Murphy</v>
          </cell>
          <cell r="M313" t="str">
            <v>NEW</v>
          </cell>
        </row>
        <row r="314">
          <cell r="A314" t="str">
            <v>Joe Willock</v>
          </cell>
          <cell r="B314" t="str">
            <v>Willock</v>
          </cell>
          <cell r="M314" t="str">
            <v>NEW</v>
          </cell>
        </row>
        <row r="315">
          <cell r="A315" t="str">
            <v>Allan Saint-Maximin</v>
          </cell>
          <cell r="B315" t="str">
            <v>Saint-Maximin</v>
          </cell>
          <cell r="M315" t="str">
            <v>NEW</v>
          </cell>
        </row>
        <row r="316">
          <cell r="A316" t="str">
            <v>Ryan Fraser</v>
          </cell>
          <cell r="B316" t="str">
            <v>Fraser</v>
          </cell>
          <cell r="M316" t="str">
            <v>NEW</v>
          </cell>
        </row>
        <row r="317">
          <cell r="A317" t="str">
            <v>Matt Ritchie</v>
          </cell>
          <cell r="B317" t="str">
            <v>Ritchie</v>
          </cell>
          <cell r="M317" t="str">
            <v>NEW</v>
          </cell>
        </row>
        <row r="318">
          <cell r="A318" t="str">
            <v>Jeff Hendrick</v>
          </cell>
          <cell r="B318" t="str">
            <v>Hendrick</v>
          </cell>
          <cell r="M318" t="str">
            <v>NEW</v>
          </cell>
        </row>
        <row r="319">
          <cell r="A319" t="str">
            <v>Martin Dubravka</v>
          </cell>
          <cell r="B319" t="str">
            <v>Dubravka</v>
          </cell>
          <cell r="M319" t="str">
            <v>NEW</v>
          </cell>
        </row>
        <row r="320">
          <cell r="A320" t="str">
            <v>Karl Darlow</v>
          </cell>
          <cell r="B320" t="str">
            <v>Darlow</v>
          </cell>
          <cell r="M320" t="str">
            <v>NEW</v>
          </cell>
        </row>
        <row r="321">
          <cell r="A321" t="str">
            <v>Jamaal Lascelles</v>
          </cell>
          <cell r="B321" t="str">
            <v>Lascelles</v>
          </cell>
          <cell r="M321" t="str">
            <v>NEW</v>
          </cell>
        </row>
        <row r="322">
          <cell r="A322" t="str">
            <v>Javier Manquillo Gaitán</v>
          </cell>
          <cell r="B322" t="str">
            <v>Manquillo</v>
          </cell>
          <cell r="M322" t="str">
            <v>NEW</v>
          </cell>
        </row>
        <row r="323">
          <cell r="A323" t="str">
            <v>Jamal Lewis</v>
          </cell>
          <cell r="B323" t="str">
            <v>J.Lewis</v>
          </cell>
          <cell r="C323" t="str">
            <v>J Lewis</v>
          </cell>
          <cell r="M323" t="str">
            <v>NEW</v>
          </cell>
        </row>
        <row r="324">
          <cell r="A324" t="str">
            <v>Emil Krafth</v>
          </cell>
          <cell r="B324" t="str">
            <v>Krafth</v>
          </cell>
          <cell r="M324" t="str">
            <v>NEW</v>
          </cell>
        </row>
        <row r="325">
          <cell r="A325" t="str">
            <v>Paul Dummett</v>
          </cell>
          <cell r="B325" t="str">
            <v>Dummett</v>
          </cell>
          <cell r="M325" t="str">
            <v>NEW</v>
          </cell>
        </row>
        <row r="326">
          <cell r="A326" t="str">
            <v>Harrison Ashby</v>
          </cell>
          <cell r="B326" t="str">
            <v>Ashby</v>
          </cell>
          <cell r="M326" t="str">
            <v>NEW</v>
          </cell>
        </row>
        <row r="327">
          <cell r="A327" t="str">
            <v>Facundo Pellistri Rebollo</v>
          </cell>
          <cell r="B327" t="str">
            <v>Pellistri</v>
          </cell>
          <cell r="M327" t="str">
            <v>MUN</v>
          </cell>
        </row>
        <row r="328">
          <cell r="A328" t="str">
            <v>Frederico Rodrigues de Paula Santos</v>
          </cell>
          <cell r="B328" t="str">
            <v>Fred</v>
          </cell>
          <cell r="M328" t="str">
            <v>MUN</v>
          </cell>
        </row>
        <row r="329">
          <cell r="A329" t="str">
            <v>Scott McTominay</v>
          </cell>
          <cell r="B329" t="str">
            <v>McTominay</v>
          </cell>
          <cell r="M329" t="str">
            <v>MUN</v>
          </cell>
        </row>
        <row r="330">
          <cell r="A330" t="str">
            <v>Donny van de Beek</v>
          </cell>
          <cell r="B330" t="str">
            <v>Van de Beek</v>
          </cell>
          <cell r="M330" t="str">
            <v>MUN</v>
          </cell>
        </row>
        <row r="331">
          <cell r="A331" t="str">
            <v>Amad Diallo</v>
          </cell>
          <cell r="B331" t="str">
            <v>Amad</v>
          </cell>
          <cell r="M331" t="str">
            <v>MUN</v>
          </cell>
        </row>
        <row r="332">
          <cell r="A332" t="str">
            <v>Tom Heaton</v>
          </cell>
          <cell r="B332" t="str">
            <v>Heaton</v>
          </cell>
          <cell r="M332" t="str">
            <v>MUN</v>
          </cell>
        </row>
        <row r="333">
          <cell r="A333" t="str">
            <v>Tyrell Malacia</v>
          </cell>
          <cell r="B333" t="str">
            <v>Malacia</v>
          </cell>
          <cell r="M333" t="str">
            <v>MUN</v>
          </cell>
        </row>
        <row r="334">
          <cell r="A334" t="str">
            <v>Harry Maguire</v>
          </cell>
          <cell r="B334" t="str">
            <v>Maguire</v>
          </cell>
          <cell r="M334" t="str">
            <v>MUN</v>
          </cell>
        </row>
        <row r="335">
          <cell r="A335" t="str">
            <v>Brandon Williams</v>
          </cell>
          <cell r="B335" t="str">
            <v>B.Williams</v>
          </cell>
          <cell r="M335" t="str">
            <v>MUN</v>
          </cell>
        </row>
        <row r="336">
          <cell r="A336" t="str">
            <v>Eric Bailly</v>
          </cell>
          <cell r="B336" t="str">
            <v>Bailly</v>
          </cell>
          <cell r="M336" t="str">
            <v>MUN</v>
          </cell>
        </row>
        <row r="337">
          <cell r="A337" t="str">
            <v>Alex Telles</v>
          </cell>
          <cell r="B337" t="str">
            <v>Alex Telles</v>
          </cell>
          <cell r="M337" t="str">
            <v>MUN</v>
          </cell>
        </row>
        <row r="338">
          <cell r="A338" t="str">
            <v>Sergio Reguilón</v>
          </cell>
          <cell r="B338" t="str">
            <v>Reguilón</v>
          </cell>
          <cell r="C338" t="str">
            <v>Reguilon</v>
          </cell>
          <cell r="M338" t="str">
            <v>MUN</v>
          </cell>
        </row>
        <row r="339">
          <cell r="A339" t="str">
            <v>Sergio Gómez</v>
          </cell>
          <cell r="B339" t="str">
            <v>Sergio Gómez</v>
          </cell>
          <cell r="C339" t="str">
            <v>S Gomez</v>
          </cell>
          <cell r="M339" t="str">
            <v>MCI</v>
          </cell>
        </row>
        <row r="340">
          <cell r="A340" t="str">
            <v>Kevin De Bruyne</v>
          </cell>
          <cell r="B340" t="str">
            <v>De Bruyne</v>
          </cell>
          <cell r="M340" t="str">
            <v>MCI</v>
          </cell>
        </row>
        <row r="341">
          <cell r="A341" t="str">
            <v>Riyad Mahrez</v>
          </cell>
          <cell r="B341" t="str">
            <v>Mahrez</v>
          </cell>
          <cell r="C341"/>
          <cell r="D341"/>
          <cell r="M341" t="str">
            <v>MCI</v>
          </cell>
        </row>
        <row r="342">
          <cell r="A342" t="str">
            <v>Kalvin Phillips</v>
          </cell>
          <cell r="B342" t="str">
            <v>Phillips</v>
          </cell>
          <cell r="C342" t="str">
            <v>K Phillips</v>
          </cell>
          <cell r="M342" t="str">
            <v>MCI</v>
          </cell>
        </row>
        <row r="343">
          <cell r="A343" t="str">
            <v>Stefan Ortega Moreno</v>
          </cell>
          <cell r="B343" t="str">
            <v>Ortega Moreno</v>
          </cell>
          <cell r="M343" t="str">
            <v>MCI</v>
          </cell>
        </row>
        <row r="344">
          <cell r="A344" t="str">
            <v>Scott Carson</v>
          </cell>
          <cell r="B344" t="str">
            <v>Carson</v>
          </cell>
          <cell r="M344" t="str">
            <v>MCI</v>
          </cell>
        </row>
        <row r="345">
          <cell r="A345" t="str">
            <v>Zack Steffen</v>
          </cell>
          <cell r="B345" t="str">
            <v>Steffen</v>
          </cell>
          <cell r="M345" t="str">
            <v>MCI</v>
          </cell>
        </row>
        <row r="346">
          <cell r="A346" t="str">
            <v>Aymeric Laporte</v>
          </cell>
          <cell r="B346" t="str">
            <v>Laporte</v>
          </cell>
          <cell r="M346" t="str">
            <v>MCI</v>
          </cell>
        </row>
        <row r="347">
          <cell r="A347" t="str">
            <v>João Cancelo</v>
          </cell>
          <cell r="B347" t="str">
            <v>Cancelo</v>
          </cell>
          <cell r="C347" t="str">
            <v>Joao Cancelo</v>
          </cell>
          <cell r="M347" t="str">
            <v>MCI</v>
          </cell>
        </row>
        <row r="348">
          <cell r="A348" t="str">
            <v>John Stones</v>
          </cell>
          <cell r="B348" t="str">
            <v>Stones</v>
          </cell>
          <cell r="M348" t="str">
            <v>MCI</v>
          </cell>
        </row>
        <row r="349">
          <cell r="A349" t="str">
            <v>Cauley Woodrow</v>
          </cell>
          <cell r="B349" t="str">
            <v>Woodrow</v>
          </cell>
          <cell r="M349" t="str">
            <v>LUT</v>
          </cell>
        </row>
        <row r="350">
          <cell r="A350" t="str">
            <v>Elijah Adebayo</v>
          </cell>
          <cell r="B350" t="str">
            <v>Adebayo</v>
          </cell>
          <cell r="M350" t="str">
            <v>LUT</v>
          </cell>
        </row>
        <row r="351">
          <cell r="A351" t="str">
            <v>Issa Kaboré</v>
          </cell>
          <cell r="B351" t="str">
            <v>Kaboré</v>
          </cell>
          <cell r="C351"/>
          <cell r="M351" t="str">
            <v>LUT</v>
          </cell>
        </row>
        <row r="352">
          <cell r="A352" t="str">
            <v>Alfie Doughty</v>
          </cell>
          <cell r="B352" t="str">
            <v>Doughty</v>
          </cell>
          <cell r="M352" t="str">
            <v>LUT</v>
          </cell>
        </row>
        <row r="353">
          <cell r="A353" t="str">
            <v>Albert Sambi Lokonga</v>
          </cell>
          <cell r="B353" t="str">
            <v>Sambi</v>
          </cell>
          <cell r="C353" t="str">
            <v>Lokonga</v>
          </cell>
          <cell r="M353" t="str">
            <v>LUT</v>
          </cell>
        </row>
        <row r="354">
          <cell r="A354" t="str">
            <v>Luke Berry</v>
          </cell>
          <cell r="B354" t="str">
            <v>Berry</v>
          </cell>
          <cell r="M354" t="str">
            <v>LUT</v>
          </cell>
        </row>
        <row r="355">
          <cell r="A355" t="str">
            <v>Allan Campbell</v>
          </cell>
          <cell r="B355" t="str">
            <v>Campbell</v>
          </cell>
          <cell r="M355" t="str">
            <v>LUT</v>
          </cell>
        </row>
        <row r="356">
          <cell r="A356" t="str">
            <v>Jordan Clark</v>
          </cell>
          <cell r="B356" t="str">
            <v>Clark</v>
          </cell>
          <cell r="M356" t="str">
            <v>LUT</v>
          </cell>
        </row>
        <row r="357">
          <cell r="A357" t="str">
            <v>Luke Freeman</v>
          </cell>
          <cell r="B357" t="str">
            <v>Freeman</v>
          </cell>
          <cell r="M357" t="str">
            <v>LUT</v>
          </cell>
        </row>
        <row r="358">
          <cell r="A358" t="str">
            <v>Carlos Mendes Gomes</v>
          </cell>
          <cell r="B358" t="str">
            <v>Mendes</v>
          </cell>
          <cell r="C358"/>
          <cell r="M358" t="str">
            <v>LUT</v>
          </cell>
        </row>
        <row r="359">
          <cell r="A359" t="str">
            <v>Fred Onyedinma</v>
          </cell>
          <cell r="B359" t="str">
            <v>Onyedinma</v>
          </cell>
          <cell r="M359" t="str">
            <v>LUT</v>
          </cell>
        </row>
        <row r="360">
          <cell r="A360" t="str">
            <v>Dion Pereira</v>
          </cell>
          <cell r="B360" t="str">
            <v>Pereira</v>
          </cell>
          <cell r="M360" t="str">
            <v>LUT</v>
          </cell>
        </row>
        <row r="361">
          <cell r="A361" t="str">
            <v>Glen Rea</v>
          </cell>
          <cell r="B361" t="str">
            <v>Rea</v>
          </cell>
          <cell r="M361" t="str">
            <v>LUT</v>
          </cell>
        </row>
        <row r="362">
          <cell r="A362" t="str">
            <v>Elliot Thorpe</v>
          </cell>
          <cell r="B362" t="str">
            <v>Thorpe</v>
          </cell>
          <cell r="M362" t="str">
            <v>LUT</v>
          </cell>
        </row>
        <row r="363">
          <cell r="A363" t="str">
            <v>Louie Watson</v>
          </cell>
          <cell r="B363" t="str">
            <v>Watson</v>
          </cell>
          <cell r="M363" t="str">
            <v>LUT</v>
          </cell>
        </row>
        <row r="364">
          <cell r="A364" t="str">
            <v>Matt Macey</v>
          </cell>
          <cell r="B364" t="str">
            <v>Macey</v>
          </cell>
          <cell r="M364" t="str">
            <v>LUT</v>
          </cell>
        </row>
        <row r="365">
          <cell r="A365" t="str">
            <v>James Shea</v>
          </cell>
          <cell r="B365" t="str">
            <v>Shea</v>
          </cell>
          <cell r="M365" t="str">
            <v>LUT</v>
          </cell>
        </row>
        <row r="366">
          <cell r="A366" t="str">
            <v>Jack Walton</v>
          </cell>
          <cell r="B366" t="str">
            <v>Walton</v>
          </cell>
          <cell r="M366" t="str">
            <v>LUT</v>
          </cell>
        </row>
        <row r="367">
          <cell r="A367" t="str">
            <v>John McAtee</v>
          </cell>
          <cell r="B367" t="str">
            <v>McAtee</v>
          </cell>
          <cell r="M367" t="str">
            <v>LUT</v>
          </cell>
        </row>
        <row r="368">
          <cell r="A368" t="str">
            <v>Admiral Muskwe</v>
          </cell>
          <cell r="B368" t="str">
            <v>Muskwe</v>
          </cell>
          <cell r="M368" t="str">
            <v>LUT</v>
          </cell>
        </row>
        <row r="369">
          <cell r="A369" t="str">
            <v>Chiedozie Ogbene</v>
          </cell>
          <cell r="B369" t="str">
            <v>Ogbene</v>
          </cell>
          <cell r="M369" t="str">
            <v>LUT</v>
          </cell>
        </row>
        <row r="370">
          <cell r="A370" t="str">
            <v>Aribim Pepple</v>
          </cell>
          <cell r="B370" t="str">
            <v>Pepple</v>
          </cell>
          <cell r="M370" t="str">
            <v>LUT</v>
          </cell>
        </row>
        <row r="371">
          <cell r="A371" t="str">
            <v>Joe Taylor</v>
          </cell>
          <cell r="B371" t="str">
            <v>Taylor</v>
          </cell>
          <cell r="M371" t="str">
            <v>LUT</v>
          </cell>
        </row>
        <row r="372">
          <cell r="A372" t="str">
            <v>Gabriel Osho</v>
          </cell>
          <cell r="B372" t="str">
            <v>Osho</v>
          </cell>
          <cell r="M372" t="str">
            <v>LUT</v>
          </cell>
        </row>
        <row r="373">
          <cell r="A373" t="str">
            <v>Dan Potts</v>
          </cell>
          <cell r="B373" t="str">
            <v>Potts</v>
          </cell>
          <cell r="M373" t="str">
            <v>LUT</v>
          </cell>
        </row>
        <row r="374">
          <cell r="A374" t="str">
            <v>Tom Lockyer</v>
          </cell>
          <cell r="B374" t="str">
            <v>Lockyer</v>
          </cell>
          <cell r="M374" t="str">
            <v>LUT</v>
          </cell>
        </row>
        <row r="375">
          <cell r="A375" t="str">
            <v>Stefan Bajcetic</v>
          </cell>
          <cell r="B375" t="str">
            <v>Bajcetic</v>
          </cell>
          <cell r="M375" t="str">
            <v>LIV</v>
          </cell>
        </row>
        <row r="376">
          <cell r="A376" t="str">
            <v>Jordan Henderson</v>
          </cell>
          <cell r="B376" t="str">
            <v>Henderson</v>
          </cell>
          <cell r="C376" t="str">
            <v>J Henderson</v>
          </cell>
          <cell r="M376" t="str">
            <v>LIV</v>
          </cell>
        </row>
        <row r="377">
          <cell r="A377" t="str">
            <v>Thiago Alcántara do Nascimento</v>
          </cell>
          <cell r="B377" t="str">
            <v>Thiago</v>
          </cell>
          <cell r="C377" t="str">
            <v>Thiago Alcántara</v>
          </cell>
          <cell r="M377" t="str">
            <v>LIV</v>
          </cell>
        </row>
        <row r="378">
          <cell r="A378" t="str">
            <v>Fabio Henrique Tavares</v>
          </cell>
          <cell r="B378" t="str">
            <v>Fabinho</v>
          </cell>
          <cell r="M378" t="str">
            <v>LIV</v>
          </cell>
        </row>
        <row r="379">
          <cell r="A379" t="str">
            <v>Caoimhin Kelleher</v>
          </cell>
          <cell r="B379" t="str">
            <v>Kelleher</v>
          </cell>
          <cell r="M379" t="str">
            <v>LIV</v>
          </cell>
        </row>
        <row r="380">
          <cell r="A380" t="str">
            <v>Adrián San Miguel del Castillo</v>
          </cell>
          <cell r="B380" t="str">
            <v>Adrián</v>
          </cell>
          <cell r="C380" t="str">
            <v>Adrian</v>
          </cell>
          <cell r="M380" t="str">
            <v>LIV</v>
          </cell>
        </row>
        <row r="381">
          <cell r="A381" t="str">
            <v>Konstantinos Tsimikas</v>
          </cell>
          <cell r="B381" t="str">
            <v>Tsimikas</v>
          </cell>
          <cell r="C381" t="str">
            <v>Kostas Tsimikas</v>
          </cell>
          <cell r="M381" t="str">
            <v>LIV</v>
          </cell>
        </row>
        <row r="382">
          <cell r="A382" t="str">
            <v>Nathaniel Phillips</v>
          </cell>
          <cell r="B382" t="str">
            <v>Phillips</v>
          </cell>
          <cell r="C382" t="str">
            <v>N Phillips</v>
          </cell>
          <cell r="M382" t="str">
            <v>LIV</v>
          </cell>
        </row>
        <row r="383">
          <cell r="A383" t="str">
            <v>Sepp van den Berg</v>
          </cell>
          <cell r="B383" t="str">
            <v>Van den Berg</v>
          </cell>
          <cell r="M383" t="str">
            <v>LIV</v>
          </cell>
        </row>
        <row r="384">
          <cell r="A384" t="str">
            <v>Aleksandar Mitrović</v>
          </cell>
          <cell r="B384" t="str">
            <v>Mitrović</v>
          </cell>
          <cell r="C384" t="str">
            <v>Mitrovic</v>
          </cell>
          <cell r="D384" t="str">
            <v>Aleksandar Mitrovic</v>
          </cell>
          <cell r="M384" t="str">
            <v>FUL</v>
          </cell>
        </row>
        <row r="385">
          <cell r="A385" t="str">
            <v>Tyrese Francois</v>
          </cell>
          <cell r="B385" t="str">
            <v>Francois</v>
          </cell>
          <cell r="M385" t="str">
            <v>FUL</v>
          </cell>
        </row>
        <row r="386">
          <cell r="A386" t="str">
            <v>Anthony Knockaert</v>
          </cell>
          <cell r="B386" t="str">
            <v>Knockaert</v>
          </cell>
          <cell r="M386" t="str">
            <v>FUL</v>
          </cell>
        </row>
        <row r="387">
          <cell r="A387" t="str">
            <v>Ivan Neves Abreu Cavaleiro</v>
          </cell>
          <cell r="B387" t="str">
            <v>I.Cavaleiro</v>
          </cell>
          <cell r="M387" t="str">
            <v>FUL</v>
          </cell>
        </row>
        <row r="388">
          <cell r="A388" t="str">
            <v>Marek Rodák</v>
          </cell>
          <cell r="B388" t="str">
            <v>Rodák</v>
          </cell>
          <cell r="C388" t="str">
            <v>Rodak</v>
          </cell>
          <cell r="M388" t="str">
            <v>FUL</v>
          </cell>
        </row>
        <row r="389">
          <cell r="A389" t="str">
            <v>Rodrigo Muniz Carvalho</v>
          </cell>
          <cell r="B389" t="str">
            <v>Muniz</v>
          </cell>
          <cell r="M389" t="str">
            <v>FUL</v>
          </cell>
        </row>
        <row r="390">
          <cell r="A390" t="str">
            <v>Kevin Mbabu</v>
          </cell>
          <cell r="B390" t="str">
            <v>Mbabu</v>
          </cell>
          <cell r="M390" t="str">
            <v>FUL</v>
          </cell>
        </row>
        <row r="391">
          <cell r="A391" t="str">
            <v>Tosin Adarabioyo</v>
          </cell>
          <cell r="B391" t="str">
            <v>Tosin</v>
          </cell>
          <cell r="C391" t="str">
            <v>Adarabioyo</v>
          </cell>
          <cell r="M391" t="str">
            <v>FUL</v>
          </cell>
        </row>
        <row r="392">
          <cell r="A392" t="str">
            <v>Terence Kongolo</v>
          </cell>
          <cell r="B392" t="str">
            <v>Kongolo</v>
          </cell>
          <cell r="M392" t="str">
            <v>FUL</v>
          </cell>
        </row>
        <row r="393">
          <cell r="A393" t="str">
            <v>Dominic Calvert-Lewin</v>
          </cell>
          <cell r="B393" t="str">
            <v>Calvert-Lewin</v>
          </cell>
          <cell r="M393" t="str">
            <v>EVE</v>
          </cell>
        </row>
        <row r="394">
          <cell r="A394" t="str">
            <v>Dwight McNeil</v>
          </cell>
          <cell r="B394" t="str">
            <v>McNeil</v>
          </cell>
          <cell r="M394" t="str">
            <v>EVE</v>
          </cell>
        </row>
        <row r="395">
          <cell r="A395" t="str">
            <v>Demarai Gray</v>
          </cell>
          <cell r="B395" t="str">
            <v>Gray</v>
          </cell>
          <cell r="C395" t="str">
            <v>D Gray</v>
          </cell>
          <cell r="M395" t="str">
            <v>EVE</v>
          </cell>
        </row>
        <row r="396">
          <cell r="A396" t="str">
            <v>Dele Alli</v>
          </cell>
          <cell r="B396" t="str">
            <v>Dele</v>
          </cell>
          <cell r="M396" t="str">
            <v>EVE</v>
          </cell>
        </row>
        <row r="397">
          <cell r="A397" t="str">
            <v>André Tavares Gomes</v>
          </cell>
          <cell r="B397" t="str">
            <v>André Gomes</v>
          </cell>
          <cell r="C397" t="str">
            <v>Gomes</v>
          </cell>
          <cell r="M397" t="str">
            <v>EVE</v>
          </cell>
        </row>
        <row r="398">
          <cell r="A398" t="str">
            <v>Jean-Philippe Gbamin</v>
          </cell>
          <cell r="B398" t="str">
            <v>Gbamin</v>
          </cell>
          <cell r="M398" t="str">
            <v>EVE</v>
          </cell>
        </row>
        <row r="399">
          <cell r="A399" t="str">
            <v>Mason Holgate</v>
          </cell>
          <cell r="B399" t="str">
            <v>Holgate</v>
          </cell>
          <cell r="M399" t="str">
            <v>EVE</v>
          </cell>
        </row>
        <row r="400">
          <cell r="A400" t="str">
            <v>Seamus Coleman</v>
          </cell>
          <cell r="B400" t="str">
            <v>Coleman</v>
          </cell>
          <cell r="C400" t="str">
            <v>Séamus Coleman</v>
          </cell>
          <cell r="M400" t="str">
            <v>EVE</v>
          </cell>
        </row>
        <row r="401">
          <cell r="A401" t="str">
            <v>Ben Godfrey</v>
          </cell>
          <cell r="B401" t="str">
            <v>Godfrey</v>
          </cell>
          <cell r="M401" t="str">
            <v>EVE</v>
          </cell>
        </row>
        <row r="402">
          <cell r="A402" t="str">
            <v>Vitalii Mykolenko</v>
          </cell>
          <cell r="B402" t="str">
            <v>Mykolenko</v>
          </cell>
          <cell r="C402" t="str">
            <v>Vitaliy Mykolenko</v>
          </cell>
          <cell r="M402" t="str">
            <v>EVE</v>
          </cell>
        </row>
        <row r="403">
          <cell r="A403" t="str">
            <v>Will Hughes</v>
          </cell>
          <cell r="B403" t="str">
            <v>Hughes</v>
          </cell>
          <cell r="C403" t="str">
            <v>W Hughes</v>
          </cell>
          <cell r="M403" t="str">
            <v>CRY</v>
          </cell>
        </row>
        <row r="404">
          <cell r="A404" t="str">
            <v>Jean-Philippe Mateta</v>
          </cell>
          <cell r="B404" t="str">
            <v>Mateta</v>
          </cell>
          <cell r="M404" t="str">
            <v>CRY</v>
          </cell>
        </row>
        <row r="405">
          <cell r="A405" t="str">
            <v>Michael Olise</v>
          </cell>
          <cell r="B405" t="str">
            <v>Olise</v>
          </cell>
          <cell r="M405" t="str">
            <v>CRY</v>
          </cell>
        </row>
        <row r="406">
          <cell r="A406" t="str">
            <v>Jairo Riedewald</v>
          </cell>
          <cell r="B406" t="str">
            <v>Riedewald</v>
          </cell>
          <cell r="M406" t="str">
            <v>CRY</v>
          </cell>
        </row>
        <row r="407">
          <cell r="A407" t="str">
            <v>Malcolm Ebiowei</v>
          </cell>
          <cell r="B407" t="str">
            <v>Ebiowei</v>
          </cell>
          <cell r="M407" t="str">
            <v>CRY</v>
          </cell>
        </row>
        <row r="408">
          <cell r="A408" t="str">
            <v>Dean Henderson</v>
          </cell>
          <cell r="B408" t="str">
            <v>Henderson</v>
          </cell>
          <cell r="C408" t="str">
            <v>D Henderson</v>
          </cell>
          <cell r="M408" t="str">
            <v>CRY</v>
          </cell>
        </row>
        <row r="409">
          <cell r="A409" t="str">
            <v>Vicente Guaita</v>
          </cell>
          <cell r="B409" t="str">
            <v>Guaita</v>
          </cell>
          <cell r="M409" t="str">
            <v>CRY</v>
          </cell>
        </row>
        <row r="410">
          <cell r="A410" t="str">
            <v>Remi Matthews</v>
          </cell>
          <cell r="B410" t="str">
            <v>Matthews</v>
          </cell>
          <cell r="M410" t="str">
            <v>CRY</v>
          </cell>
        </row>
        <row r="411">
          <cell r="A411" t="str">
            <v>Luke Plange</v>
          </cell>
          <cell r="B411" t="str">
            <v>Plange</v>
          </cell>
          <cell r="M411" t="str">
            <v>CRY</v>
          </cell>
        </row>
        <row r="412">
          <cell r="A412" t="str">
            <v>Chris Richards</v>
          </cell>
          <cell r="B412" t="str">
            <v>C.Richards</v>
          </cell>
          <cell r="C412" t="str">
            <v>C Richards</v>
          </cell>
          <cell r="M412" t="str">
            <v>CRY</v>
          </cell>
        </row>
        <row r="413">
          <cell r="A413" t="str">
            <v>Rob Holding</v>
          </cell>
          <cell r="B413" t="str">
            <v>Holding</v>
          </cell>
          <cell r="M413" t="str">
            <v>CRY</v>
          </cell>
        </row>
        <row r="414">
          <cell r="A414" t="str">
            <v>James Tomkins</v>
          </cell>
          <cell r="B414" t="str">
            <v>Tomkins</v>
          </cell>
          <cell r="M414" t="str">
            <v>CRY</v>
          </cell>
        </row>
        <row r="415">
          <cell r="A415" t="str">
            <v>Nathaniel Clyne</v>
          </cell>
          <cell r="B415" t="str">
            <v>Clyne</v>
          </cell>
          <cell r="M415" t="str">
            <v>CRY</v>
          </cell>
        </row>
        <row r="416">
          <cell r="A416" t="str">
            <v>Cole Palmer</v>
          </cell>
          <cell r="B416" t="str">
            <v>Palmer</v>
          </cell>
          <cell r="M416" t="str">
            <v>CHE</v>
          </cell>
        </row>
        <row r="417">
          <cell r="A417" t="str">
            <v>Hakim Ziyech</v>
          </cell>
          <cell r="B417" t="str">
            <v>Ziyech</v>
          </cell>
          <cell r="M417" t="str">
            <v>CHE</v>
          </cell>
        </row>
        <row r="418">
          <cell r="A418" t="str">
            <v>Christian Pulisic</v>
          </cell>
          <cell r="B418" t="str">
            <v>Pulisic</v>
          </cell>
          <cell r="M418" t="str">
            <v>CHE</v>
          </cell>
        </row>
        <row r="419">
          <cell r="A419" t="str">
            <v>Kepa Arrizabalaga</v>
          </cell>
          <cell r="B419" t="str">
            <v>Arrizabalaga</v>
          </cell>
          <cell r="C419" t="str">
            <v>Kepa</v>
          </cell>
          <cell r="M419" t="str">
            <v>CHE</v>
          </cell>
        </row>
        <row r="420">
          <cell r="A420" t="str">
            <v>Christopher Nkunku</v>
          </cell>
          <cell r="B420"/>
          <cell r="M420" t="str">
            <v>CHE</v>
          </cell>
        </row>
        <row r="421">
          <cell r="A421" t="str">
            <v>Armando Broja</v>
          </cell>
          <cell r="B421" t="str">
            <v>Broja</v>
          </cell>
          <cell r="M421" t="str">
            <v>CHE</v>
          </cell>
        </row>
        <row r="422">
          <cell r="A422" t="str">
            <v>Pierre-Emerick Aubameyang</v>
          </cell>
          <cell r="B422" t="str">
            <v>Aubameyang</v>
          </cell>
          <cell r="M422" t="str">
            <v>CHE</v>
          </cell>
        </row>
        <row r="423">
          <cell r="A423" t="str">
            <v>César Azpilicueta</v>
          </cell>
          <cell r="B423" t="str">
            <v>Azpilicueta</v>
          </cell>
          <cell r="C423" t="str">
            <v>Cesar Azpilicueta</v>
          </cell>
          <cell r="M423" t="str">
            <v>CHE</v>
          </cell>
        </row>
        <row r="424">
          <cell r="A424" t="str">
            <v>Marc Cucurella Saseta</v>
          </cell>
          <cell r="B424" t="str">
            <v>Cucurella</v>
          </cell>
          <cell r="C424" t="str">
            <v>Marc Cucurella</v>
          </cell>
          <cell r="M424" t="str">
            <v>CHE</v>
          </cell>
        </row>
        <row r="425">
          <cell r="A425" t="str">
            <v>Trevoh Chalobah</v>
          </cell>
          <cell r="B425" t="str">
            <v>Chalobah</v>
          </cell>
          <cell r="M425" t="str">
            <v>CHE</v>
          </cell>
        </row>
        <row r="426">
          <cell r="A426" t="str">
            <v>Wesley Fofana</v>
          </cell>
          <cell r="B426" t="str">
            <v>W.Fofana</v>
          </cell>
          <cell r="M426" t="str">
            <v>CHE</v>
          </cell>
        </row>
        <row r="427">
          <cell r="A427" t="str">
            <v>Malang Sarr</v>
          </cell>
          <cell r="B427" t="str">
            <v>M.Sarr</v>
          </cell>
          <cell r="M427" t="str">
            <v>CHE</v>
          </cell>
        </row>
        <row r="428">
          <cell r="A428" t="str">
            <v>Ethan Ampadu</v>
          </cell>
          <cell r="B428" t="str">
            <v>Ampadu</v>
          </cell>
          <cell r="M428" t="str">
            <v>CHE</v>
          </cell>
        </row>
        <row r="429">
          <cell r="A429" t="str">
            <v>Jay Rodriguez</v>
          </cell>
          <cell r="B429" t="str">
            <v>Rodriguez</v>
          </cell>
          <cell r="M429" t="str">
            <v>BUR</v>
          </cell>
        </row>
        <row r="430">
          <cell r="A430" t="str">
            <v>Josh Brownhill</v>
          </cell>
          <cell r="B430" t="str">
            <v>Brownhill</v>
          </cell>
          <cell r="C430"/>
          <cell r="M430" t="str">
            <v>BUR</v>
          </cell>
        </row>
        <row r="431">
          <cell r="A431" t="str">
            <v>Enock Agyei</v>
          </cell>
          <cell r="B431" t="str">
            <v>Agyei</v>
          </cell>
          <cell r="C431"/>
          <cell r="D431"/>
          <cell r="M431" t="str">
            <v>BUR</v>
          </cell>
        </row>
        <row r="432">
          <cell r="A432" t="str">
            <v>Samuel Bastien</v>
          </cell>
          <cell r="B432" t="str">
            <v>Bastien</v>
          </cell>
          <cell r="M432" t="str">
            <v>BUR</v>
          </cell>
        </row>
        <row r="433">
          <cell r="A433" t="str">
            <v>Darko Churlinov</v>
          </cell>
          <cell r="B433" t="str">
            <v>Churlinov</v>
          </cell>
          <cell r="D433"/>
          <cell r="M433" t="str">
            <v>BUR</v>
          </cell>
        </row>
        <row r="434">
          <cell r="A434" t="str">
            <v>Jack Cork</v>
          </cell>
          <cell r="B434" t="str">
            <v>Cork</v>
          </cell>
          <cell r="M434" t="str">
            <v>BUR</v>
          </cell>
        </row>
        <row r="435">
          <cell r="A435" t="str">
            <v>Dara Costelloe</v>
          </cell>
          <cell r="B435" t="str">
            <v>Costelloe</v>
          </cell>
          <cell r="C435"/>
          <cell r="M435" t="str">
            <v>BUR</v>
          </cell>
        </row>
        <row r="436">
          <cell r="A436" t="str">
            <v>Scott Twine</v>
          </cell>
          <cell r="B436" t="str">
            <v>Twine</v>
          </cell>
          <cell r="M436" t="str">
            <v>BUR</v>
          </cell>
        </row>
        <row r="437">
          <cell r="A437" t="str">
            <v>Anass Zaroury</v>
          </cell>
          <cell r="B437" t="str">
            <v>Zaroury</v>
          </cell>
          <cell r="M437" t="str">
            <v>BUR</v>
          </cell>
        </row>
        <row r="438">
          <cell r="A438" t="str">
            <v>Denis Franchi</v>
          </cell>
          <cell r="B438" t="str">
            <v>Franchi</v>
          </cell>
          <cell r="M438" t="str">
            <v>BUR</v>
          </cell>
        </row>
        <row r="439">
          <cell r="A439" t="str">
            <v>Arijanet Muric</v>
          </cell>
          <cell r="B439" t="str">
            <v>Muric</v>
          </cell>
          <cell r="M439" t="str">
            <v>BUR</v>
          </cell>
        </row>
        <row r="440">
          <cell r="A440" t="str">
            <v>Bailey Peacock-Farrell</v>
          </cell>
          <cell r="B440" t="str">
            <v>Peacock-Farrell</v>
          </cell>
          <cell r="M440" t="str">
            <v>BUR</v>
          </cell>
        </row>
        <row r="441">
          <cell r="A441" t="str">
            <v>Lawrence Vigouroux</v>
          </cell>
          <cell r="B441" t="str">
            <v>Vigouroux</v>
          </cell>
          <cell r="M441" t="str">
            <v>BUR</v>
          </cell>
        </row>
        <row r="442">
          <cell r="A442" t="str">
            <v>Wout Weghorst</v>
          </cell>
          <cell r="B442" t="str">
            <v>Weghorst</v>
          </cell>
          <cell r="M442" t="str">
            <v>BUR</v>
          </cell>
        </row>
        <row r="443">
          <cell r="A443" t="str">
            <v>Michael Obafemi</v>
          </cell>
          <cell r="B443" t="str">
            <v>Obafemi</v>
          </cell>
          <cell r="M443" t="str">
            <v>BUR</v>
          </cell>
        </row>
        <row r="444">
          <cell r="A444" t="str">
            <v>CJ Egan-Riley</v>
          </cell>
          <cell r="B444" t="str">
            <v>Egan-Riley</v>
          </cell>
          <cell r="M444" t="str">
            <v>BUR</v>
          </cell>
        </row>
        <row r="445">
          <cell r="A445" t="str">
            <v>Hjalmar Ekdal</v>
          </cell>
          <cell r="B445" t="str">
            <v>Ekdal</v>
          </cell>
          <cell r="M445" t="str">
            <v>BUR</v>
          </cell>
        </row>
        <row r="446">
          <cell r="A446" t="str">
            <v>Luke McNally</v>
          </cell>
          <cell r="B446" t="str">
            <v>McNally</v>
          </cell>
          <cell r="M446" t="str">
            <v>BUR</v>
          </cell>
        </row>
        <row r="447">
          <cell r="A447" t="str">
            <v>Connor Roberts</v>
          </cell>
          <cell r="B447" t="str">
            <v>Roberts</v>
          </cell>
          <cell r="M447" t="str">
            <v>BUR</v>
          </cell>
        </row>
        <row r="448">
          <cell r="A448" t="str">
            <v>Charlie Taylor</v>
          </cell>
          <cell r="B448" t="str">
            <v>Taylor</v>
          </cell>
          <cell r="M448" t="str">
            <v>BUR</v>
          </cell>
        </row>
        <row r="449">
          <cell r="A449" t="str">
            <v>Bobby Thomas</v>
          </cell>
          <cell r="B449" t="str">
            <v>Thomas</v>
          </cell>
          <cell r="M449" t="str">
            <v>BUR</v>
          </cell>
        </row>
        <row r="450">
          <cell r="A450" t="str">
            <v>Keane Lewis-Potter</v>
          </cell>
          <cell r="B450" t="str">
            <v>Lewis-Potter</v>
          </cell>
          <cell r="M450" t="str">
            <v>BRE</v>
          </cell>
        </row>
        <row r="451">
          <cell r="A451" t="str">
            <v>Frank Onyeka</v>
          </cell>
          <cell r="B451" t="str">
            <v>Onyeka</v>
          </cell>
          <cell r="M451" t="str">
            <v>BRE</v>
          </cell>
        </row>
        <row r="452">
          <cell r="A452" t="str">
            <v>Shandon Baptiste</v>
          </cell>
          <cell r="B452" t="str">
            <v>Baptiste</v>
          </cell>
          <cell r="M452" t="str">
            <v>BRE</v>
          </cell>
        </row>
        <row r="453">
          <cell r="A453" t="str">
            <v>Josh Dasilva</v>
          </cell>
          <cell r="B453" t="str">
            <v>Dasilva</v>
          </cell>
          <cell r="C453" t="str">
            <v>Pelenda Joshua Da Silva</v>
          </cell>
          <cell r="M453" t="str">
            <v>BRE</v>
          </cell>
        </row>
        <row r="454">
          <cell r="A454" t="str">
            <v>Sergi Canós Tenés</v>
          </cell>
          <cell r="B454" t="str">
            <v>Canós</v>
          </cell>
          <cell r="C454" t="str">
            <v>Canos</v>
          </cell>
          <cell r="M454" t="str">
            <v>BRE</v>
          </cell>
        </row>
        <row r="455">
          <cell r="A455" t="str">
            <v>Mads Bidstrup</v>
          </cell>
          <cell r="B455" t="str">
            <v>Bidstrup</v>
          </cell>
          <cell r="M455" t="str">
            <v>BRE</v>
          </cell>
        </row>
        <row r="456">
          <cell r="A456" t="str">
            <v>Thomas Strakosha</v>
          </cell>
          <cell r="B456" t="str">
            <v>Strakosha</v>
          </cell>
          <cell r="M456" t="str">
            <v>BRE</v>
          </cell>
        </row>
        <row r="457">
          <cell r="A457" t="str">
            <v>Ellery Balcombe</v>
          </cell>
          <cell r="B457" t="str">
            <v>Balcombe</v>
          </cell>
          <cell r="M457" t="str">
            <v>BRE</v>
          </cell>
        </row>
        <row r="458">
          <cell r="A458" t="str">
            <v>Ivan Toney</v>
          </cell>
          <cell r="B458" t="str">
            <v>Toney</v>
          </cell>
          <cell r="M458" t="str">
            <v>BRE</v>
          </cell>
        </row>
        <row r="459">
          <cell r="A459" t="str">
            <v>Halil Dervişoğlu</v>
          </cell>
          <cell r="B459" t="str">
            <v>Dervişoğlu</v>
          </cell>
          <cell r="C459" t="str">
            <v>Dervisoglu</v>
          </cell>
          <cell r="M459" t="str">
            <v>BRE</v>
          </cell>
        </row>
        <row r="460">
          <cell r="A460" t="str">
            <v>Mads Roerslev Rasmussen</v>
          </cell>
          <cell r="B460" t="str">
            <v>Roerslev</v>
          </cell>
          <cell r="C460" t="str">
            <v>Mads Roerslev</v>
          </cell>
          <cell r="M460" t="str">
            <v>BRE</v>
          </cell>
        </row>
        <row r="461">
          <cell r="A461" t="str">
            <v>Mathias Jorgensen</v>
          </cell>
          <cell r="B461" t="str">
            <v>Zanka</v>
          </cell>
          <cell r="M461" t="str">
            <v>BRE</v>
          </cell>
        </row>
        <row r="462">
          <cell r="A462" t="str">
            <v>Mads Bech Sørensen</v>
          </cell>
          <cell r="B462" t="str">
            <v>Bech</v>
          </cell>
          <cell r="C462" t="str">
            <v>Sorensen</v>
          </cell>
          <cell r="M462" t="str">
            <v>BRE</v>
          </cell>
        </row>
        <row r="463">
          <cell r="A463" t="str">
            <v>Charlie Goode</v>
          </cell>
          <cell r="B463" t="str">
            <v>Goode</v>
          </cell>
          <cell r="M463" t="str">
            <v>BRE</v>
          </cell>
        </row>
        <row r="464">
          <cell r="A464" t="str">
            <v>Marcus Tavernier</v>
          </cell>
          <cell r="B464" t="str">
            <v>Tavernier</v>
          </cell>
          <cell r="M464" t="str">
            <v>BOU</v>
          </cell>
        </row>
        <row r="465">
          <cell r="A465" t="str">
            <v>Chris Mepham</v>
          </cell>
          <cell r="B465" t="str">
            <v>Mepham</v>
          </cell>
          <cell r="M465" t="str">
            <v>BOU</v>
          </cell>
        </row>
        <row r="466">
          <cell r="A466" t="str">
            <v>Ben Pearson</v>
          </cell>
          <cell r="B466" t="str">
            <v>Pearson</v>
          </cell>
          <cell r="M466" t="str">
            <v>BOU</v>
          </cell>
        </row>
        <row r="467">
          <cell r="A467" t="str">
            <v>Siriki Dembélé</v>
          </cell>
          <cell r="B467" t="str">
            <v>Siriki</v>
          </cell>
          <cell r="C467" t="str">
            <v>Dembele</v>
          </cell>
          <cell r="M467" t="str">
            <v>BOU</v>
          </cell>
        </row>
        <row r="468">
          <cell r="A468" t="str">
            <v>Jamal Lowe</v>
          </cell>
          <cell r="B468" t="str">
            <v>Lowe</v>
          </cell>
          <cell r="M468" t="str">
            <v>BOU</v>
          </cell>
        </row>
        <row r="469">
          <cell r="A469" t="str">
            <v>Emiliano Marcondes</v>
          </cell>
          <cell r="B469" t="str">
            <v>Marcondes</v>
          </cell>
          <cell r="M469" t="str">
            <v>BOU</v>
          </cell>
        </row>
        <row r="470">
          <cell r="A470" t="str">
            <v>Mark Travers</v>
          </cell>
          <cell r="B470" t="str">
            <v>Travers</v>
          </cell>
          <cell r="M470" t="str">
            <v>BOU</v>
          </cell>
        </row>
        <row r="471">
          <cell r="A471" t="str">
            <v>Darren Randolph</v>
          </cell>
          <cell r="B471" t="str">
            <v>Randolph</v>
          </cell>
          <cell r="M471" t="str">
            <v>BOU</v>
          </cell>
        </row>
        <row r="472">
          <cell r="A472" t="str">
            <v>James Hill</v>
          </cell>
          <cell r="B472" t="str">
            <v>Hill</v>
          </cell>
          <cell r="M472" t="str">
            <v>BOU</v>
          </cell>
        </row>
        <row r="473">
          <cell r="A473" t="str">
            <v>Adam Smith</v>
          </cell>
          <cell r="B473" t="str">
            <v>Smith</v>
          </cell>
          <cell r="C473" t="str">
            <v>A Smith</v>
          </cell>
          <cell r="M473" t="str">
            <v>BOU</v>
          </cell>
        </row>
        <row r="474">
          <cell r="A474" t="str">
            <v>Ryan Fredericks</v>
          </cell>
          <cell r="B474" t="str">
            <v>Fredericks</v>
          </cell>
          <cell r="M474" t="str">
            <v>BOU</v>
          </cell>
        </row>
        <row r="475">
          <cell r="A475" t="str">
            <v>Adam Lallana</v>
          </cell>
          <cell r="B475" t="str">
            <v>Lallana</v>
          </cell>
          <cell r="M475" t="str">
            <v>BHA</v>
          </cell>
        </row>
        <row r="476">
          <cell r="A476" t="str">
            <v>Jeremy Sarmiento Morante</v>
          </cell>
          <cell r="B476" t="str">
            <v>Sarmiento</v>
          </cell>
          <cell r="M476" t="str">
            <v>BHA</v>
          </cell>
        </row>
        <row r="477">
          <cell r="A477" t="str">
            <v>Jakub Moder</v>
          </cell>
          <cell r="B477" t="str">
            <v>Moder</v>
          </cell>
          <cell r="M477" t="str">
            <v>BHA</v>
          </cell>
        </row>
        <row r="478">
          <cell r="A478" t="str">
            <v>Steven Alzate</v>
          </cell>
          <cell r="B478" t="str">
            <v>Alzate</v>
          </cell>
          <cell r="M478" t="str">
            <v>BHA</v>
          </cell>
        </row>
        <row r="479">
          <cell r="A479" t="str">
            <v>Kacper Kozłowski</v>
          </cell>
          <cell r="B479" t="str">
            <v>Kozłowski</v>
          </cell>
          <cell r="C479" t="str">
            <v>Kozlowski</v>
          </cell>
          <cell r="M479" t="str">
            <v>BHA</v>
          </cell>
        </row>
        <row r="480">
          <cell r="A480" t="str">
            <v>Kjell Scherpen</v>
          </cell>
          <cell r="B480" t="str">
            <v>Scherpen</v>
          </cell>
          <cell r="M480" t="str">
            <v>BHA</v>
          </cell>
        </row>
        <row r="481">
          <cell r="A481" t="str">
            <v>Deniz Undav</v>
          </cell>
          <cell r="B481" t="str">
            <v>Undav</v>
          </cell>
          <cell r="M481" t="str">
            <v>BHA</v>
          </cell>
        </row>
        <row r="482">
          <cell r="A482" t="str">
            <v>Tariq Lamptey</v>
          </cell>
          <cell r="B482" t="str">
            <v>Lamptey</v>
          </cell>
          <cell r="M482" t="str">
            <v>BHA</v>
          </cell>
        </row>
        <row r="483">
          <cell r="A483" t="str">
            <v>Philippe Coutinho Correia</v>
          </cell>
          <cell r="B483" t="str">
            <v>Coutinho</v>
          </cell>
          <cell r="C483" t="str">
            <v>Philippe Coutinho</v>
          </cell>
          <cell r="M483" t="str">
            <v>AVL</v>
          </cell>
        </row>
        <row r="484">
          <cell r="A484" t="str">
            <v>Emiliano Buendía Stati</v>
          </cell>
          <cell r="B484" t="str">
            <v>Buendia</v>
          </cell>
          <cell r="C484" t="str">
            <v>Emi Buendía</v>
          </cell>
          <cell r="D484" t="str">
            <v>Emiliano Buendia</v>
          </cell>
          <cell r="M484" t="str">
            <v>AVL</v>
          </cell>
        </row>
        <row r="485">
          <cell r="A485" t="str">
            <v>Jacob Ramsey</v>
          </cell>
          <cell r="B485" t="str">
            <v>J.Ramsey</v>
          </cell>
          <cell r="M485" t="str">
            <v>AVL</v>
          </cell>
        </row>
        <row r="486">
          <cell r="A486" t="str">
            <v>Bertrand Traoré</v>
          </cell>
          <cell r="B486" t="str">
            <v>Bertrand Traoré</v>
          </cell>
          <cell r="M486" t="str">
            <v>AVL</v>
          </cell>
        </row>
        <row r="487">
          <cell r="A487" t="str">
            <v>Leander Dendoncker</v>
          </cell>
          <cell r="B487" t="str">
            <v>Dendoncker</v>
          </cell>
          <cell r="M487" t="str">
            <v>AVL</v>
          </cell>
        </row>
        <row r="488">
          <cell r="A488" t="str">
            <v>Morgan Sanson</v>
          </cell>
          <cell r="B488" t="str">
            <v>Sanson</v>
          </cell>
          <cell r="M488" t="str">
            <v>AVL</v>
          </cell>
        </row>
        <row r="489">
          <cell r="A489" t="str">
            <v>Tim Iroegbunam</v>
          </cell>
          <cell r="B489" t="str">
            <v>Iroegbunam</v>
          </cell>
          <cell r="M489" t="str">
            <v>AVL</v>
          </cell>
        </row>
        <row r="490">
          <cell r="A490" t="str">
            <v>Jaden Philogene-Bidace</v>
          </cell>
          <cell r="B490" t="str">
            <v>Philogene</v>
          </cell>
          <cell r="M490" t="str">
            <v>AVL</v>
          </cell>
        </row>
        <row r="491">
          <cell r="A491" t="str">
            <v>Keinan Davis</v>
          </cell>
          <cell r="B491" t="str">
            <v>Davis</v>
          </cell>
          <cell r="M491" t="str">
            <v>AVL</v>
          </cell>
        </row>
        <row r="492">
          <cell r="A492" t="str">
            <v>Tyrone Mings</v>
          </cell>
          <cell r="B492" t="str">
            <v>Mings</v>
          </cell>
          <cell r="M492" t="str">
            <v>AVL</v>
          </cell>
        </row>
        <row r="493">
          <cell r="A493" t="str">
            <v>Calum Chambers</v>
          </cell>
          <cell r="B493" t="str">
            <v>Chambers</v>
          </cell>
          <cell r="C493" t="str">
            <v>C Chambers</v>
          </cell>
          <cell r="M493" t="str">
            <v>AVL</v>
          </cell>
        </row>
        <row r="494">
          <cell r="A494" t="str">
            <v>Alexandre Moreno Lopera</v>
          </cell>
          <cell r="B494" t="str">
            <v>Alex Moreno</v>
          </cell>
          <cell r="C494" t="str">
            <v>Álex Moreno</v>
          </cell>
          <cell r="M494" t="str">
            <v>AVL</v>
          </cell>
        </row>
        <row r="495">
          <cell r="A495" t="str">
            <v>Kortney Hause</v>
          </cell>
          <cell r="B495" t="str">
            <v>Hause</v>
          </cell>
          <cell r="M495" t="str">
            <v>AVL</v>
          </cell>
        </row>
        <row r="496">
          <cell r="A496" t="str">
            <v>Fábio Ferreira Vieira</v>
          </cell>
          <cell r="B496" t="str">
            <v>Fábio Vieira</v>
          </cell>
          <cell r="C496" t="str">
            <v>Vieira</v>
          </cell>
          <cell r="M496" t="str">
            <v>ARS</v>
          </cell>
        </row>
        <row r="497">
          <cell r="A497" t="str">
            <v>Gabriel Fernando de Jesus</v>
          </cell>
          <cell r="B497" t="str">
            <v>G.Jesus</v>
          </cell>
          <cell r="C497" t="str">
            <v>Gabriel Jesus</v>
          </cell>
          <cell r="M497" t="str">
            <v>ARS</v>
          </cell>
        </row>
        <row r="498">
          <cell r="A498" t="str">
            <v>Jorge Luiz Frello Filho</v>
          </cell>
          <cell r="B498" t="str">
            <v>Jorginho</v>
          </cell>
          <cell r="M498" t="str">
            <v>ARS</v>
          </cell>
        </row>
        <row r="499">
          <cell r="A499" t="str">
            <v>Granit Xhaka</v>
          </cell>
          <cell r="B499" t="str">
            <v>Xhaka</v>
          </cell>
          <cell r="M499" t="str">
            <v>ARS</v>
          </cell>
        </row>
        <row r="500">
          <cell r="A500" t="str">
            <v>Mohamed Elneny</v>
          </cell>
          <cell r="B500" t="str">
            <v>M.Elneny</v>
          </cell>
          <cell r="M500" t="str">
            <v>ARS</v>
          </cell>
        </row>
        <row r="501">
          <cell r="A501" t="str">
            <v>Reiss Nelson</v>
          </cell>
          <cell r="B501" t="str">
            <v>Nelson</v>
          </cell>
          <cell r="M501" t="str">
            <v>ARS</v>
          </cell>
        </row>
        <row r="502">
          <cell r="A502" t="str">
            <v>Emile Smith Rowe</v>
          </cell>
          <cell r="B502" t="str">
            <v>Smith Rowe</v>
          </cell>
          <cell r="M502" t="str">
            <v>ARS</v>
          </cell>
        </row>
        <row r="503">
          <cell r="A503" t="str">
            <v>Marcus Oliveira Alencar</v>
          </cell>
          <cell r="B503" t="str">
            <v>Marquinhos</v>
          </cell>
          <cell r="M503" t="str">
            <v>ARS</v>
          </cell>
        </row>
        <row r="504">
          <cell r="A504" t="str">
            <v>Nicolas Pépé</v>
          </cell>
          <cell r="B504" t="str">
            <v>Pepe</v>
          </cell>
          <cell r="C504" t="str">
            <v>Pepe</v>
          </cell>
          <cell r="M504" t="str">
            <v>ARS</v>
          </cell>
        </row>
        <row r="505">
          <cell r="A505" t="str">
            <v>David Raya Martin</v>
          </cell>
          <cell r="B505" t="str">
            <v>Raya</v>
          </cell>
          <cell r="C505" t="str">
            <v>David Raya</v>
          </cell>
          <cell r="M505" t="str">
            <v>ARS</v>
          </cell>
        </row>
        <row r="506">
          <cell r="A506" t="str">
            <v>Kieran Tierney</v>
          </cell>
          <cell r="B506" t="str">
            <v>Tierney</v>
          </cell>
          <cell r="M506" t="str">
            <v>ARS</v>
          </cell>
        </row>
        <row r="507">
          <cell r="A507" t="str">
            <v>Cédric Alves Soares</v>
          </cell>
          <cell r="B507" t="str">
            <v>Cédric</v>
          </cell>
          <cell r="C507" t="str">
            <v>Cedric</v>
          </cell>
          <cell r="M507" t="str">
            <v>ARS</v>
          </cell>
        </row>
        <row r="508">
          <cell r="A508" t="str">
            <v>Jurriën Timber</v>
          </cell>
          <cell r="B508" t="str">
            <v>J.Timber</v>
          </cell>
          <cell r="M508" t="str">
            <v>ARS</v>
          </cell>
        </row>
        <row r="509">
          <cell r="A509" t="str">
            <v>0 0</v>
          </cell>
          <cell r="B509">
            <v>0</v>
          </cell>
          <cell r="M509" t="str">
            <v/>
          </cell>
        </row>
        <row r="510">
          <cell r="A510" t="str">
            <v>0 0</v>
          </cell>
          <cell r="B510">
            <v>0</v>
          </cell>
          <cell r="M510" t="str">
            <v/>
          </cell>
        </row>
        <row r="511">
          <cell r="A511" t="str">
            <v>0 0</v>
          </cell>
          <cell r="B511">
            <v>0</v>
          </cell>
          <cell r="M511" t="str">
            <v/>
          </cell>
        </row>
        <row r="512">
          <cell r="A512" t="str">
            <v>0 0</v>
          </cell>
          <cell r="B512">
            <v>0</v>
          </cell>
          <cell r="M512" t="str">
            <v/>
          </cell>
        </row>
        <row r="513">
          <cell r="A513" t="str">
            <v>0 0</v>
          </cell>
          <cell r="B513">
            <v>0</v>
          </cell>
          <cell r="M513" t="str">
            <v/>
          </cell>
        </row>
        <row r="514">
          <cell r="A514" t="str">
            <v>0 0</v>
          </cell>
          <cell r="B514">
            <v>0</v>
          </cell>
          <cell r="M514" t="str">
            <v/>
          </cell>
        </row>
        <row r="515">
          <cell r="A515" t="str">
            <v>0 0</v>
          </cell>
          <cell r="B515">
            <v>0</v>
          </cell>
          <cell r="M515" t="str">
            <v/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Mohamed Salah (2nd Half)</v>
          </cell>
          <cell r="B552" t="str">
            <v>Salah</v>
          </cell>
          <cell r="C552"/>
          <cell r="D552"/>
          <cell r="M552">
            <v>0</v>
          </cell>
        </row>
        <row r="553">
          <cell r="A553" t="str">
            <v>Erling Haaland (2nd Half (post last Hattrick))</v>
          </cell>
          <cell r="B553"/>
          <cell r="M553">
            <v>0</v>
          </cell>
        </row>
        <row r="554">
          <cell r="A554" t="str">
            <v>Eberechi Eze (Post Hodge)</v>
          </cell>
          <cell r="B554"/>
          <cell r="C554"/>
          <cell r="D554"/>
          <cell r="M554">
            <v>0</v>
          </cell>
        </row>
        <row r="555">
          <cell r="A555" t="str">
            <v>Ollie Watkins (Post Emery)</v>
          </cell>
          <cell r="B555"/>
          <cell r="C555"/>
          <cell r="D555"/>
          <cell r="M555">
            <v>0</v>
          </cell>
        </row>
        <row r="556">
          <cell r="A556" t="str">
            <v>Trent Alexander-Arnold (2nd Half)</v>
          </cell>
          <cell r="B556"/>
          <cell r="M556">
            <v>0</v>
          </cell>
        </row>
        <row r="557">
          <cell r="A557" t="str">
            <v>Bryan Mbeumo (More Mins)</v>
          </cell>
          <cell r="B557" t="str">
            <v>Mbeumo</v>
          </cell>
          <cell r="M557">
            <v>0</v>
          </cell>
        </row>
        <row r="558">
          <cell r="A558" t="str">
            <v>Yoane Wissa (More mins)</v>
          </cell>
          <cell r="B558"/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C640"/>
          <cell r="D640"/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>
            <v>0</v>
          </cell>
          <cell r="M782">
            <v>0</v>
          </cell>
        </row>
        <row r="783">
          <cell r="B783"/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BRE</v>
          </cell>
          <cell r="F252">
            <v>2.4249999999999998</v>
          </cell>
          <cell r="G252">
            <v>2.4249999999999998</v>
          </cell>
          <cell r="H252">
            <v>0</v>
          </cell>
          <cell r="I252">
            <v>1.1499999999999999</v>
          </cell>
          <cell r="J252">
            <v>1.1499999999999999</v>
          </cell>
          <cell r="K252">
            <v>0</v>
          </cell>
          <cell r="L252">
            <v>2.2226801759868424</v>
          </cell>
          <cell r="M252">
            <v>-0.2023198240131574</v>
          </cell>
          <cell r="N252">
            <v>1.2487722138157893</v>
          </cell>
          <cell r="O252">
            <v>9.8772213815789378E-2</v>
          </cell>
        </row>
        <row r="253">
          <cell r="E253" t="str">
            <v>BHA</v>
          </cell>
          <cell r="F253">
            <v>2.25</v>
          </cell>
          <cell r="G253">
            <v>2.25</v>
          </cell>
          <cell r="H253">
            <v>0</v>
          </cell>
          <cell r="I253">
            <v>1.95</v>
          </cell>
          <cell r="J253">
            <v>1.95</v>
          </cell>
          <cell r="K253">
            <v>0</v>
          </cell>
          <cell r="L253">
            <v>2.1107939802631579</v>
          </cell>
          <cell r="M253">
            <v>-0.1392060197368421</v>
          </cell>
          <cell r="N253">
            <v>2.0575208190789476</v>
          </cell>
          <cell r="O253">
            <v>0.10752081907894762</v>
          </cell>
        </row>
        <row r="254">
          <cell r="E254" t="str">
            <v>MCI</v>
          </cell>
          <cell r="F254">
            <v>2.15</v>
          </cell>
          <cell r="G254">
            <v>2.15</v>
          </cell>
          <cell r="H254">
            <v>0</v>
          </cell>
          <cell r="I254">
            <v>0.67500000000000004</v>
          </cell>
          <cell r="J254">
            <v>0.67500000000000004</v>
          </cell>
          <cell r="K254">
            <v>0</v>
          </cell>
          <cell r="L254">
            <v>1.8873640624999999</v>
          </cell>
          <cell r="M254">
            <v>-0.26263593750000003</v>
          </cell>
          <cell r="N254">
            <v>0.72730228618421067</v>
          </cell>
          <cell r="O254">
            <v>5.2302286184210622E-2</v>
          </cell>
        </row>
        <row r="255">
          <cell r="E255" t="str">
            <v>CHE</v>
          </cell>
          <cell r="F255">
            <v>2.0750000000000002</v>
          </cell>
          <cell r="G255">
            <v>2.0750000000000002</v>
          </cell>
          <cell r="H255">
            <v>0</v>
          </cell>
          <cell r="I255">
            <v>1.075</v>
          </cell>
          <cell r="J255">
            <v>1.075</v>
          </cell>
          <cell r="K255">
            <v>0</v>
          </cell>
          <cell r="L255">
            <v>1.9412070032894737</v>
          </cell>
          <cell r="M255">
            <v>-0.13379299671052647</v>
          </cell>
          <cell r="N255">
            <v>1.1435482944078945</v>
          </cell>
          <cell r="O255">
            <v>6.8548294407894561E-2</v>
          </cell>
        </row>
        <row r="256">
          <cell r="E256" t="str">
            <v>ARS</v>
          </cell>
          <cell r="F256">
            <v>2.0750000000000002</v>
          </cell>
          <cell r="G256">
            <v>2.0750000000000002</v>
          </cell>
          <cell r="H256">
            <v>0</v>
          </cell>
          <cell r="I256">
            <v>0.92500000000000004</v>
          </cell>
          <cell r="J256">
            <v>0.92500000000000004</v>
          </cell>
          <cell r="K256">
            <v>0</v>
          </cell>
          <cell r="L256">
            <v>1.9152196759868425</v>
          </cell>
          <cell r="M256">
            <v>-0.15978032401315767</v>
          </cell>
          <cell r="N256">
            <v>0.99723404111842129</v>
          </cell>
          <cell r="O256">
            <v>7.2234041118421244E-2</v>
          </cell>
        </row>
        <row r="257">
          <cell r="E257" t="str">
            <v>MUN</v>
          </cell>
          <cell r="F257">
            <v>2</v>
          </cell>
          <cell r="G257">
            <v>2</v>
          </cell>
          <cell r="H257">
            <v>0</v>
          </cell>
          <cell r="I257">
            <v>1.85</v>
          </cell>
          <cell r="J257">
            <v>1.85</v>
          </cell>
          <cell r="K257">
            <v>0</v>
          </cell>
          <cell r="L257">
            <v>2.0513592105263161</v>
          </cell>
          <cell r="M257">
            <v>5.135921052631609E-2</v>
          </cell>
          <cell r="N257">
            <v>1.8742958552631579</v>
          </cell>
          <cell r="O257">
            <v>2.4295855263157806E-2</v>
          </cell>
        </row>
        <row r="258">
          <cell r="E258" t="str">
            <v>AVL</v>
          </cell>
          <cell r="F258">
            <v>1.95</v>
          </cell>
          <cell r="G258">
            <v>1.95</v>
          </cell>
          <cell r="H258">
            <v>0</v>
          </cell>
          <cell r="I258">
            <v>1.7749999999999999</v>
          </cell>
          <cell r="J258">
            <v>1.7749999999999999</v>
          </cell>
          <cell r="K258">
            <v>0</v>
          </cell>
          <cell r="L258">
            <v>1.9912487861842108</v>
          </cell>
          <cell r="M258">
            <v>4.1248786184210795E-2</v>
          </cell>
          <cell r="N258">
            <v>1.728486708881579</v>
          </cell>
          <cell r="O258">
            <v>-4.6513291118420952E-2</v>
          </cell>
        </row>
        <row r="259">
          <cell r="E259" t="str">
            <v>LIV</v>
          </cell>
          <cell r="F259">
            <v>1.9</v>
          </cell>
          <cell r="G259">
            <v>1.9</v>
          </cell>
          <cell r="H259">
            <v>0</v>
          </cell>
          <cell r="I259">
            <v>1.325</v>
          </cell>
          <cell r="J259">
            <v>1.325</v>
          </cell>
          <cell r="K259">
            <v>0</v>
          </cell>
          <cell r="L259">
            <v>1.95263875</v>
          </cell>
          <cell r="M259">
            <v>5.2638750000000067E-2</v>
          </cell>
          <cell r="N259">
            <v>1.3025142269736842</v>
          </cell>
          <cell r="O259">
            <v>-2.2485773026315714E-2</v>
          </cell>
        </row>
        <row r="260">
          <cell r="E260" t="str">
            <v>TOT</v>
          </cell>
          <cell r="F260">
            <v>1.825</v>
          </cell>
          <cell r="G260">
            <v>1.825</v>
          </cell>
          <cell r="H260">
            <v>0</v>
          </cell>
          <cell r="I260">
            <v>1.575</v>
          </cell>
          <cell r="J260">
            <v>1.575</v>
          </cell>
          <cell r="K260">
            <v>0</v>
          </cell>
          <cell r="L260">
            <v>1.7800028240131578</v>
          </cell>
          <cell r="M260">
            <v>-4.4997175986842164E-2</v>
          </cell>
          <cell r="N260">
            <v>1.5574614424342106</v>
          </cell>
          <cell r="O260">
            <v>-1.753855756578937E-2</v>
          </cell>
        </row>
        <row r="261">
          <cell r="E261" t="str">
            <v>EVE</v>
          </cell>
          <cell r="F261">
            <v>1.8</v>
          </cell>
          <cell r="G261">
            <v>1.8</v>
          </cell>
          <cell r="H261">
            <v>0</v>
          </cell>
          <cell r="I261">
            <v>1.675</v>
          </cell>
          <cell r="J261">
            <v>1.675</v>
          </cell>
          <cell r="K261">
            <v>0</v>
          </cell>
          <cell r="L261">
            <v>1.5361904605263161</v>
          </cell>
          <cell r="M261">
            <v>-0.26380953947368391</v>
          </cell>
          <cell r="N261">
            <v>1.8082363322368422</v>
          </cell>
          <cell r="O261">
            <v>0.13323633223684217</v>
          </cell>
        </row>
        <row r="262">
          <cell r="E262" t="str">
            <v>WHU</v>
          </cell>
          <cell r="F262">
            <v>1.7250000000000001</v>
          </cell>
          <cell r="G262">
            <v>1.7250000000000001</v>
          </cell>
          <cell r="H262">
            <v>0</v>
          </cell>
          <cell r="I262">
            <v>1.675</v>
          </cell>
          <cell r="J262">
            <v>1.675</v>
          </cell>
          <cell r="K262">
            <v>0</v>
          </cell>
          <cell r="L262">
            <v>1.6547940888157897</v>
          </cell>
          <cell r="M262">
            <v>-7.0205911184210379E-2</v>
          </cell>
          <cell r="N262">
            <v>1.6435936398026314</v>
          </cell>
          <cell r="O262">
            <v>-3.1406360197368643E-2</v>
          </cell>
        </row>
        <row r="263">
          <cell r="E263" t="str">
            <v>NEW</v>
          </cell>
          <cell r="F263">
            <v>1.7250000000000001</v>
          </cell>
          <cell r="G263">
            <v>1.7250000000000001</v>
          </cell>
          <cell r="H263">
            <v>0</v>
          </cell>
          <cell r="I263">
            <v>1.2250000000000001</v>
          </cell>
          <cell r="J263">
            <v>1.2250000000000001</v>
          </cell>
          <cell r="K263">
            <v>0</v>
          </cell>
          <cell r="L263">
            <v>1.898391439144737</v>
          </cell>
          <cell r="M263">
            <v>0.17339143914473687</v>
          </cell>
          <cell r="N263">
            <v>1.0917925328947371</v>
          </cell>
          <cell r="O263">
            <v>-0.13320746710526299</v>
          </cell>
        </row>
        <row r="264">
          <cell r="E264" t="str">
            <v>WOL</v>
          </cell>
          <cell r="F264">
            <v>1.625</v>
          </cell>
          <cell r="G264">
            <v>1.625</v>
          </cell>
          <cell r="H264">
            <v>0</v>
          </cell>
          <cell r="I264">
            <v>1.95</v>
          </cell>
          <cell r="J264">
            <v>1.95</v>
          </cell>
          <cell r="K264">
            <v>0</v>
          </cell>
          <cell r="L264">
            <v>1.6750862417763159</v>
          </cell>
          <cell r="M264">
            <v>5.0086241776315932E-2</v>
          </cell>
          <cell r="N264">
            <v>1.8369768453947366</v>
          </cell>
          <cell r="O264">
            <v>-0.11302315460526335</v>
          </cell>
        </row>
        <row r="265">
          <cell r="E265" t="str">
            <v>CRY</v>
          </cell>
          <cell r="F265">
            <v>1.45</v>
          </cell>
          <cell r="G265">
            <v>1.45</v>
          </cell>
          <cell r="H265">
            <v>0</v>
          </cell>
          <cell r="I265">
            <v>1.1499999999999999</v>
          </cell>
          <cell r="J265">
            <v>1.1499999999999999</v>
          </cell>
          <cell r="K265">
            <v>0</v>
          </cell>
          <cell r="L265">
            <v>1.4733411842105266</v>
          </cell>
          <cell r="M265">
            <v>2.3341184210526666E-2</v>
          </cell>
          <cell r="N265">
            <v>1.1495445394736841</v>
          </cell>
          <cell r="O265">
            <v>-4.5546052631584288E-4</v>
          </cell>
        </row>
        <row r="266">
          <cell r="E266" t="str">
            <v>BOU</v>
          </cell>
          <cell r="F266">
            <v>1.325</v>
          </cell>
          <cell r="G266">
            <v>1.325</v>
          </cell>
          <cell r="H266">
            <v>0</v>
          </cell>
          <cell r="I266">
            <v>2.2749999999999999</v>
          </cell>
          <cell r="J266">
            <v>2.2749999999999999</v>
          </cell>
          <cell r="K266">
            <v>0</v>
          </cell>
          <cell r="L266">
            <v>1.417142853618421</v>
          </cell>
          <cell r="M266">
            <v>9.2142853618421006E-2</v>
          </cell>
          <cell r="N266">
            <v>2.1440662664473682</v>
          </cell>
          <cell r="O266">
            <v>-0.13093373355263171</v>
          </cell>
        </row>
        <row r="267">
          <cell r="E267" t="str">
            <v>NFO</v>
          </cell>
          <cell r="F267">
            <v>1.125</v>
          </cell>
          <cell r="G267">
            <v>1.125</v>
          </cell>
          <cell r="H267">
            <v>0</v>
          </cell>
          <cell r="I267">
            <v>1.6</v>
          </cell>
          <cell r="J267">
            <v>1.6</v>
          </cell>
          <cell r="K267">
            <v>0</v>
          </cell>
          <cell r="L267">
            <v>1.1846856167763158</v>
          </cell>
          <cell r="M267">
            <v>5.9685616776315786E-2</v>
          </cell>
          <cell r="N267">
            <v>1.5182662105263161</v>
          </cell>
          <cell r="O267">
            <v>-8.1733789473684038E-2</v>
          </cell>
        </row>
        <row r="268">
          <cell r="E268" t="str">
            <v>LUT</v>
          </cell>
          <cell r="F268">
            <v>1.0999999999999999</v>
          </cell>
          <cell r="G268">
            <v>1.0999999999999999</v>
          </cell>
          <cell r="H268">
            <v>0</v>
          </cell>
          <cell r="I268">
            <v>2.4</v>
          </cell>
          <cell r="J268">
            <v>2.4</v>
          </cell>
          <cell r="K268">
            <v>0</v>
          </cell>
          <cell r="L268">
            <v>1.1458202105263158</v>
          </cell>
          <cell r="M268">
            <v>4.5820210526315908E-2</v>
          </cell>
          <cell r="N268">
            <v>2.2540467631578949</v>
          </cell>
          <cell r="O268">
            <v>-0.14595323684210504</v>
          </cell>
        </row>
        <row r="269">
          <cell r="E269" t="str">
            <v>FUL</v>
          </cell>
          <cell r="F269">
            <v>0.97499999999999998</v>
          </cell>
          <cell r="G269">
            <v>0.97499999999999998</v>
          </cell>
          <cell r="H269">
            <v>0</v>
          </cell>
          <cell r="I269">
            <v>2.9249999999999998</v>
          </cell>
          <cell r="J269">
            <v>2.9249999999999998</v>
          </cell>
          <cell r="K269">
            <v>0</v>
          </cell>
          <cell r="L269">
            <v>1.139378521381579</v>
          </cell>
          <cell r="M269">
            <v>0.16437852138157905</v>
          </cell>
          <cell r="N269">
            <v>2.6081684259868418</v>
          </cell>
          <cell r="O269">
            <v>-0.31683157401315798</v>
          </cell>
        </row>
        <row r="270">
          <cell r="E270" t="str">
            <v>BUR</v>
          </cell>
          <cell r="F270">
            <v>0.79999999999999993</v>
          </cell>
          <cell r="G270">
            <v>0.79999999999999993</v>
          </cell>
          <cell r="H270">
            <v>0</v>
          </cell>
          <cell r="I270">
            <v>2.2333333333333334</v>
          </cell>
          <cell r="J270">
            <v>2.2333333333333334</v>
          </cell>
          <cell r="K270">
            <v>0</v>
          </cell>
          <cell r="L270">
            <v>0.85880521052631564</v>
          </cell>
          <cell r="M270">
            <v>5.880521052631571E-2</v>
          </cell>
          <cell r="N270">
            <v>2.1654078958333334</v>
          </cell>
          <cell r="O270">
            <v>-6.7925437500000019E-2</v>
          </cell>
        </row>
        <row r="271">
          <cell r="E271" t="str">
            <v>SHU</v>
          </cell>
          <cell r="F271">
            <v>0.72499999999999998</v>
          </cell>
          <cell r="G271">
            <v>0.72499999999999998</v>
          </cell>
          <cell r="H271">
            <v>0</v>
          </cell>
          <cell r="I271">
            <v>2.3250000000000002</v>
          </cell>
          <cell r="J271">
            <v>2.3250000000000002</v>
          </cell>
          <cell r="K271">
            <v>0</v>
          </cell>
          <cell r="L271">
            <v>0.77887398684210529</v>
          </cell>
          <cell r="M271">
            <v>5.3873986842105315E-2</v>
          </cell>
          <cell r="N271">
            <v>2.4097601694078947</v>
          </cell>
          <cell r="O271">
            <v>8.4760169407894548E-2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BEL/Belgium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NOR/Norway-Football" TargetMode="External"/><Relationship Id="rId268" Type="http://schemas.openxmlformats.org/officeDocument/2006/relationships/hyperlink" Target="https://fbref.com/en/players/4506aec5/matchlogs/2023-2024/summary/Thomas-Cannon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DEN/Denmark-Football" TargetMode="External"/><Relationship Id="rId128" Type="http://schemas.openxmlformats.org/officeDocument/2006/relationships/hyperlink" Target="https://fbref.com/en/players/394854c4/matchlogs/2023-2024/summary/George-Baldock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RSA/South-Africa-Football" TargetMode="External"/><Relationship Id="rId987" Type="http://schemas.openxmlformats.org/officeDocument/2006/relationships/hyperlink" Target="https://fbref.com/en/squads/1df6b87e/Sheffield-United-Stats" TargetMode="External"/><Relationship Id="rId1172" Type="http://schemas.openxmlformats.org/officeDocument/2006/relationships/hyperlink" Target="https://fbref.com/en/players/7b355808/matchlogs/2023-2024/summary/William-Osula-Match-Logs" TargetMode="External"/><Relationship Id="rId402" Type="http://schemas.openxmlformats.org/officeDocument/2006/relationships/hyperlink" Target="https://fbref.com/en/country/POR/Portugal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8397a50c/matchlogs/2023-2024/summary/Tyrone-Mings-Match-Logs" TargetMode="External"/><Relationship Id="rId1477" Type="http://schemas.openxmlformats.org/officeDocument/2006/relationships/hyperlink" Target="https://fbref.com/en/players/fc027d02/Luke-Thomas" TargetMode="External"/><Relationship Id="rId1684" Type="http://schemas.openxmlformats.org/officeDocument/2006/relationships/hyperlink" Target="https://fbref.com/en/players/79300479/matchlogs/2023-2024/summary/Martin-Odegaard-Match-Logs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country/NED/Netherlands-Football" TargetMode="External"/><Relationship Id="rId1337" Type="http://schemas.openxmlformats.org/officeDocument/2006/relationships/hyperlink" Target="https://fbref.com/en/players/903b6e8b/Jose-Sa" TargetMode="External"/><Relationship Id="rId1544" Type="http://schemas.openxmlformats.org/officeDocument/2006/relationships/hyperlink" Target="https://fbref.com/en/players/4a51ba65/matchlogs/2023-2024/summary/Matt-Turner-Match-Log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9c94165b/matchlogs/2023-2024/summary/Luke-Shaw-Match-Logs" TargetMode="External"/><Relationship Id="rId1611" Type="http://schemas.openxmlformats.org/officeDocument/2006/relationships/hyperlink" Target="https://fbref.com/en/squads/d07537b9/Brighton-and-Hove-Albion-Stats" TargetMode="External"/><Relationship Id="rId192" Type="http://schemas.openxmlformats.org/officeDocument/2006/relationships/hyperlink" Target="https://fbref.com/en/players/6c203af0/matchlogs/2023-2024/summary/Yves-Bissouma-Match-Logs" TargetMode="External"/><Relationship Id="rId497" Type="http://schemas.openxmlformats.org/officeDocument/2006/relationships/hyperlink" Target="https://fbref.com/en/players/d38fdf53/Pervis-Estupinan" TargetMode="External"/><Relationship Id="rId357" Type="http://schemas.openxmlformats.org/officeDocument/2006/relationships/hyperlink" Target="https://fbref.com/en/players/215f3907/Mikkel-Damsgaard" TargetMode="External"/><Relationship Id="rId119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5f346071/Andre-Brooks" TargetMode="External"/><Relationship Id="rId564" Type="http://schemas.openxmlformats.org/officeDocument/2006/relationships/hyperlink" Target="https://fbref.com/en/players/4e015693/matchlogs/2023-2024/summary/James-Garner-Match-Logs" TargetMode="External"/><Relationship Id="rId771" Type="http://schemas.openxmlformats.org/officeDocument/2006/relationships/hyperlink" Target="https://fbref.com/en/squads/cd051869/Brentford-Stats" TargetMode="External"/><Relationship Id="rId869" Type="http://schemas.openxmlformats.org/officeDocument/2006/relationships/hyperlink" Target="https://fbref.com/en/players/9b5ce51a/Jefferson-Lerma" TargetMode="External"/><Relationship Id="rId1499" Type="http://schemas.openxmlformats.org/officeDocument/2006/relationships/hyperlink" Target="https://fbref.com/en/squads/b2b47a98/Newcastle-United-Stats" TargetMode="External"/><Relationship Id="rId424" Type="http://schemas.openxmlformats.org/officeDocument/2006/relationships/hyperlink" Target="https://fbref.com/en/players/733f1a7d/matchlogs/2023-2024/summary/Ben-Doak-Match-Logs" TargetMode="External"/><Relationship Id="rId631" Type="http://schemas.openxmlformats.org/officeDocument/2006/relationships/hyperlink" Target="https://fbref.com/en/squads/1df6b87e/Sheffield-United-Stats" TargetMode="External"/><Relationship Id="rId729" Type="http://schemas.openxmlformats.org/officeDocument/2006/relationships/hyperlink" Target="https://fbref.com/en/players/c17bfb65/Joelinton" TargetMode="External"/><Relationship Id="rId1054" Type="http://schemas.openxmlformats.org/officeDocument/2006/relationships/hyperlink" Target="https://fbref.com/en/country/WAL/Wales-Football" TargetMode="External"/><Relationship Id="rId1261" Type="http://schemas.openxmlformats.org/officeDocument/2006/relationships/hyperlink" Target="https://fbref.com/en/players/98ea5115/David-Raya" TargetMode="External"/><Relationship Id="rId1359" Type="http://schemas.openxmlformats.org/officeDocument/2006/relationships/hyperlink" Target="https://fbref.com/en/squads/361ca564/Tottenham-Hotspur-Stats" TargetMode="External"/><Relationship Id="rId936" Type="http://schemas.openxmlformats.org/officeDocument/2006/relationships/hyperlink" Target="https://fbref.com/en/players/a572e291/matchlogs/2023-2024/summary/Orel-Mangala-Match-Logs" TargetMode="External"/><Relationship Id="rId1121" Type="http://schemas.openxmlformats.org/officeDocument/2006/relationships/hyperlink" Target="https://fbref.com/en/players/df0a4c90/Christian-Norgaard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NED/Netherlands-Football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c6dc9ecd/Harry-Wilson" TargetMode="External"/><Relationship Id="rId281" Type="http://schemas.openxmlformats.org/officeDocument/2006/relationships/hyperlink" Target="https://fbref.com/en/players/197640fd/Timothy-Castagne" TargetMode="External"/><Relationship Id="rId141" Type="http://schemas.openxmlformats.org/officeDocument/2006/relationships/hyperlink" Target="https://fbref.com/en/players/1aa84968/Chris-Basham" TargetMode="External"/><Relationship Id="rId379" Type="http://schemas.openxmlformats.org/officeDocument/2006/relationships/hyperlink" Target="https://fbref.com/en/squads/1df6b87e/Sheffield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51dbeea9/Thilo-Kehrer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MLI/Mali-Football" TargetMode="External"/><Relationship Id="rId653" Type="http://schemas.openxmlformats.org/officeDocument/2006/relationships/hyperlink" Target="https://fbref.com/en/players/8a3c1dc7/Rico-Henry" TargetMode="External"/><Relationship Id="rId1076" Type="http://schemas.openxmlformats.org/officeDocument/2006/relationships/hyperlink" Target="https://fbref.com/en/players/de112b84/matchlogs/2023-2024/summary/Jacob-Murphy-Match-Logs" TargetMode="External"/><Relationship Id="rId1283" Type="http://schemas.openxmlformats.org/officeDocument/2006/relationships/hyperlink" Target="https://fbref.com/en/squads/fd962109/Fulham-Stats" TargetMode="External"/><Relationship Id="rId1490" Type="http://schemas.openxmlformats.org/officeDocument/2006/relationships/hyperlink" Target="https://fbref.com/en/country/JPN/Japan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450ab6fc/matchlogs/2023-2024/summary/Jamaal-Lascelles-Match-Logs" TargetMode="External"/><Relationship Id="rId958" Type="http://schemas.openxmlformats.org/officeDocument/2006/relationships/hyperlink" Target="https://fbref.com/en/country/ARG/Argentina-Football" TargetMode="External"/><Relationship Id="rId1143" Type="http://schemas.openxmlformats.org/officeDocument/2006/relationships/hyperlink" Target="https://fbref.com/en/squads/8602292d/Aston-Villa-Stats" TargetMode="External"/><Relationship Id="rId1588" Type="http://schemas.openxmlformats.org/officeDocument/2006/relationships/hyperlink" Target="https://fbref.com/en/players/9295dc1c/matchlogs/2023-2024/summary/Vitinho-Match-Logs" TargetMode="External"/><Relationship Id="rId87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4596da74/Evan-Ferguson" TargetMode="External"/><Relationship Id="rId720" Type="http://schemas.openxmlformats.org/officeDocument/2006/relationships/hyperlink" Target="https://fbref.com/en/players/b66315ae/matchlogs/2023-2024/summary/Gabriel-Jesus-Match-Logs" TargetMode="External"/><Relationship Id="rId818" Type="http://schemas.openxmlformats.org/officeDocument/2006/relationships/hyperlink" Target="https://fbref.com/en/country/ITA/Italy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b400bde0/matchlogs/2023-2024/summary/Raheem-Sterling-Match-Logs" TargetMode="External"/><Relationship Id="rId1655" Type="http://schemas.openxmlformats.org/officeDocument/2006/relationships/hyperlink" Target="https://fbref.com/en/squads/e4a775cb/Nottingham-Forest-Stats" TargetMode="External"/><Relationship Id="rId1003" Type="http://schemas.openxmlformats.org/officeDocument/2006/relationships/hyperlink" Target="https://fbref.com/en/squads/e4a775cb/Nottingham-Forest-Stats" TargetMode="External"/><Relationship Id="rId1210" Type="http://schemas.openxmlformats.org/officeDocument/2006/relationships/hyperlink" Target="https://fbref.com/en/country/BRA/Brazil-Football" TargetMode="External"/><Relationship Id="rId1308" Type="http://schemas.openxmlformats.org/officeDocument/2006/relationships/hyperlink" Target="https://fbref.com/en/players/289601e6/matchlogs/2023-2024/summary/Antonee-Robinson-Match-Logs" TargetMode="External"/><Relationship Id="rId1515" Type="http://schemas.openxmlformats.org/officeDocument/2006/relationships/hyperlink" Target="https://fbref.com/en/squads/8602292d/Aston-Villa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7c21e445/West-Ham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3bb7b8b4/matchlogs/2023-2024/summary/Ederson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SWE/Sweden-Football" TargetMode="External"/><Relationship Id="rId1098" Type="http://schemas.openxmlformats.org/officeDocument/2006/relationships/hyperlink" Target="https://fbref.com/en/country/SEN/Senegal-Football" TargetMode="External"/><Relationship Id="rId1319" Type="http://schemas.openxmlformats.org/officeDocument/2006/relationships/hyperlink" Target="https://fbref.com/en/squads/943e8050/Burnley-Stats" TargetMode="External"/><Relationship Id="rId1526" Type="http://schemas.openxmlformats.org/officeDocument/2006/relationships/hyperlink" Target="https://fbref.com/en/country/ENG/England-Football" TargetMode="External"/><Relationship Id="rId25" Type="http://schemas.openxmlformats.org/officeDocument/2006/relationships/hyperlink" Target="https://fbref.com/en/players/a6c58494/Naouirou-Ahamada" TargetMode="External"/><Relationship Id="rId328" Type="http://schemas.openxmlformats.org/officeDocument/2006/relationships/hyperlink" Target="https://fbref.com/en/players/beb391dd/matchlogs/2023-2024/summary/Maxwel-Cornet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WAL/Wales-Football" TargetMode="External"/><Relationship Id="rId1165" Type="http://schemas.openxmlformats.org/officeDocument/2006/relationships/hyperlink" Target="https://fbref.com/en/players/79bc4c45/Ben-Osborn" TargetMode="External"/><Relationship Id="rId1372" Type="http://schemas.openxmlformats.org/officeDocument/2006/relationships/hyperlink" Target="https://fbref.com/en/players/bced0375/matchlogs/2023-2024/summary/Ibrahim-Sangare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3e9e06cb/Craig-Dawson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2f90f6b8/James-Milner" TargetMode="External"/><Relationship Id="rId1232" Type="http://schemas.openxmlformats.org/officeDocument/2006/relationships/hyperlink" Target="https://fbref.com/en/players/e541326e/matchlogs/2023-2024/summary/Ethan-Pinnock-Match-Logs" TargetMode="External"/><Relationship Id="rId1677" Type="http://schemas.openxmlformats.org/officeDocument/2006/relationships/hyperlink" Target="https://fbref.com/en/players/ce4246f5/Kurt-Zouma" TargetMode="External"/><Relationship Id="rId241" Type="http://schemas.openxmlformats.org/officeDocument/2006/relationships/hyperlink" Target="https://fbref.com/en/players/a681b7b7/Reece-Burke" TargetMode="External"/><Relationship Id="rId479" Type="http://schemas.openxmlformats.org/officeDocument/2006/relationships/hyperlink" Target="https://fbref.com/en/squads/e4a775cb/Nottingham-Forest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37118440/Tom-Lockyer" TargetMode="External"/><Relationship Id="rId907" Type="http://schemas.openxmlformats.org/officeDocument/2006/relationships/hyperlink" Target="https://fbref.com/en/squads/8602292d/Aston-Villa-Stats" TargetMode="External"/><Relationship Id="rId1537" Type="http://schemas.openxmlformats.org/officeDocument/2006/relationships/hyperlink" Target="https://fbref.com/en/players/f315ca93/Kostas-Tsimikas" TargetMode="External"/><Relationship Id="rId36" Type="http://schemas.openxmlformats.org/officeDocument/2006/relationships/hyperlink" Target="https://fbref.com/en/players/246d153b/matchlogs/2023-2024/summary/Ola-Aina-Match-Logs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NED/Netherlands-Football" TargetMode="External"/><Relationship Id="rId753" Type="http://schemas.openxmlformats.org/officeDocument/2006/relationships/hyperlink" Target="https://fbref.com/en/players/45db685d/Jorginho" TargetMode="External"/><Relationship Id="rId1176" Type="http://schemas.openxmlformats.org/officeDocument/2006/relationships/hyperlink" Target="https://fbref.com/en/players/2f9e4435/matchlogs/2023-2024/summary/Dango-Ouattara-Match-Logs" TargetMode="External"/><Relationship Id="rId1383" Type="http://schemas.openxmlformats.org/officeDocument/2006/relationships/hyperlink" Target="https://fbref.com/en/squads/b2b47a98/Newcastle-United-Stats" TargetMode="External"/><Relationship Id="rId1604" Type="http://schemas.openxmlformats.org/officeDocument/2006/relationships/hyperlink" Target="https://fbref.com/en/players/3515d404/matchlogs/2023-2024/summary/James-Ward-Prowse-Match-Logs" TargetMode="External"/><Relationship Id="rId101" Type="http://schemas.openxmlformats.org/officeDocument/2006/relationships/hyperlink" Target="https://fbref.com/en/players/05e8ca6d/Cameron-Archer" TargetMode="External"/><Relationship Id="rId185" Type="http://schemas.openxmlformats.org/officeDocument/2006/relationships/hyperlink" Target="https://fbref.com/en/players/d328a254/Philip-Billing" TargetMode="External"/><Relationship Id="rId406" Type="http://schemas.openxmlformats.org/officeDocument/2006/relationships/hyperlink" Target="https://fbref.com/en/country/COL/Colombia-Football" TargetMode="External"/><Relationship Id="rId960" Type="http://schemas.openxmlformats.org/officeDocument/2006/relationships/hyperlink" Target="https://fbref.com/en/players/bac46a10/matchlogs/2023-2024/summary/Lisandro-Martinez-Match-Logs" TargetMode="External"/><Relationship Id="rId1036" Type="http://schemas.openxmlformats.org/officeDocument/2006/relationships/hyperlink" Target="https://fbref.com/en/players/5cbd1eb0/matchlogs/2023-2024/summary/Tyrick-Mitchell-Match-Logs" TargetMode="External"/><Relationship Id="rId1243" Type="http://schemas.openxmlformats.org/officeDocument/2006/relationships/hyperlink" Target="https://fbref.com/en/squads/822bd0ba/Liverpool-Stats" TargetMode="External"/><Relationship Id="rId1590" Type="http://schemas.openxmlformats.org/officeDocument/2006/relationships/hyperlink" Target="https://fbref.com/en/country/ENG/England-Football" TargetMode="External"/><Relationship Id="rId392" Type="http://schemas.openxmlformats.org/officeDocument/2006/relationships/hyperlink" Target="https://fbref.com/en/players/b737f944/matchlogs/2023-2024/summary/Hannes-Delcroix-Match-Logs" TargetMode="External"/><Relationship Id="rId613" Type="http://schemas.openxmlformats.org/officeDocument/2006/relationships/hyperlink" Target="https://fbref.com/en/players/82518f62/Bruno-Guimaraes" TargetMode="External"/><Relationship Id="rId697" Type="http://schemas.openxmlformats.org/officeDocument/2006/relationships/hyperlink" Target="https://fbref.com/en/players/6ca5ec4b/Alex-Iwobi" TargetMode="External"/><Relationship Id="rId820" Type="http://schemas.openxmlformats.org/officeDocument/2006/relationships/hyperlink" Target="https://fbref.com/en/players/fc076f78/matchlogs/2023-2024/summary/Luca-Koleosho-Match-Logs" TargetMode="External"/><Relationship Id="rId918" Type="http://schemas.openxmlformats.org/officeDocument/2006/relationships/hyperlink" Target="https://fbref.com/en/country/ARG/Argentina-Football" TargetMode="External"/><Relationship Id="rId1450" Type="http://schemas.openxmlformats.org/officeDocument/2006/relationships/hyperlink" Target="https://fbref.com/en/country/HUN/Hungary-Football" TargetMode="External"/><Relationship Id="rId1548" Type="http://schemas.openxmlformats.org/officeDocument/2006/relationships/hyperlink" Target="https://fbref.com/en/players/7cd520e8/matchlogs/2023-2024/summary/Destiny-Udogie-Match-Logs" TargetMode="External"/><Relationship Id="rId252" Type="http://schemas.openxmlformats.org/officeDocument/2006/relationships/hyperlink" Target="https://fbref.com/en/players/dab84ad2/matchlogs/2023-2024/summary/Mason-Burstow-Match-Logs" TargetMode="External"/><Relationship Id="rId1103" Type="http://schemas.openxmlformats.org/officeDocument/2006/relationships/hyperlink" Target="https://fbref.com/en/squads/18bb7c10/Arsenal-Stats" TargetMode="External"/><Relationship Id="rId1187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3eb22ec9/matchlogs/2023-2024/summary/Bernardo-Silva-Match-Logs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5c2b4f07/matchlogs/2023-2024/summary/Serge-Aurier-Match-Logs" TargetMode="External"/><Relationship Id="rId557" Type="http://schemas.openxmlformats.org/officeDocument/2006/relationships/hyperlink" Target="https://fbref.com/en/players/7aa8adfe/Alejandro-Garnacho" TargetMode="External"/><Relationship Id="rId764" Type="http://schemas.openxmlformats.org/officeDocument/2006/relationships/hyperlink" Target="https://fbref.com/en/players/f098c03e/matchlogs/2023-2024/summary/Mads-Juel-Andersen-Match-Logs" TargetMode="External"/><Relationship Id="rId971" Type="http://schemas.openxmlformats.org/officeDocument/2006/relationships/hyperlink" Target="https://fbref.com/en/squads/822bd0ba/Liverpool-Stats" TargetMode="External"/><Relationship Id="rId1394" Type="http://schemas.openxmlformats.org/officeDocument/2006/relationships/hyperlink" Target="https://fbref.com/en/country/GHA/Ghana-Football" TargetMode="External"/><Relationship Id="rId1615" Type="http://schemas.openxmlformats.org/officeDocument/2006/relationships/hyperlink" Target="https://fbref.com/en/squads/d07537b9/Brighton-and-Hove-Albion-Stats" TargetMode="External"/><Relationship Id="rId196" Type="http://schemas.openxmlformats.org/officeDocument/2006/relationships/hyperlink" Target="https://fbref.com/en/players/eed2427e/matchlogs/2023-2024/summary/Oscar-Bobb-Match-Logs" TargetMode="External"/><Relationship Id="rId417" Type="http://schemas.openxmlformats.org/officeDocument/2006/relationships/hyperlink" Target="https://fbref.com/en/players/ad82197c/Axel-Disasi" TargetMode="External"/><Relationship Id="rId624" Type="http://schemas.openxmlformats.org/officeDocument/2006/relationships/hyperlink" Target="https://fbref.com/en/players/5ad50391/matchlogs/2023-2024/summary/Josko-Gvardiol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a65c844b/Nuno-Tavares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FRA/France-Football" TargetMode="External"/><Relationship Id="rId929" Type="http://schemas.openxmlformats.org/officeDocument/2006/relationships/hyperlink" Target="https://fbref.com/en/players/d8931174/Harry-Maguire" TargetMode="External"/><Relationship Id="rId1114" Type="http://schemas.openxmlformats.org/officeDocument/2006/relationships/hyperlink" Target="https://fbref.com/en/country/POR/Portugal-Football" TargetMode="External"/><Relationship Id="rId1321" Type="http://schemas.openxmlformats.org/officeDocument/2006/relationships/hyperlink" Target="https://fbref.com/en/players/57c94db2/Mads-Roerslev" TargetMode="External"/><Relationship Id="rId1559" Type="http://schemas.openxmlformats.org/officeDocument/2006/relationships/hyperlink" Target="https://fbref.com/en/squads/19538871/Manchester-United-Stats" TargetMode="External"/><Relationship Id="rId58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CZE/Czech-Republic-Football" TargetMode="External"/><Relationship Id="rId568" Type="http://schemas.openxmlformats.org/officeDocument/2006/relationships/hyperlink" Target="https://fbref.com/en/players/32f60ed8/matchlogs/2023-2024/summary/Morgan-Gibbs-White-Match-Logs" TargetMode="External"/><Relationship Id="rId775" Type="http://schemas.openxmlformats.org/officeDocument/2006/relationships/hyperlink" Target="https://fbref.com/en/squads/e297cd13/Luton-Town-Stats" TargetMode="External"/><Relationship Id="rId982" Type="http://schemas.openxmlformats.org/officeDocument/2006/relationships/hyperlink" Target="https://fbref.com/en/country/CMR/Cameroon-Football" TargetMode="External"/><Relationship Id="rId1198" Type="http://schemas.openxmlformats.org/officeDocument/2006/relationships/hyperlink" Target="https://fbref.com/en/country/GHA/Ghana-Football" TargetMode="External"/><Relationship Id="rId1419" Type="http://schemas.openxmlformats.org/officeDocument/2006/relationships/hyperlink" Target="https://fbref.com/en/squads/4ba7cbea/Bournemouth-Stats" TargetMode="External"/><Relationship Id="rId1626" Type="http://schemas.openxmlformats.org/officeDocument/2006/relationships/hyperlink" Target="https://fbref.com/en/country/BRA/Brazil-Football" TargetMode="External"/><Relationship Id="rId428" Type="http://schemas.openxmlformats.org/officeDocument/2006/relationships/hyperlink" Target="https://fbref.com/en/players/e814e1cf/matchlogs/2023-2024/summary/Lewis-Dobbin-Match-Logs" TargetMode="External"/><Relationship Id="rId635" Type="http://schemas.openxmlformats.org/officeDocument/2006/relationships/hyperlink" Target="https://fbref.com/en/squads/1df6b87e/Sheffield-United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8b40c9c/Tim-Ream" TargetMode="External"/><Relationship Id="rId1472" Type="http://schemas.openxmlformats.org/officeDocument/2006/relationships/hyperlink" Target="https://fbref.com/en/players/cc2d7ad5/matchlogs/2023-2024/summary/Charlie-Taylor-Match-Logs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players/b9e1436c/Harvey-Elliott" TargetMode="External"/><Relationship Id="rId702" Type="http://schemas.openxmlformats.org/officeDocument/2006/relationships/hyperlink" Target="https://fbref.com/en/country/SEN/Senegal-Football" TargetMode="External"/><Relationship Id="rId1125" Type="http://schemas.openxmlformats.org/officeDocument/2006/relationships/hyperlink" Target="https://fbref.com/en/players/1d042188/Dara-OShea" TargetMode="External"/><Relationship Id="rId1332" Type="http://schemas.openxmlformats.org/officeDocument/2006/relationships/hyperlink" Target="https://fbref.com/en/players/10a10454/matchlogs/2023-2024/summary/Joe-Rothwell-Match-Logs" TargetMode="External"/><Relationship Id="rId69" Type="http://schemas.openxmlformats.org/officeDocument/2006/relationships/hyperlink" Target="https://fbref.com/en/players/15ab5a2b/Julian-Alvarez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8cec06e1/Wolverhampton-Wanderers-Stats" TargetMode="External"/><Relationship Id="rId786" Type="http://schemas.openxmlformats.org/officeDocument/2006/relationships/hyperlink" Target="https://fbref.com/en/country/BEL/Belgium-Football" TargetMode="External"/><Relationship Id="rId993" Type="http://schemas.openxmlformats.org/officeDocument/2006/relationships/hyperlink" Target="https://fbref.com/en/players/78b8ac63/Oliver-McBurnie" TargetMode="External"/><Relationship Id="rId1637" Type="http://schemas.openxmlformats.org/officeDocument/2006/relationships/hyperlink" Target="https://fbref.com/en/players/2500cef9/Yoane-Wissa" TargetMode="External"/><Relationship Id="rId341" Type="http://schemas.openxmlformats.org/officeDocument/2006/relationships/hyperlink" Target="https://fbref.com/en/players/dc62b55d/Matheus-Cunha" TargetMode="External"/><Relationship Id="rId439" Type="http://schemas.openxmlformats.org/officeDocument/2006/relationships/hyperlink" Target="https://fbref.com/en/squads/18bb7c10/Arsenal-Stats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players/a755db8c/Rodrigo-Muniz" TargetMode="External"/><Relationship Id="rId1276" Type="http://schemas.openxmlformats.org/officeDocument/2006/relationships/hyperlink" Target="https://fbref.com/en/players/803ae100/matchlogs/2023-2024/summary/Harrison-Reed-Match-Logs" TargetMode="External"/><Relationship Id="rId1483" Type="http://schemas.openxmlformats.org/officeDocument/2006/relationships/hyperlink" Target="https://fbref.com/en/squads/8602292d/Aston-Villa-Stats" TargetMode="External"/><Relationship Id="rId201" Type="http://schemas.openxmlformats.org/officeDocument/2006/relationships/hyperlink" Target="https://fbref.com/en/players/a4ac4b8f/Willy-Boly" TargetMode="External"/><Relationship Id="rId285" Type="http://schemas.openxmlformats.org/officeDocument/2006/relationships/hyperlink" Target="https://fbref.com/en/players/9cfbad36/Julio-Cesar-Enciso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0ed063d6/Yasser-Larouci" TargetMode="External"/><Relationship Id="rId1136" Type="http://schemas.openxmlformats.org/officeDocument/2006/relationships/hyperlink" Target="https://fbref.com/en/players/74b2cd7e/matchlogs/2023-2024/summary/Angelo-Ogbonna-Match-Logs" TargetMode="External"/><Relationship Id="rId492" Type="http://schemas.openxmlformats.org/officeDocument/2006/relationships/hyperlink" Target="https://fbref.com/en/players/c149016b/matchlogs/2023-2024/summary/Wataru-Endo-Match-Logs" TargetMode="External"/><Relationship Id="rId713" Type="http://schemas.openxmlformats.org/officeDocument/2006/relationships/hyperlink" Target="https://fbref.com/en/players/0f134faf/Mathias-Jensen" TargetMode="External"/><Relationship Id="rId797" Type="http://schemas.openxmlformats.org/officeDocument/2006/relationships/hyperlink" Target="https://fbref.com/en/players/f31def1e/Lloyd-Kelly" TargetMode="External"/><Relationship Id="rId920" Type="http://schemas.openxmlformats.org/officeDocument/2006/relationships/hyperlink" Target="https://fbref.com/en/players/83d074ff/matchlogs/2023-2024/summary/Alexis-Mac-Allister-Match-Logs" TargetMode="External"/><Relationship Id="rId1343" Type="http://schemas.openxmlformats.org/officeDocument/2006/relationships/hyperlink" Target="https://fbref.com/en/squads/18bb7c10/Arsenal-Stats" TargetMode="External"/><Relationship Id="rId1550" Type="http://schemas.openxmlformats.org/officeDocument/2006/relationships/hyperlink" Target="https://fbref.com/en/country/FRA/France-Football" TargetMode="External"/><Relationship Id="rId1648" Type="http://schemas.openxmlformats.org/officeDocument/2006/relationships/hyperlink" Target="https://fbref.com/en/players/d3085b49/matchlogs/2023-2024/summary/Cauley-Woodrow-Match-Logs" TargetMode="External"/><Relationship Id="rId145" Type="http://schemas.openxmlformats.org/officeDocument/2006/relationships/hyperlink" Target="https://fbref.com/en/players/a36524bf/Calvin-Bassey" TargetMode="External"/><Relationship Id="rId352" Type="http://schemas.openxmlformats.org/officeDocument/2006/relationships/hyperlink" Target="https://fbref.com/en/players/93e08bce/matchlogs/2023-2024/summary/Ameen-Al-Dakhil-Match-Logs" TargetMode="External"/><Relationship Id="rId1203" Type="http://schemas.openxmlformats.org/officeDocument/2006/relationships/hyperlink" Target="https://fbref.com/en/squads/d3fd31cc/Everton-Stats" TargetMode="External"/><Relationship Id="rId1287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POR/Portugal-Football" TargetMode="External"/><Relationship Id="rId1508" Type="http://schemas.openxmlformats.org/officeDocument/2006/relationships/hyperlink" Target="https://fbref.com/en/players/259fea27/matchlogs/2023-2024/summary/James-Trafford-Match-Logs" TargetMode="External"/><Relationship Id="rId212" Type="http://schemas.openxmlformats.org/officeDocument/2006/relationships/hyperlink" Target="https://fbref.com/en/players/79c84d1c/matchlogs/2023-2024/summary/Jarrod-Bowen-Match-Logs" TargetMode="External"/><Relationship Id="rId657" Type="http://schemas.openxmlformats.org/officeDocument/2006/relationships/hyperlink" Target="https://fbref.com/en/players/92e7e919/Son-Heung-min" TargetMode="External"/><Relationship Id="rId864" Type="http://schemas.openxmlformats.org/officeDocument/2006/relationships/hyperlink" Target="https://fbref.com/en/players/2b471f99/matchlogs/2023-2024/summary/Mario-Lemina-Match-Logs" TargetMode="External"/><Relationship Id="rId1494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d2424d1b/matchlogs/2023-2024/summary/Ben-Chilwell-Match-Logs" TargetMode="External"/><Relationship Id="rId517" Type="http://schemas.openxmlformats.org/officeDocument/2006/relationships/hyperlink" Target="https://fbref.com/en/players/507c7bdf/Bruno-Fernandes" TargetMode="External"/><Relationship Id="rId724" Type="http://schemas.openxmlformats.org/officeDocument/2006/relationships/hyperlink" Target="https://fbref.com/en/players/b561db50/matchlogs/2023-2024/summary/Raul-Jimenez-Match-Logs" TargetMode="External"/><Relationship Id="rId931" Type="http://schemas.openxmlformats.org/officeDocument/2006/relationships/hyperlink" Target="https://fbref.com/en/squads/19538871/Manchester-United-Stats" TargetMode="External"/><Relationship Id="rId1147" Type="http://schemas.openxmlformats.org/officeDocument/2006/relationships/hyperlink" Target="https://fbref.com/en/squads/d3fd31cc/Everton-Stats" TargetMode="External"/><Relationship Id="rId1354" Type="http://schemas.openxmlformats.org/officeDocument/2006/relationships/hyperlink" Target="https://fbref.com/en/country/BEL/Belgium-Football" TargetMode="External"/><Relationship Id="rId1561" Type="http://schemas.openxmlformats.org/officeDocument/2006/relationships/hyperlink" Target="https://fbref.com/en/players/dad4b285/Joel-Veltman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10f0fdd3/matchlogs/2023-2024/summary/Jean-Ricner-Bellegarde-Match-Logs" TargetMode="External"/><Relationship Id="rId363" Type="http://schemas.openxmlformats.org/officeDocument/2006/relationships/hyperlink" Target="https://fbref.com/en/squads/e4a775cb/Nottingham-Forest-Stats" TargetMode="External"/><Relationship Id="rId570" Type="http://schemas.openxmlformats.org/officeDocument/2006/relationships/hyperlink" Target="https://fbref.com/en/country/SCO/Scotland-Football" TargetMode="External"/><Relationship Id="rId1007" Type="http://schemas.openxmlformats.org/officeDocument/2006/relationships/hyperlink" Target="https://fbref.com/en/squads/d3fd31cc/Everton-Stats" TargetMode="External"/><Relationship Id="rId1214" Type="http://schemas.openxmlformats.org/officeDocument/2006/relationships/hyperlink" Target="https://fbref.com/en/country/CRO/Croatia-Football" TargetMode="External"/><Relationship Id="rId1421" Type="http://schemas.openxmlformats.org/officeDocument/2006/relationships/hyperlink" Target="https://fbref.com/en/players/6250083a/Oliver-Skipp" TargetMode="External"/><Relationship Id="rId1659" Type="http://schemas.openxmlformats.org/officeDocument/2006/relationships/hyperlink" Target="https://fbref.com/en/squads/d3fd31cc/Everton-Stats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69942fb3/matchlogs/2023-2024/summary/James-Hill-Match-Logs" TargetMode="External"/><Relationship Id="rId875" Type="http://schemas.openxmlformats.org/officeDocument/2006/relationships/hyperlink" Target="https://fbref.com/en/squads/b8fd03ef/Manchester-City-Stats" TargetMode="External"/><Relationship Id="rId1060" Type="http://schemas.openxmlformats.org/officeDocument/2006/relationships/hyperlink" Target="https://fbref.com/en/players/2da834f1/matchlogs/2023-2024/summary/Carlton-Morris-Match-Logs" TargetMode="External"/><Relationship Id="rId1298" Type="http://schemas.openxmlformats.org/officeDocument/2006/relationships/hyperlink" Target="https://fbref.com/en/country/WAL/Wales-Football" TargetMode="External"/><Relationship Id="rId1519" Type="http://schemas.openxmlformats.org/officeDocument/2006/relationships/hyperlink" Target="https://fbref.com/en/squads/8cec06e1/Wolverhampton-Wanderers-Stats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a92ab7be/matchlogs/2023-2024/summary/Mark-Flekken-Match-Logs" TargetMode="External"/><Relationship Id="rId735" Type="http://schemas.openxmlformats.org/officeDocument/2006/relationships/hyperlink" Target="https://fbref.com/en/squads/e297cd13/Luton-Town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NGA/Nigeria-Football" TargetMode="External"/><Relationship Id="rId1365" Type="http://schemas.openxmlformats.org/officeDocument/2006/relationships/hyperlink" Target="https://fbref.com/en/players/dbf053da/Jadon-Sancho" TargetMode="External"/><Relationship Id="rId1572" Type="http://schemas.openxmlformats.org/officeDocument/2006/relationships/hyperlink" Target="https://fbref.com/en/players/cf134113/matchlogs/2023-2024/summary/Bart-Verbruggen-Match-Logs" TargetMode="External"/><Relationship Id="rId167" Type="http://schemas.openxmlformats.org/officeDocument/2006/relationships/hyperlink" Target="https://fbref.com/en/squads/943e8050/Burnley-Stats" TargetMode="External"/><Relationship Id="rId374" Type="http://schemas.openxmlformats.org/officeDocument/2006/relationships/hyperlink" Target="https://fbref.com/en/country/WAL/Wales-Football" TargetMode="External"/><Relationship Id="rId581" Type="http://schemas.openxmlformats.org/officeDocument/2006/relationships/hyperlink" Target="https://fbref.com/en/players/f0caab96/Toti-Gomes" TargetMode="External"/><Relationship Id="rId1018" Type="http://schemas.openxmlformats.org/officeDocument/2006/relationships/hyperlink" Target="https://fbref.com/en/country/TUN/Tunisia-Football" TargetMode="External"/><Relationship Id="rId1225" Type="http://schemas.openxmlformats.org/officeDocument/2006/relationships/hyperlink" Target="https://fbref.com/en/players/4806ec67/Jordan-Pickford" TargetMode="External"/><Relationship Id="rId1432" Type="http://schemas.openxmlformats.org/officeDocument/2006/relationships/hyperlink" Target="https://fbref.com/en/players/886f9aac/matchlogs/2023-2024/summary/Manor-Solomon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361ca564/Tottenham-Hotspur-Stats" TargetMode="External"/><Relationship Id="rId802" Type="http://schemas.openxmlformats.org/officeDocument/2006/relationships/hyperlink" Target="https://fbref.com/en/country/HUN/Hungary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02b29014/Abdoulaye-Doucoure" TargetMode="External"/><Relationship Id="rId539" Type="http://schemas.openxmlformats.org/officeDocument/2006/relationships/hyperlink" Target="https://fbref.com/en/squads/7c21e445/West-Ham-United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fd962109/Fulham-Stats" TargetMode="External"/><Relationship Id="rId1169" Type="http://schemas.openxmlformats.org/officeDocument/2006/relationships/hyperlink" Target="https://fbref.com/en/players/7b355808/William-Osula" TargetMode="External"/><Relationship Id="rId1376" Type="http://schemas.openxmlformats.org/officeDocument/2006/relationships/hyperlink" Target="https://fbref.com/en/players/9744ff80/matchlogs/2023-2024/summary/Pablo-Sarabia-Match-Logs" TargetMode="External"/><Relationship Id="rId1583" Type="http://schemas.openxmlformats.org/officeDocument/2006/relationships/hyperlink" Target="https://fbref.com/en/squads/fd962109/Fulham-Stats" TargetMode="External"/><Relationship Id="rId178" Type="http://schemas.openxmlformats.org/officeDocument/2006/relationships/hyperlink" Target="https://fbref.com/en/country/GNB/Guinea-Bissau-Football" TargetMode="External"/><Relationship Id="rId301" Type="http://schemas.openxmlformats.org/officeDocument/2006/relationships/hyperlink" Target="https://fbref.com/en/players/26ce2263/Ryan-Christie" TargetMode="External"/><Relationship Id="rId953" Type="http://schemas.openxmlformats.org/officeDocument/2006/relationships/hyperlink" Target="https://fbref.com/en/players/7956236f/Emiliano-Martinez" TargetMode="External"/><Relationship Id="rId1029" Type="http://schemas.openxmlformats.org/officeDocument/2006/relationships/hyperlink" Target="https://fbref.com/en/players/8397a50c/Tyrone-Mings" TargetMode="External"/><Relationship Id="rId1236" Type="http://schemas.openxmlformats.org/officeDocument/2006/relationships/hyperlink" Target="https://fbref.com/en/players/4b40d9ca/matchlogs/2023-2024/summary/Nick-Pope-Match-Logs" TargetMode="External"/><Relationship Id="rId82" Type="http://schemas.openxmlformats.org/officeDocument/2006/relationships/hyperlink" Target="https://fbref.com/en/country/SCO/Scotland-Football" TargetMode="External"/><Relationship Id="rId385" Type="http://schemas.openxmlformats.org/officeDocument/2006/relationships/hyperlink" Target="https://fbref.com/en/players/e46012d4/Kevin-De-Bruyne" TargetMode="External"/><Relationship Id="rId592" Type="http://schemas.openxmlformats.org/officeDocument/2006/relationships/hyperlink" Target="https://fbref.com/en/players/01e5f06e/matchlogs/2023-2024/summary/Sergio-Gomez-Match-Logs" TargetMode="External"/><Relationship Id="rId606" Type="http://schemas.openxmlformats.org/officeDocument/2006/relationships/hyperlink" Target="https://fbref.com/en/country/GER/Germany-Football" TargetMode="External"/><Relationship Id="rId813" Type="http://schemas.openxmlformats.org/officeDocument/2006/relationships/hyperlink" Target="https://fbref.com/en/players/4c3a6744/Justin-Kluivert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b2d31e83/Dan-Burn" TargetMode="External"/><Relationship Id="rId452" Type="http://schemas.openxmlformats.org/officeDocument/2006/relationships/hyperlink" Target="https://fbref.com/en/players/bf33b257/matchlogs/2023-2024/summary/Alfie-Doughty-Match-Logs" TargetMode="External"/><Relationship Id="rId897" Type="http://schemas.openxmlformats.org/officeDocument/2006/relationships/hyperlink" Target="https://fbref.com/en/players/a2b105e0/Sean-Longstaff" TargetMode="External"/><Relationship Id="rId1082" Type="http://schemas.openxmlformats.org/officeDocument/2006/relationships/hyperlink" Target="https://fbref.com/en/country/ZIM/Zimbabwe-Football" TargetMode="External"/><Relationship Id="rId1303" Type="http://schemas.openxmlformats.org/officeDocument/2006/relationships/hyperlink" Target="https://fbref.com/en/squads/822bd0ba/Liverpool-Stats" TargetMode="External"/><Relationship Id="rId1510" Type="http://schemas.openxmlformats.org/officeDocument/2006/relationships/hyperlink" Target="https://fbref.com/en/country/ESP/Spain-Football" TargetMode="External"/><Relationship Id="rId105" Type="http://schemas.openxmlformats.org/officeDocument/2006/relationships/hyperlink" Target="https://fbref.com/en/players/2f965a72/Alphonse-Areola" TargetMode="External"/><Relationship Id="rId312" Type="http://schemas.openxmlformats.org/officeDocument/2006/relationships/hyperlink" Target="https://fbref.com/en/players/a8c19eb8/matchlogs/2023-2024/summary/Nathan-Collins-Match-Logs" TargetMode="External"/><Relationship Id="rId757" Type="http://schemas.openxmlformats.org/officeDocument/2006/relationships/hyperlink" Target="https://fbref.com/en/players/178ae8f8/Diogo-Jota" TargetMode="External"/><Relationship Id="rId964" Type="http://schemas.openxmlformats.org/officeDocument/2006/relationships/hyperlink" Target="https://fbref.com/en/players/feb5d972/matchlogs/2023-2024/summary/Pape-Matar-Sarr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aed3a70f/matchlogs/2023-2024/summary/Ollie-Watkins-Match-Logs" TargetMode="External"/><Relationship Id="rId93" Type="http://schemas.openxmlformats.org/officeDocument/2006/relationships/hyperlink" Target="https://fbref.com/en/players/99127249/Antony" TargetMode="External"/><Relationship Id="rId189" Type="http://schemas.openxmlformats.org/officeDocument/2006/relationships/hyperlink" Target="https://fbref.com/en/players/6c203af0/Yves-Bissouma" TargetMode="External"/><Relationship Id="rId396" Type="http://schemas.openxmlformats.org/officeDocument/2006/relationships/hyperlink" Target="https://fbref.com/en/players/5a7301ae/matchlogs/2023-2024/summary/Leander-Dendoncker-Match-Logs" TargetMode="External"/><Relationship Id="rId617" Type="http://schemas.openxmlformats.org/officeDocument/2006/relationships/hyperlink" Target="https://fbref.com/en/players/d56b9520/Malo-Gusto" TargetMode="External"/><Relationship Id="rId824" Type="http://schemas.openxmlformats.org/officeDocument/2006/relationships/hyperlink" Target="https://fbref.com/en/players/5ed9b537/matchlogs/2023-2024/summary/Ibrahima-Konate-Match-Logs" TargetMode="External"/><Relationship Id="rId1247" Type="http://schemas.openxmlformats.org/officeDocument/2006/relationships/hyperlink" Target="https://fbref.com/en/squads/47c64c55/Crystal-Palace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88968486/Illia-Zabarnyi" TargetMode="External"/><Relationship Id="rId256" Type="http://schemas.openxmlformats.org/officeDocument/2006/relationships/hyperlink" Target="https://fbref.com/en/players/16264a81/matchlogs/2023-2024/summary/Moises-Caicedo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7ba2eaa9/Pedro-Neto" TargetMode="External"/><Relationship Id="rId1107" Type="http://schemas.openxmlformats.org/officeDocument/2006/relationships/hyperlink" Target="https://fbref.com/en/squads/1df6b87e/Sheffield-United-Stats" TargetMode="External"/><Relationship Id="rId1314" Type="http://schemas.openxmlformats.org/officeDocument/2006/relationships/hyperlink" Target="https://fbref.com/en/country/ESP/Spain-Football" TargetMode="External"/><Relationship Id="rId1521" Type="http://schemas.openxmlformats.org/officeDocument/2006/relationships/hyperlink" Target="https://fbref.com/en/players/b2a81fc6/Mike-Tresor" TargetMode="External"/><Relationship Id="rId116" Type="http://schemas.openxmlformats.org/officeDocument/2006/relationships/hyperlink" Target="https://fbref.com/en/players/e5478b87/matchlogs/2023-2024/summary/Taiwo-Awoniyi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570bb4b9/matchlogs/2023-2024/summary/Hamed-Junior-Traore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2944f86f/matchlogs/2023-2024/summary/Frank-Onyeka-Match-Logs" TargetMode="External"/><Relationship Id="rId1398" Type="http://schemas.openxmlformats.org/officeDocument/2006/relationships/hyperlink" Target="https://fbref.com/en/country/ARG/Argentina-Football" TargetMode="External"/><Relationship Id="rId1619" Type="http://schemas.openxmlformats.org/officeDocument/2006/relationships/hyperlink" Target="https://fbref.com/en/squads/18bb7c10/Arsenal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1f44ac21/matchlogs/2023-2024/summary/Erling-Haaland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5c0da4a4/Marcus-Tavernier" TargetMode="External"/><Relationship Id="rId1672" Type="http://schemas.openxmlformats.org/officeDocument/2006/relationships/hyperlink" Target="https://fbref.com/en/players/07d65234/matchlogs/2023-2024/summary/Anass-Zaroury-Match-Log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IRL/Republic-of-Ireland-Football" TargetMode="External"/><Relationship Id="rId1020" Type="http://schemas.openxmlformats.org/officeDocument/2006/relationships/hyperlink" Target="https://fbref.com/en/players/ca22ccb0/matchlogs/2023-2024/summary/Hannibal-Mejbri-Match-Logs" TargetMode="External"/><Relationship Id="rId1118" Type="http://schemas.openxmlformats.org/officeDocument/2006/relationships/hyperlink" Target="https://fbref.com/en/country/URU/Uruguay-Football" TargetMode="External"/><Relationship Id="rId1325" Type="http://schemas.openxmlformats.org/officeDocument/2006/relationships/hyperlink" Target="https://fbref.com/en/players/a3d94a58/Cristian-Romero" TargetMode="External"/><Relationship Id="rId1532" Type="http://schemas.openxmlformats.org/officeDocument/2006/relationships/hyperlink" Target="https://fbref.com/en/players/38ceb24a/matchlogs/2023-2024/summary/Leandro-Trossard-Match-Log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491a433d/Rasmus-Hojlund" TargetMode="External"/><Relationship Id="rId779" Type="http://schemas.openxmlformats.org/officeDocument/2006/relationships/hyperlink" Target="https://fbref.com/en/squads/8cec06e1/Wolverhampton-Wanderers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f84a807c/Lyle-Foster" TargetMode="External"/><Relationship Id="rId639" Type="http://schemas.openxmlformats.org/officeDocument/2006/relationships/hyperlink" Target="https://fbref.com/en/squads/fd962109/Fulham-Stats" TargetMode="External"/><Relationship Id="rId1171" Type="http://schemas.openxmlformats.org/officeDocument/2006/relationships/hyperlink" Target="https://fbref.com/en/squads/1df6b87e/Sheffield-United-Stats" TargetMode="External"/><Relationship Id="rId1269" Type="http://schemas.openxmlformats.org/officeDocument/2006/relationships/hyperlink" Target="https://fbref.com/en/players/ab651565/Nathan-Redmond" TargetMode="External"/><Relationship Id="rId1476" Type="http://schemas.openxmlformats.org/officeDocument/2006/relationships/hyperlink" Target="https://fbref.com/en/players/77d7c96f/matchlogs/2023-2024/summary/Kenny-Tete-Match-Logs" TargetMode="External"/><Relationship Id="rId180" Type="http://schemas.openxmlformats.org/officeDocument/2006/relationships/hyperlink" Target="https://fbref.com/en/players/ed5c0319/matchlogs/2023-2024/summary/Beto-Match-Logs" TargetMode="External"/><Relationship Id="rId278" Type="http://schemas.openxmlformats.org/officeDocument/2006/relationships/hyperlink" Target="https://fbref.com/en/country/POL/Poland-Football" TargetMode="External"/><Relationship Id="rId401" Type="http://schemas.openxmlformats.org/officeDocument/2006/relationships/hyperlink" Target="https://fbref.com/en/players/31c69ef1/Ruben-Dias" TargetMode="External"/><Relationship Id="rId846" Type="http://schemas.openxmlformats.org/officeDocument/2006/relationships/hyperlink" Target="https://fbref.com/en/country/GHA/Ghana-Football" TargetMode="External"/><Relationship Id="rId1031" Type="http://schemas.openxmlformats.org/officeDocument/2006/relationships/hyperlink" Target="https://fbref.com/en/squads/8602292d/Aston-Villa-Stats" TargetMode="External"/><Relationship Id="rId1129" Type="http://schemas.openxmlformats.org/officeDocument/2006/relationships/hyperlink" Target="https://fbref.com/en/players/788c0277/Chiedozie-Ogbene" TargetMode="External"/><Relationship Id="rId1683" Type="http://schemas.openxmlformats.org/officeDocument/2006/relationships/hyperlink" Target="https://fbref.com/en/squads/18bb7c10/Arsenal-Stats" TargetMode="External"/><Relationship Id="rId485" Type="http://schemas.openxmlformats.org/officeDocument/2006/relationships/hyperlink" Target="https://fbref.com/en/players/df8b52a5/Emerson" TargetMode="External"/><Relationship Id="rId692" Type="http://schemas.openxmlformats.org/officeDocument/2006/relationships/hyperlink" Target="https://fbref.com/en/players/8e92be30/matchlogs/2023-2024/summary/Alexander-Isak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cab9634e/Ian-Maatsen" TargetMode="External"/><Relationship Id="rId1336" Type="http://schemas.openxmlformats.org/officeDocument/2006/relationships/hyperlink" Target="https://fbref.com/en/players/a9b1c319/matchlogs/2023-2024/summary/Pelly-Ruddock-Mpanzu-Match-Logs" TargetMode="External"/><Relationship Id="rId1543" Type="http://schemas.openxmlformats.org/officeDocument/2006/relationships/hyperlink" Target="https://fbref.com/en/squads/e4a775cb/Nottingham-Forest-Stat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b4ed67b/Mahmoud-Dahoud" TargetMode="External"/><Relationship Id="rId552" Type="http://schemas.openxmlformats.org/officeDocument/2006/relationships/hyperlink" Target="https://fbref.com/en/players/c2731c10/matchlogs/2023-2024/summary/Conor-Gallagher-Match-Logs" TargetMode="External"/><Relationship Id="rId997" Type="http://schemas.openxmlformats.org/officeDocument/2006/relationships/hyperlink" Target="https://fbref.com/en/players/90f91999/John-McGinn" TargetMode="External"/><Relationship Id="rId118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squads/19538871/Manchester-United-Stats" TargetMode="External"/><Relationship Id="rId1610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ccce7025/Sven-Botman" TargetMode="External"/><Relationship Id="rId412" Type="http://schemas.openxmlformats.org/officeDocument/2006/relationships/hyperlink" Target="https://fbref.com/en/players/1b84dbe1/matchlogs/2023-2024/summary/Lucas-Digne-Match-Logs" TargetMode="External"/><Relationship Id="rId857" Type="http://schemas.openxmlformats.org/officeDocument/2006/relationships/hyperlink" Target="https://fbref.com/en/players/450ab6fc/Jamaal-Lascelles" TargetMode="External"/><Relationship Id="rId1042" Type="http://schemas.openxmlformats.org/officeDocument/2006/relationships/hyperlink" Target="https://fbref.com/en/country/SRB/Serbia-Football" TargetMode="External"/><Relationship Id="rId1487" Type="http://schemas.openxmlformats.org/officeDocument/2006/relationships/hyperlink" Target="https://fbref.com/en/squads/18bb7c10/Arsenal-Stats" TargetMode="External"/><Relationship Id="rId289" Type="http://schemas.openxmlformats.org/officeDocument/2006/relationships/hyperlink" Target="https://fbref.com/en/players/890f108d/Youssef-Chermiti" TargetMode="External"/><Relationship Id="rId496" Type="http://schemas.openxmlformats.org/officeDocument/2006/relationships/hyperlink" Target="https://fbref.com/en/players/980522ec/matchlogs/2023-2024/summary/Christian-Eriksen-Match-Logs" TargetMode="External"/><Relationship Id="rId717" Type="http://schemas.openxmlformats.org/officeDocument/2006/relationships/hyperlink" Target="https://fbref.com/en/players/b66315ae/Gabriel-Jesus" TargetMode="External"/><Relationship Id="rId924" Type="http://schemas.openxmlformats.org/officeDocument/2006/relationships/hyperlink" Target="https://fbref.com/en/players/ee38d9c5/matchlogs/2023-2024/summary/James-Maddison-Match-Logs" TargetMode="External"/><Relationship Id="rId1347" Type="http://schemas.openxmlformats.org/officeDocument/2006/relationships/hyperlink" Target="https://fbref.com/en/squads/822bd0ba/Liverpool-Stats" TargetMode="External"/><Relationship Id="rId1554" Type="http://schemas.openxmlformats.org/officeDocument/2006/relationships/hyperlink" Target="https://fbref.com/en/country/NED/Netherlands-Football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99e9474/Amarii-Bell" TargetMode="External"/><Relationship Id="rId356" Type="http://schemas.openxmlformats.org/officeDocument/2006/relationships/hyperlink" Target="https://fbref.com/en/players/d9565625/matchlogs/2023-2024/summary/Diogo-Dalot-Match-Logs" TargetMode="External"/><Relationship Id="rId563" Type="http://schemas.openxmlformats.org/officeDocument/2006/relationships/hyperlink" Target="https://fbref.com/en/squads/d3fd31cc/Everton-Stats" TargetMode="External"/><Relationship Id="rId770" Type="http://schemas.openxmlformats.org/officeDocument/2006/relationships/hyperlink" Target="https://fbref.com/en/country/DEN/Denmark-Football" TargetMode="External"/><Relationship Id="rId1193" Type="http://schemas.openxmlformats.org/officeDocument/2006/relationships/hyperlink" Target="https://fbref.com/en/players/9b6f7fd5/Lucas-Paqueta" TargetMode="External"/><Relationship Id="rId1207" Type="http://schemas.openxmlformats.org/officeDocument/2006/relationships/hyperlink" Target="https://fbref.com/en/squads/19538871/Manchester-United-Stats" TargetMode="External"/><Relationship Id="rId1414" Type="http://schemas.openxmlformats.org/officeDocument/2006/relationships/hyperlink" Target="https://fbref.com/en/country/BRA/Brazil-Football" TargetMode="External"/><Relationship Id="rId1621" Type="http://schemas.openxmlformats.org/officeDocument/2006/relationships/hyperlink" Target="https://fbref.com/en/players/dd323728/Neco-Williams" TargetMode="External"/><Relationship Id="rId216" Type="http://schemas.openxmlformats.org/officeDocument/2006/relationships/hyperlink" Target="https://fbref.com/en/players/c1949191/matchlogs/2023-2024/summary/Jarrad-Branthwaite-Match-Logs" TargetMode="External"/><Relationship Id="rId423" Type="http://schemas.openxmlformats.org/officeDocument/2006/relationships/hyperlink" Target="https://fbref.com/en/squads/822bd0ba/Liverpool-Stats" TargetMode="External"/><Relationship Id="rId868" Type="http://schemas.openxmlformats.org/officeDocument/2006/relationships/hyperlink" Target="https://fbref.com/en/players/2628fd2b/matchlogs/2023-2024/summary/Bernd-Leno-Match-Logs" TargetMode="External"/><Relationship Id="rId1053" Type="http://schemas.openxmlformats.org/officeDocument/2006/relationships/hyperlink" Target="https://fbref.com/en/players/01ce9e70/Kieffer-Moore" TargetMode="External"/><Relationship Id="rId1260" Type="http://schemas.openxmlformats.org/officeDocument/2006/relationships/hyperlink" Target="https://fbref.com/en/players/a1d5bd30/matchlogs/2023-2024/summary/Marcus-Rashford-Match-Logs" TargetMode="External"/><Relationship Id="rId1498" Type="http://schemas.openxmlformats.org/officeDocument/2006/relationships/hyperlink" Target="https://fbref.com/en/country/ITA/Italy-Football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e8832875/matchlogs/2023-2024/summary/Joao-Pedro-Match-Logs" TargetMode="External"/><Relationship Id="rId935" Type="http://schemas.openxmlformats.org/officeDocument/2006/relationships/hyperlink" Target="https://fbref.com/en/squads/e4a775cb/Nottingham-Forest-Stats" TargetMode="External"/><Relationship Id="rId1358" Type="http://schemas.openxmlformats.org/officeDocument/2006/relationships/hyperlink" Target="https://fbref.com/en/country/COL/Colombia-Football" TargetMode="External"/><Relationship Id="rId1565" Type="http://schemas.openxmlformats.org/officeDocument/2006/relationships/hyperlink" Target="https://fbref.com/en/players/8fe2a392/Micky-van-de-Ven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4d77b365/matchlogs/2023-2024/summary/Darwin-Nunez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e77dc3b2/Dominic-Solanke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cc77354e/Boubacar-Kamara" TargetMode="External"/><Relationship Id="rId879" Type="http://schemas.openxmlformats.org/officeDocument/2006/relationships/hyperlink" Target="https://fbref.com/en/squads/cd051869/Brentford-Stats" TargetMode="External"/><Relationship Id="rId1632" Type="http://schemas.openxmlformats.org/officeDocument/2006/relationships/hyperlink" Target="https://fbref.com/en/players/c596fcb0/matchlogs/2023-2024/summary/Callum-Wilson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fed7cb61/Kai-Havertz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9674002f/matchlogs/2023-2024/summary/Mason-Mount-Match-Logs" TargetMode="External"/><Relationship Id="rId1271" Type="http://schemas.openxmlformats.org/officeDocument/2006/relationships/hyperlink" Target="https://fbref.com/en/squads/943e8050/Burnley-Stats" TargetMode="External"/><Relationship Id="rId1369" Type="http://schemas.openxmlformats.org/officeDocument/2006/relationships/hyperlink" Target="https://fbref.com/en/players/bced0375/Ibrahim-Sangare" TargetMode="External"/><Relationship Id="rId1576" Type="http://schemas.openxmlformats.org/officeDocument/2006/relationships/hyperlink" Target="https://fbref.com/en/players/77d6fd4d/matchlogs/2023-2024/summary/Guglielmo-Vicario-Match-Logs" TargetMode="External"/><Relationship Id="rId280" Type="http://schemas.openxmlformats.org/officeDocument/2006/relationships/hyperlink" Target="https://fbref.com/en/players/2389cdc2/matchlogs/2023-2024/summary/Matty-Cash-Match-Logs" TargetMode="External"/><Relationship Id="rId501" Type="http://schemas.openxmlformats.org/officeDocument/2006/relationships/hyperlink" Target="https://fbref.com/en/players/f8fcd2a5/Jonny-Evans" TargetMode="External"/><Relationship Id="rId946" Type="http://schemas.openxmlformats.org/officeDocument/2006/relationships/hyperlink" Target="https://fbref.com/en/country/FRA/France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e541326e/Ethan-Pinnock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3ea50f67/matchlogs/2023-2024/summary/Harvey-Barnes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7a11550b/Joe-Gomez" TargetMode="External"/><Relationship Id="rId792" Type="http://schemas.openxmlformats.org/officeDocument/2006/relationships/hyperlink" Target="https://fbref.com/en/players/c5b7c315/matchlogs/2023-2024/summary/Michael-Keane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6613c819/matchlogs/2023-2024/summary/Tomas-Soucek-Match-Logs" TargetMode="External"/><Relationship Id="rId1643" Type="http://schemas.openxmlformats.org/officeDocument/2006/relationships/hyperlink" Target="https://fbref.com/en/squads/e4a775cb/Nottingham-Forest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SP/Spain-Football" TargetMode="External"/><Relationship Id="rId445" Type="http://schemas.openxmlformats.org/officeDocument/2006/relationships/hyperlink" Target="https://fbref.com/en/players/ce4f40c7/Cheick-Doucoure" TargetMode="External"/><Relationship Id="rId652" Type="http://schemas.openxmlformats.org/officeDocument/2006/relationships/hyperlink" Target="https://fbref.com/en/players/169fd162/matchlogs/2023-2024/summary/Hwang-Hee-chan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JAM/Jamaica-Football" TargetMode="External"/><Relationship Id="rId1503" Type="http://schemas.openxmlformats.org/officeDocument/2006/relationships/hyperlink" Target="https://fbref.com/en/squads/8602292d/Aston-Villa-Stats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b2f9c73e/Carney-Chukwuemeka" TargetMode="External"/><Relationship Id="rId512" Type="http://schemas.openxmlformats.org/officeDocument/2006/relationships/hyperlink" Target="https://fbref.com/en/players/0ba976e4/matchlogs/2023-2024/summary/Ansu-Fati-Match-Logs" TargetMode="External"/><Relationship Id="rId957" Type="http://schemas.openxmlformats.org/officeDocument/2006/relationships/hyperlink" Target="https://fbref.com/en/players/bac46a10/Lisandro-Martinez" TargetMode="External"/><Relationship Id="rId1142" Type="http://schemas.openxmlformats.org/officeDocument/2006/relationships/hyperlink" Target="https://fbref.com/en/country/SWE/Sweden-Football" TargetMode="External"/><Relationship Id="rId1587" Type="http://schemas.openxmlformats.org/officeDocument/2006/relationships/hyperlink" Target="https://fbref.com/en/squads/943e8050/Burnley-Stats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737f944/Hannes-Delcroix" TargetMode="External"/><Relationship Id="rId596" Type="http://schemas.openxmlformats.org/officeDocument/2006/relationships/hyperlink" Target="https://fbref.com/en/players/2bd83368/matchlogs/2023-2024/summary/Anthony-Gordon-Match-Logs" TargetMode="External"/><Relationship Id="rId817" Type="http://schemas.openxmlformats.org/officeDocument/2006/relationships/hyperlink" Target="https://fbref.com/en/players/fc076f78/Luca-Koleosho" TargetMode="External"/><Relationship Id="rId1002" Type="http://schemas.openxmlformats.org/officeDocument/2006/relationships/hyperlink" Target="https://fbref.com/en/country/SCO/Scotland-Football" TargetMode="External"/><Relationship Id="rId1447" Type="http://schemas.openxmlformats.org/officeDocument/2006/relationships/hyperlink" Target="https://fbref.com/en/squads/cff3d9bb/Chelsea-Stats" TargetMode="External"/><Relationship Id="rId1654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dab84ad2/Mason-Burstow" TargetMode="External"/><Relationship Id="rId456" Type="http://schemas.openxmlformats.org/officeDocument/2006/relationships/hyperlink" Target="https://fbref.com/en/players/5526deb1/matchlogs/2023-2024/summary/Tommy-Doyle-Match-Logs" TargetMode="External"/><Relationship Id="rId663" Type="http://schemas.openxmlformats.org/officeDocument/2006/relationships/hyperlink" Target="https://fbref.com/en/squads/cd051869/Brentford-Stats" TargetMode="External"/><Relationship Id="rId870" Type="http://schemas.openxmlformats.org/officeDocument/2006/relationships/hyperlink" Target="https://fbref.com/en/country/COL/Colombia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fa031b34/Richarlison" TargetMode="External"/><Relationship Id="rId1307" Type="http://schemas.openxmlformats.org/officeDocument/2006/relationships/hyperlink" Target="https://fbref.com/en/squads/fd962109/Fulham-Stats" TargetMode="External"/><Relationship Id="rId1514" Type="http://schemas.openxmlformats.org/officeDocument/2006/relationships/hyperlink" Target="https://fbref.com/en/country/BFA/Burkina-Faso-Football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5c2b4f07/Serge-Aurier" TargetMode="External"/><Relationship Id="rId316" Type="http://schemas.openxmlformats.org/officeDocument/2006/relationships/hyperlink" Target="https://fbref.com/en/players/700783e7/matchlogs/2023-2024/summary/Levi-Colwill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50e6dc35/matchlogs/2023-2024/summary/Jean-Philippe-Mateta-Match-Logs" TargetMode="External"/><Relationship Id="rId1153" Type="http://schemas.openxmlformats.org/officeDocument/2006/relationships/hyperlink" Target="https://fbref.com/en/players/d86a1f3e/Tyler-Onyango" TargetMode="External"/><Relationship Id="rId1598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05e8ca6d/Cameron-Archer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0313a347/matchlogs/2023-2024/summary/Ezri-Konsa-Match-Logs" TargetMode="External"/><Relationship Id="rId1013" Type="http://schemas.openxmlformats.org/officeDocument/2006/relationships/hyperlink" Target="https://fbref.com/en/players/8df7a2fb/Ben-Mee" TargetMode="External"/><Relationship Id="rId1360" Type="http://schemas.openxmlformats.org/officeDocument/2006/relationships/hyperlink" Target="https://fbref.com/en/players/da7b447d/matchlogs/2023-2024/summary/Davinson-Sanchez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9907b1c8/Nicolo-Zaniolo" TargetMode="External"/><Relationship Id="rId162" Type="http://schemas.openxmlformats.org/officeDocument/2006/relationships/hyperlink" Target="https://fbref.com/en/country/ALG/Algeria-Football" TargetMode="External"/><Relationship Id="rId467" Type="http://schemas.openxmlformats.org/officeDocument/2006/relationships/hyperlink" Target="https://fbref.com/en/squads/b8fd03ef/Manchester-City-Stats" TargetMode="External"/><Relationship Id="rId1097" Type="http://schemas.openxmlformats.org/officeDocument/2006/relationships/hyperlink" Target="https://fbref.com/en/players/00242715/Moussa-Niakhate" TargetMode="External"/><Relationship Id="rId1220" Type="http://schemas.openxmlformats.org/officeDocument/2006/relationships/hyperlink" Target="https://fbref.com/en/players/4f565d77/matchlogs/2023-2024/summary/Kalvin-Phillips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21512407/Kieran-Trippier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f5deef4c/Victor-Lindelof" TargetMode="External"/><Relationship Id="rId979" Type="http://schemas.openxmlformats.org/officeDocument/2006/relationships/hyperlink" Target="https://fbref.com/en/squads/d3fd31cc/Everton-Stat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7c21e445/West-Ham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0cd31129/Brennan-Johnson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43a166b4/matchlogs/2023-2024/summary/Divock-Origi-Match-Logs" TargetMode="External"/><Relationship Id="rId1371" Type="http://schemas.openxmlformats.org/officeDocument/2006/relationships/hyperlink" Target="https://fbref.com/en/squads/e4a775cb/Nottingham-Forest-Stats" TargetMode="External"/><Relationship Id="rId1469" Type="http://schemas.openxmlformats.org/officeDocument/2006/relationships/hyperlink" Target="https://fbref.com/en/players/cc2d7ad5/Charlie-Taylor" TargetMode="External"/><Relationship Id="rId173" Type="http://schemas.openxmlformats.org/officeDocument/2006/relationships/hyperlink" Target="https://fbref.com/en/players/2aaadf33/Luke-Berry" TargetMode="External"/><Relationship Id="rId380" Type="http://schemas.openxmlformats.org/officeDocument/2006/relationships/hyperlink" Target="https://fbref.com/en/players/9228b07c/matchlogs/2023-2024/summary/Tom-Davies-Match-Logs" TargetMode="External"/><Relationship Id="rId601" Type="http://schemas.openxmlformats.org/officeDocument/2006/relationships/hyperlink" Target="https://fbref.com/en/players/b0b4fd3e/Jack-Grealish" TargetMode="External"/><Relationship Id="rId1024" Type="http://schemas.openxmlformats.org/officeDocument/2006/relationships/hyperlink" Target="https://fbref.com/en/players/fed96827/matchlogs/2023-2024/summary/Chris-Mepham-Match-Logs" TargetMode="External"/><Relationship Id="rId1231" Type="http://schemas.openxmlformats.org/officeDocument/2006/relationships/hyperlink" Target="https://fbref.com/en/squads/cd051869/Brentford-Stats" TargetMode="External"/><Relationship Id="rId1676" Type="http://schemas.openxmlformats.org/officeDocument/2006/relationships/hyperlink" Target="https://fbref.com/en/players/51cf8561/matchlogs/2023-2024/summary/Oleksandr-Zinchenko-Match-Logs" TargetMode="External"/><Relationship Id="rId240" Type="http://schemas.openxmlformats.org/officeDocument/2006/relationships/hyperlink" Target="https://fbref.com/en/players/bfc3b3a0/matchlogs/2023-2024/summary/Hugo-Bueno-Match-Logs" TargetMode="External"/><Relationship Id="rId478" Type="http://schemas.openxmlformats.org/officeDocument/2006/relationships/hyperlink" Target="https://fbref.com/en/country/SWE/Sweden-Football" TargetMode="External"/><Relationship Id="rId685" Type="http://schemas.openxmlformats.org/officeDocument/2006/relationships/hyperlink" Target="https://fbref.com/en/players/07802f7f/Danny-Ings" TargetMode="External"/><Relationship Id="rId892" Type="http://schemas.openxmlformats.org/officeDocument/2006/relationships/hyperlink" Target="https://fbref.com/en/players/d7553721/matchlogs/2023-2024/summary/Giovani-Lo-Celso-Match-Logs" TargetMode="External"/><Relationship Id="rId906" Type="http://schemas.openxmlformats.org/officeDocument/2006/relationships/hyperlink" Target="https://fbref.com/en/country/BRA/Brazil-Football" TargetMode="External"/><Relationship Id="rId1329" Type="http://schemas.openxmlformats.org/officeDocument/2006/relationships/hyperlink" Target="https://fbref.com/en/players/10a10454/Joe-Rothwell" TargetMode="External"/><Relationship Id="rId1536" Type="http://schemas.openxmlformats.org/officeDocument/2006/relationships/hyperlink" Target="https://fbref.com/en/players/cddf767b/matchlogs/2023-2024/summary/Auston-Trusty-Match-Log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05e8ca6d/matchlogs/2023-2024/summary/Cameron-Archer-Match-Logs" TargetMode="External"/><Relationship Id="rId338" Type="http://schemas.openxmlformats.org/officeDocument/2006/relationships/hyperlink" Target="https://fbref.com/en/country/IRL/Republic-of-Ireland-Football" TargetMode="External"/><Relationship Id="rId545" Type="http://schemas.openxmlformats.org/officeDocument/2006/relationships/hyperlink" Target="https://fbref.com/en/players/1971591f/Cody-Gakpo" TargetMode="External"/><Relationship Id="rId752" Type="http://schemas.openxmlformats.org/officeDocument/2006/relationships/hyperlink" Target="https://fbref.com/en/players/4fb9c88f/matchlogs/2023-2024/summary/Curtis-Jones-Match-Logs" TargetMode="External"/><Relationship Id="rId1175" Type="http://schemas.openxmlformats.org/officeDocument/2006/relationships/hyperlink" Target="https://fbref.com/en/squads/4ba7cbea/Bournemouth-Stats" TargetMode="External"/><Relationship Id="rId1382" Type="http://schemas.openxmlformats.org/officeDocument/2006/relationships/hyperlink" Target="https://fbref.com/en/country/SUI/Switzerland-Football" TargetMode="External"/><Relationship Id="rId1603" Type="http://schemas.openxmlformats.org/officeDocument/2006/relationships/hyperlink" Target="https://fbref.com/en/squads/7c21e445/West-Ham-United-Stats" TargetMode="External"/><Relationship Id="rId184" Type="http://schemas.openxmlformats.org/officeDocument/2006/relationships/hyperlink" Target="https://fbref.com/en/players/9af1f9ff/matchlogs/2023-2024/summary/Jordan-Beyer-Match-Logs" TargetMode="External"/><Relationship Id="rId391" Type="http://schemas.openxmlformats.org/officeDocument/2006/relationships/hyperlink" Target="https://fbref.com/en/squads/943e8050/Burnley-Stats" TargetMode="External"/><Relationship Id="rId405" Type="http://schemas.openxmlformats.org/officeDocument/2006/relationships/hyperlink" Target="https://fbref.com/en/players/4a1a9578/Luis-Diaz" TargetMode="External"/><Relationship Id="rId612" Type="http://schemas.openxmlformats.org/officeDocument/2006/relationships/hyperlink" Target="https://fbref.com/en/players/d0706b27/matchlogs/2023-2024/summary/Marc-Guehi-Match-Logs" TargetMode="External"/><Relationship Id="rId1035" Type="http://schemas.openxmlformats.org/officeDocument/2006/relationships/hyperlink" Target="https://fbref.com/en/squads/47c64c55/Crystal-Palace-Stats" TargetMode="External"/><Relationship Id="rId1242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c149016b/Wataru-Endo" TargetMode="External"/><Relationship Id="rId696" Type="http://schemas.openxmlformats.org/officeDocument/2006/relationships/hyperlink" Target="https://fbref.com/en/players/6ca5ec4b/matchlogs/2023-2024/summary/Alex-Iwobi-Match-Logs" TargetMode="External"/><Relationship Id="rId917" Type="http://schemas.openxmlformats.org/officeDocument/2006/relationships/hyperlink" Target="https://fbref.com/en/players/83d074ff/Alexis-Mac-Allister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361ca564/Tottenham-Hotspur-Stat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93e08bce/Ameen-Al-Dakhil" TargetMode="External"/><Relationship Id="rId556" Type="http://schemas.openxmlformats.org/officeDocument/2006/relationships/hyperlink" Target="https://fbref.com/en/players/72c812f3/matchlogs/2023-2024/summary/Idrissa-Gana-Gueye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efd2ec23/Antoine-Semenyo" TargetMode="External"/><Relationship Id="rId1407" Type="http://schemas.openxmlformats.org/officeDocument/2006/relationships/hyperlink" Target="https://fbref.com/en/squads/b8fd03ef/Manchester-City-Stats" TargetMode="External"/><Relationship Id="rId1614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b8fd03ef/Manchester-City-Stats" TargetMode="External"/><Relationship Id="rId209" Type="http://schemas.openxmlformats.org/officeDocument/2006/relationships/hyperlink" Target="https://fbref.com/en/players/79c84d1c/Jarrod-Bowen" TargetMode="External"/><Relationship Id="rId416" Type="http://schemas.openxmlformats.org/officeDocument/2006/relationships/hyperlink" Target="https://fbref.com/en/players/a712ca2b/matchlogs/2023-2024/summary/Issa-Diop-Match-Logs" TargetMode="External"/><Relationship Id="rId970" Type="http://schemas.openxmlformats.org/officeDocument/2006/relationships/hyperlink" Target="https://fbref.com/en/country/CMR/Cameroon-Football" TargetMode="External"/><Relationship Id="rId1046" Type="http://schemas.openxmlformats.org/officeDocument/2006/relationships/hyperlink" Target="https://fbref.com/en/country/GHA/Ghana-Football" TargetMode="External"/><Relationship Id="rId1253" Type="http://schemas.openxmlformats.org/officeDocument/2006/relationships/hyperlink" Target="https://fbref.com/en/players/e1618c22/Aaron-Ramsey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SEN/Senegal-Football" TargetMode="External"/><Relationship Id="rId928" Type="http://schemas.openxmlformats.org/officeDocument/2006/relationships/hyperlink" Target="https://fbref.com/en/players/bf34eebd/matchlogs/2023-2024/summary/Noni-Madueke-Match-Logs" TargetMode="External"/><Relationship Id="rId1460" Type="http://schemas.openxmlformats.org/officeDocument/2006/relationships/hyperlink" Target="https://fbref.com/en/players/15ea812b/matchlogs/2023-2024/summary/James-Tarkowski-Match-Logs" TargetMode="External"/><Relationship Id="rId1558" Type="http://schemas.openxmlformats.org/officeDocument/2006/relationships/hyperlink" Target="https://fbref.com/en/country/FRA/France-Football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e4a775cb/Nottingham-Forest-Stats" TargetMode="External"/><Relationship Id="rId1113" Type="http://schemas.openxmlformats.org/officeDocument/2006/relationships/hyperlink" Target="https://fbref.com/en/players/e6af02e0/Matheus-Nunes" TargetMode="External"/><Relationship Id="rId1197" Type="http://schemas.openxmlformats.org/officeDocument/2006/relationships/hyperlink" Target="https://fbref.com/en/players/529f49ab/Thomas-Partey" TargetMode="External"/><Relationship Id="rId1320" Type="http://schemas.openxmlformats.org/officeDocument/2006/relationships/hyperlink" Target="https://fbref.com/en/players/4ab53cdb/matchlogs/2023-2024/summary/Jay-Rodriguez-Match-Logs" TargetMode="External"/><Relationship Id="rId1418" Type="http://schemas.openxmlformats.org/officeDocument/2006/relationships/hyperlink" Target="https://fbref.com/en/country/COL/Colombia-Football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BFA/Burkina-Faso-Football" TargetMode="External"/><Relationship Id="rId981" Type="http://schemas.openxmlformats.org/officeDocument/2006/relationships/hyperlink" Target="https://fbref.com/en/players/6afaebf2/Bryan-Mbeumo" TargetMode="External"/><Relationship Id="rId1057" Type="http://schemas.openxmlformats.org/officeDocument/2006/relationships/hyperlink" Target="https://fbref.com/en/players/2da834f1/Carlton-Morris" TargetMode="External"/><Relationship Id="rId1625" Type="http://schemas.openxmlformats.org/officeDocument/2006/relationships/hyperlink" Target="https://fbref.com/en/players/8b9ebd03/Willian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NED/Netherlands-Football" TargetMode="External"/><Relationship Id="rId841" Type="http://schemas.openxmlformats.org/officeDocument/2006/relationships/hyperlink" Target="https://fbref.com/en/players/99813635/Adam-Lallana" TargetMode="External"/><Relationship Id="rId1264" Type="http://schemas.openxmlformats.org/officeDocument/2006/relationships/hyperlink" Target="https://fbref.com/en/players/98ea5115/matchlogs/2023-2024/summary/David-Raya-Match-Logs" TargetMode="External"/><Relationship Id="rId1471" Type="http://schemas.openxmlformats.org/officeDocument/2006/relationships/hyperlink" Target="https://fbref.com/en/squads/943e8050/Burnley-Stats" TargetMode="External"/><Relationship Id="rId1569" Type="http://schemas.openxmlformats.org/officeDocument/2006/relationships/hyperlink" Target="https://fbref.com/en/players/cf134113/Bart-Verbruggen" TargetMode="External"/><Relationship Id="rId273" Type="http://schemas.openxmlformats.org/officeDocument/2006/relationships/hyperlink" Target="https://fbref.com/en/players/4d224fe8/Casemiro" TargetMode="External"/><Relationship Id="rId480" Type="http://schemas.openxmlformats.org/officeDocument/2006/relationships/hyperlink" Target="https://fbref.com/en/players/2fba6108/matchlogs/2023-2024/summary/Anthony-Elanga-Match-Logs" TargetMode="External"/><Relationship Id="rId701" Type="http://schemas.openxmlformats.org/officeDocument/2006/relationships/hyperlink" Target="https://fbref.com/en/players/9c36ed83/Nicolas-Jackson" TargetMode="External"/><Relationship Id="rId939" Type="http://schemas.openxmlformats.org/officeDocument/2006/relationships/hyperlink" Target="https://fbref.com/en/squads/943e8050/Burnley-Stats" TargetMode="External"/><Relationship Id="rId1124" Type="http://schemas.openxmlformats.org/officeDocument/2006/relationships/hyperlink" Target="https://fbref.com/en/players/df0a4c90/matchlogs/2023-2024/summary/Christian-Norgaard-Match-Logs" TargetMode="External"/><Relationship Id="rId1331" Type="http://schemas.openxmlformats.org/officeDocument/2006/relationships/hyperlink" Target="https://fbref.com/en/squads/4ba7cbea/Bournemouth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a24769f/Ross-Barkley" TargetMode="External"/><Relationship Id="rId340" Type="http://schemas.openxmlformats.org/officeDocument/2006/relationships/hyperlink" Target="https://fbref.com/en/players/f6d7d690/matchlogs/2023-2024/summary/Josh-Cullen-Match-Logs" TargetMode="External"/><Relationship Id="rId578" Type="http://schemas.openxmlformats.org/officeDocument/2006/relationships/hyperlink" Target="https://fbref.com/en/country/BRA/Brazil-Football" TargetMode="External"/><Relationship Id="rId785" Type="http://schemas.openxmlformats.org/officeDocument/2006/relationships/hyperlink" Target="https://fbref.com/en/players/1caa93a5/Thomas-Kaminski" TargetMode="External"/><Relationship Id="rId992" Type="http://schemas.openxmlformats.org/officeDocument/2006/relationships/hyperlink" Target="https://fbref.com/en/players/96593e89/matchlogs/2023-2024/summary/James-Mcatee-Match-Logs" TargetMode="External"/><Relationship Id="rId1429" Type="http://schemas.openxmlformats.org/officeDocument/2006/relationships/hyperlink" Target="https://fbref.com/en/players/886f9aac/Manor-Solomon" TargetMode="External"/><Relationship Id="rId1636" Type="http://schemas.openxmlformats.org/officeDocument/2006/relationships/hyperlink" Target="https://fbref.com/en/players/c6dc9ecd/matchlogs/2023-2024/summary/Harry-Wilson-Match-Logs" TargetMode="External"/><Relationship Id="rId200" Type="http://schemas.openxmlformats.org/officeDocument/2006/relationships/hyperlink" Target="https://fbref.com/en/players/ae5019e6/matchlogs/2023-2024/summary/Jayden-Bogle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4fd08daa/Jan-Paul-van-Hecke" TargetMode="External"/><Relationship Id="rId852" Type="http://schemas.openxmlformats.org/officeDocument/2006/relationships/hyperlink" Target="https://fbref.com/en/players/119b9a8e/matchlogs/2023-2024/summary/Aymeric-Laporte-Match-Logs" TargetMode="External"/><Relationship Id="rId1068" Type="http://schemas.openxmlformats.org/officeDocument/2006/relationships/hyperlink" Target="https://fbref.com/en/players/049a888d/matchlogs/2023-2024/summary/Mykhailo-Mudryk-Match-Logs" TargetMode="External"/><Relationship Id="rId1275" Type="http://schemas.openxmlformats.org/officeDocument/2006/relationships/hyperlink" Target="https://fbref.com/en/squads/fd962109/Fulham-Stats" TargetMode="External"/><Relationship Id="rId1482" Type="http://schemas.openxmlformats.org/officeDocument/2006/relationships/hyperlink" Target="https://fbref.com/en/country/BEL/Belgium-Football" TargetMode="External"/><Relationship Id="rId284" Type="http://schemas.openxmlformats.org/officeDocument/2006/relationships/hyperlink" Target="https://fbref.com/en/players/197640fd/matchlogs/2023-2024/summary/Timothy-Castagne-Match-Logs" TargetMode="External"/><Relationship Id="rId491" Type="http://schemas.openxmlformats.org/officeDocument/2006/relationships/hyperlink" Target="https://fbref.com/en/squads/822bd0ba/Liverpool-Stats" TargetMode="External"/><Relationship Id="rId505" Type="http://schemas.openxmlformats.org/officeDocument/2006/relationships/hyperlink" Target="https://fbref.com/en/players/ae4fc6a4/Eberechi-Eze" TargetMode="External"/><Relationship Id="rId712" Type="http://schemas.openxmlformats.org/officeDocument/2006/relationships/hyperlink" Target="https://fbref.com/en/players/8449d35e/matchlogs/2023-2024/summary/Vitaly-Janelt-Match-Logs" TargetMode="External"/><Relationship Id="rId1135" Type="http://schemas.openxmlformats.org/officeDocument/2006/relationships/hyperlink" Target="https://fbref.com/en/squads/7c21e445/West-Ham-United-Stats" TargetMode="External"/><Relationship Id="rId1342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47c64c55/Crystal-Palace-Stats" TargetMode="External"/><Relationship Id="rId144" Type="http://schemas.openxmlformats.org/officeDocument/2006/relationships/hyperlink" Target="https://fbref.com/en/players/1aa84968/matchlogs/2023-2024/summary/Chris-Basham-Match-Logs" TargetMode="External"/><Relationship Id="rId589" Type="http://schemas.openxmlformats.org/officeDocument/2006/relationships/hyperlink" Target="https://fbref.com/en/players/01e5f06e/Sergio-Gomez" TargetMode="External"/><Relationship Id="rId796" Type="http://schemas.openxmlformats.org/officeDocument/2006/relationships/hyperlink" Target="https://fbref.com/en/players/51dbeea9/matchlogs/2023-2024/summary/Thilo-Kehrer-Match-Logs" TargetMode="External"/><Relationship Id="rId1202" Type="http://schemas.openxmlformats.org/officeDocument/2006/relationships/hyperlink" Target="https://fbref.com/en/country/SCO/Scotland-Football" TargetMode="External"/><Relationship Id="rId1647" Type="http://schemas.openxmlformats.org/officeDocument/2006/relationships/hyperlink" Target="https://fbref.com/en/squads/e297cd13/Luton-Town-Stats" TargetMode="External"/><Relationship Id="rId351" Type="http://schemas.openxmlformats.org/officeDocument/2006/relationships/hyperlink" Target="https://fbref.com/en/squads/943e8050/Burnley-Stats" TargetMode="External"/><Relationship Id="rId449" Type="http://schemas.openxmlformats.org/officeDocument/2006/relationships/hyperlink" Target="https://fbref.com/en/players/bf33b257/Alfie-Doughty" TargetMode="External"/><Relationship Id="rId656" Type="http://schemas.openxmlformats.org/officeDocument/2006/relationships/hyperlink" Target="https://fbref.com/en/players/8a3c1dc7/matchlogs/2023-2024/summary/Rico-Henry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d3fd31cc/Everton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e7ca0439/James-Tomkins" TargetMode="External"/><Relationship Id="rId1507" Type="http://schemas.openxmlformats.org/officeDocument/2006/relationships/hyperlink" Target="https://fbref.com/en/squads/943e8050/Burnley-Stats" TargetMode="External"/><Relationship Id="rId211" Type="http://schemas.openxmlformats.org/officeDocument/2006/relationships/hyperlink" Target="https://fbref.com/en/squads/7c21e445/West-Ham-United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a8c19eb8/Nathan-Collins" TargetMode="External"/><Relationship Id="rId516" Type="http://schemas.openxmlformats.org/officeDocument/2006/relationships/hyperlink" Target="https://fbref.com/en/players/4596da74/matchlogs/2023-2024/summary/Evan-Ferguson-Match-Logs" TargetMode="External"/><Relationship Id="rId1146" Type="http://schemas.openxmlformats.org/officeDocument/2006/relationships/hyperlink" Target="https://fbref.com/en/country/BEL/Belgium-Football" TargetMode="External"/><Relationship Id="rId723" Type="http://schemas.openxmlformats.org/officeDocument/2006/relationships/hyperlink" Target="https://fbref.com/en/squads/fd962109/Fulham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1b4f1169/Albert-Sambi-Lokonga" TargetMode="External"/><Relationship Id="rId1560" Type="http://schemas.openxmlformats.org/officeDocument/2006/relationships/hyperlink" Target="https://fbref.com/en/players/9f8e9423/matchlogs/2023-2024/summary/Raphael-Varane-Match-Logs" TargetMode="External"/><Relationship Id="rId1658" Type="http://schemas.openxmlformats.org/officeDocument/2006/relationships/hyperlink" Target="https://fbref.com/en/country/ENG/England-Football" TargetMode="External"/><Relationship Id="rId155" Type="http://schemas.openxmlformats.org/officeDocument/2006/relationships/hyperlink" Target="https://fbref.com/en/squads/8cec06e1/Wolverhampton-Wanderers-Stats" TargetMode="External"/><Relationship Id="rId362" Type="http://schemas.openxmlformats.org/officeDocument/2006/relationships/hyperlink" Target="https://fbref.com/en/country/BRA/Brazil-Football" TargetMode="External"/><Relationship Id="rId1213" Type="http://schemas.openxmlformats.org/officeDocument/2006/relationships/hyperlink" Target="https://fbref.com/en/players/6fe90922/Ivan-Perisic" TargetMode="External"/><Relationship Id="rId1297" Type="http://schemas.openxmlformats.org/officeDocument/2006/relationships/hyperlink" Target="https://fbref.com/en/players/24fae784/Connor-Roberts" TargetMode="External"/><Relationship Id="rId1420" Type="http://schemas.openxmlformats.org/officeDocument/2006/relationships/hyperlink" Target="https://fbref.com/en/players/8e16dd48/matchlogs/2023-2024/summary/Luis-Sinisterra-Match-Logs" TargetMode="External"/><Relationship Id="rId1518" Type="http://schemas.openxmlformats.org/officeDocument/2006/relationships/hyperlink" Target="https://fbref.com/en/country/MLI/Mali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4ba7cbea/Bournemouth-Stats" TargetMode="External"/><Relationship Id="rId874" Type="http://schemas.openxmlformats.org/officeDocument/2006/relationships/hyperlink" Target="https://fbref.com/en/country/ENG/England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cd051869/Brentfor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bb5fbd2b/Solly-March" TargetMode="External"/><Relationship Id="rId1157" Type="http://schemas.openxmlformats.org/officeDocument/2006/relationships/hyperlink" Target="https://fbref.com/en/players/2944f86f/Frank-Onyeka" TargetMode="External"/><Relationship Id="rId1364" Type="http://schemas.openxmlformats.org/officeDocument/2006/relationships/hyperlink" Target="https://fbref.com/en/players/6a713852/matchlogs/2023-2024/summary/Robert-Sanchez-Match-Logs" TargetMode="External"/><Relationship Id="rId1571" Type="http://schemas.openxmlformats.org/officeDocument/2006/relationships/hyperlink" Target="https://fbref.com/en/squads/d07537b9/Brighton-and-Hove-Albion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ISL/Iceland-Football" TargetMode="External"/><Relationship Id="rId373" Type="http://schemas.openxmlformats.org/officeDocument/2006/relationships/hyperlink" Target="https://fbref.com/en/players/44781702/Ben-Davies" TargetMode="External"/><Relationship Id="rId580" Type="http://schemas.openxmlformats.org/officeDocument/2006/relationships/hyperlink" Target="https://fbref.com/en/players/8b57ad2c/matchlogs/2023-2024/summary/Joao-Gomes-Match-Logs" TargetMode="External"/><Relationship Id="rId801" Type="http://schemas.openxmlformats.org/officeDocument/2006/relationships/hyperlink" Target="https://fbref.com/en/players/0ad53bdc/Milos-Kerkez" TargetMode="External"/><Relationship Id="rId1017" Type="http://schemas.openxmlformats.org/officeDocument/2006/relationships/hyperlink" Target="https://fbref.com/en/players/ca22ccb0/Hannibal-Mejbri" TargetMode="External"/><Relationship Id="rId1224" Type="http://schemas.openxmlformats.org/officeDocument/2006/relationships/hyperlink" Target="https://fbref.com/en/players/19f4d211/matchlogs/2023-2024/summary/Jaden-Philogene-Bidace-Match-Logs" TargetMode="External"/><Relationship Id="rId1431" Type="http://schemas.openxmlformats.org/officeDocument/2006/relationships/hyperlink" Target="https://fbref.com/en/squads/361ca564/Tottenham-Hotspur-Stats" TargetMode="External"/><Relationship Id="rId1669" Type="http://schemas.openxmlformats.org/officeDocument/2006/relationships/hyperlink" Target="https://fbref.com/en/players/07d65234/Anass-Zaroury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4e204552/Jacob-Bruun-Larsen" TargetMode="External"/><Relationship Id="rId440" Type="http://schemas.openxmlformats.org/officeDocument/2006/relationships/hyperlink" Target="https://fbref.com/en/players/67ac5bb8/matchlogs/2023-2024/summary/Gabriel-Dos-Santos-Match-Logs" TargetMode="External"/><Relationship Id="rId678" Type="http://schemas.openxmlformats.org/officeDocument/2006/relationships/hyperlink" Target="https://fbref.com/en/country/DEN/Denmark-Football" TargetMode="External"/><Relationship Id="rId885" Type="http://schemas.openxmlformats.org/officeDocument/2006/relationships/hyperlink" Target="https://fbref.com/en/players/afed6722/Valentino-Livramento" TargetMode="External"/><Relationship Id="rId1070" Type="http://schemas.openxmlformats.org/officeDocument/2006/relationships/hyperlink" Target="https://fbref.com/en/country/BRA/Brazil-Football" TargetMode="External"/><Relationship Id="rId1529" Type="http://schemas.openxmlformats.org/officeDocument/2006/relationships/hyperlink" Target="https://fbref.com/en/players/38ceb24a/Leandro-Trossard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2696b6a9/matchlogs/2023-2024/summary/Tahith-Chong-Match-Logs" TargetMode="External"/><Relationship Id="rId538" Type="http://schemas.openxmlformats.org/officeDocument/2006/relationships/hyperlink" Target="https://fbref.com/en/country/ESP/Spain-Football" TargetMode="External"/><Relationship Id="rId745" Type="http://schemas.openxmlformats.org/officeDocument/2006/relationships/hyperlink" Target="https://fbref.com/en/players/9e5708be/Sam-Johnstone" TargetMode="External"/><Relationship Id="rId952" Type="http://schemas.openxmlformats.org/officeDocument/2006/relationships/hyperlink" Target="https://fbref.com/en/players/48a5a5d6/matchlogs/2023-2024/summary/Gabriel-Martinelli-Match-Logs" TargetMode="External"/><Relationship Id="rId1168" Type="http://schemas.openxmlformats.org/officeDocument/2006/relationships/hyperlink" Target="https://fbref.com/en/players/79bc4c45/matchlogs/2023-2024/summary/Ben-Osborn-Match-Logs" TargetMode="External"/><Relationship Id="rId1375" Type="http://schemas.openxmlformats.org/officeDocument/2006/relationships/hyperlink" Target="https://fbref.com/en/squads/8cec06e1/Wolverhampton-Wanderers-Stats" TargetMode="External"/><Relationship Id="rId1582" Type="http://schemas.openxmlformats.org/officeDocument/2006/relationships/hyperlink" Target="https://fbref.com/en/country/BRA/Brazil-Football" TargetMode="External"/><Relationship Id="rId81" Type="http://schemas.openxmlformats.org/officeDocument/2006/relationships/hyperlink" Target="https://fbref.com/en/players/de31038e/Elliot-Anderson" TargetMode="External"/><Relationship Id="rId177" Type="http://schemas.openxmlformats.org/officeDocument/2006/relationships/hyperlink" Target="https://fbref.com/en/players/ed5c0319/Beto" TargetMode="External"/><Relationship Id="rId384" Type="http://schemas.openxmlformats.org/officeDocument/2006/relationships/hyperlink" Target="https://fbref.com/en/players/3e9e06cb/matchlogs/2023-2024/summary/Craig-Dawson-Match-Logs" TargetMode="External"/><Relationship Id="rId591" Type="http://schemas.openxmlformats.org/officeDocument/2006/relationships/hyperlink" Target="https://fbref.com/en/squads/b8fd03ef/Manchester-City-Stats" TargetMode="External"/><Relationship Id="rId605" Type="http://schemas.openxmlformats.org/officeDocument/2006/relationships/hyperlink" Target="https://fbref.com/en/players/8aec0537/Pascal-Gross" TargetMode="External"/><Relationship Id="rId812" Type="http://schemas.openxmlformats.org/officeDocument/2006/relationships/hyperlink" Target="https://fbref.com/en/players/dc3e663e/matchlogs/2023-2024/summary/Jakub-Kiwior-Match-Logs" TargetMode="External"/><Relationship Id="rId1028" Type="http://schemas.openxmlformats.org/officeDocument/2006/relationships/hyperlink" Target="https://fbref.com/en/players/2f90f6b8/matchlogs/2023-2024/summary/James-Milner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a681b7b7/matchlogs/2023-2024/summary/Reece-Burke-Match-Logs" TargetMode="External"/><Relationship Id="rId689" Type="http://schemas.openxmlformats.org/officeDocument/2006/relationships/hyperlink" Target="https://fbref.com/en/players/8e92be30/Alexander-Isak" TargetMode="External"/><Relationship Id="rId896" Type="http://schemas.openxmlformats.org/officeDocument/2006/relationships/hyperlink" Target="https://fbref.com/en/players/37118440/matchlogs/2023-2024/summary/Tom-Lockyer-Match-Logs" TargetMode="External"/><Relationship Id="rId1081" Type="http://schemas.openxmlformats.org/officeDocument/2006/relationships/hyperlink" Target="https://fbref.com/en/players/de5b5570/Marvelous-Nakamba" TargetMode="External"/><Relationship Id="rId1302" Type="http://schemas.openxmlformats.org/officeDocument/2006/relationships/hyperlink" Target="https://fbref.com/en/country/SCO/Scot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c2731c10/Conor-Gallagher" TargetMode="External"/><Relationship Id="rId756" Type="http://schemas.openxmlformats.org/officeDocument/2006/relationships/hyperlink" Target="https://fbref.com/en/players/45db685d/matchlogs/2023-2024/summary/Jorginho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GHA/Ghana-Football" TargetMode="External"/><Relationship Id="rId1593" Type="http://schemas.openxmlformats.org/officeDocument/2006/relationships/hyperlink" Target="https://fbref.com/en/players/9e525177/Aaron-Wan-Bissaka" TargetMode="External"/><Relationship Id="rId1607" Type="http://schemas.openxmlformats.org/officeDocument/2006/relationships/hyperlink" Target="https://fbref.com/en/squads/8602292d/Aston-Villa-Stat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328a254/matchlogs/2023-2024/summary/Philip-Billing-Match-Logs" TargetMode="External"/><Relationship Id="rId311" Type="http://schemas.openxmlformats.org/officeDocument/2006/relationships/hyperlink" Target="https://fbref.com/en/squads/cd051869/Brentford-Stats" TargetMode="External"/><Relationship Id="rId395" Type="http://schemas.openxmlformats.org/officeDocument/2006/relationships/hyperlink" Target="https://fbref.com/en/squads/8602292d/Aston-Villa-Stats" TargetMode="External"/><Relationship Id="rId409" Type="http://schemas.openxmlformats.org/officeDocument/2006/relationships/hyperlink" Target="https://fbref.com/en/players/1b84dbe1/Lucas-Digne" TargetMode="External"/><Relationship Id="rId963" Type="http://schemas.openxmlformats.org/officeDocument/2006/relationships/hyperlink" Target="https://fbref.com/en/squads/361ca564/Tottenham-Hotspur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c05f970/matchlogs/2023-2024/summary/Michail-Antonio-Match-Logs" TargetMode="External"/><Relationship Id="rId616" Type="http://schemas.openxmlformats.org/officeDocument/2006/relationships/hyperlink" Target="https://fbref.com/en/players/82518f62/matchlogs/2023-2024/summary/Bruno-Guimaraes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e514ab62/Matt-Targett" TargetMode="External"/><Relationship Id="rId1660" Type="http://schemas.openxmlformats.org/officeDocument/2006/relationships/hyperlink" Target="https://fbref.com/en/players/be927d03/matchlogs/2023-2024/summary/Ashley-Young-Match-Logs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COL/Colombia-Football" TargetMode="External"/><Relationship Id="rId1092" Type="http://schemas.openxmlformats.org/officeDocument/2006/relationships/hyperlink" Target="https://fbref.com/en/players/a9dc785c/matchlogs/2023-2024/summary/Neto-Match-Logs" TargetMode="External"/><Relationship Id="rId1106" Type="http://schemas.openxmlformats.org/officeDocument/2006/relationships/hyperlink" Target="https://fbref.com/en/country/NIR/Northern-Ireland-Football" TargetMode="External"/><Relationship Id="rId1313" Type="http://schemas.openxmlformats.org/officeDocument/2006/relationships/hyperlink" Target="https://fbref.com/en/players/6434f10d/Rodri" TargetMode="External"/><Relationship Id="rId1397" Type="http://schemas.openxmlformats.org/officeDocument/2006/relationships/hyperlink" Target="https://fbref.com/en/players/35141f4c/Marcos-Senesi" TargetMode="External"/><Relationship Id="rId1520" Type="http://schemas.openxmlformats.org/officeDocument/2006/relationships/hyperlink" Target="https://fbref.com/en/players/999ceb5f/matchlogs/2023-2024/summary/Boubacar-Traore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4ba7cbea/Bournemouth-Stats" TargetMode="External"/><Relationship Id="rId974" Type="http://schemas.openxmlformats.org/officeDocument/2006/relationships/hyperlink" Target="https://fbref.com/en/country/FRA/France-Football" TargetMode="External"/><Relationship Id="rId1618" Type="http://schemas.openxmlformats.org/officeDocument/2006/relationships/hyperlink" Target="https://fbref.com/en/country/ENG/England-Football" TargetMode="External"/><Relationship Id="rId199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country/CRO/Croatia-Football" TargetMode="External"/><Relationship Id="rId1257" Type="http://schemas.openxmlformats.org/officeDocument/2006/relationships/hyperlink" Target="https://fbref.com/en/players/a1d5bd30/Marcus-Rashford" TargetMode="External"/><Relationship Id="rId1464" Type="http://schemas.openxmlformats.org/officeDocument/2006/relationships/hyperlink" Target="https://fbref.com/en/players/a65c844b/matchlogs/2023-2024/summary/Nuno-Tavares-Match-Logs" TargetMode="External"/><Relationship Id="rId1671" Type="http://schemas.openxmlformats.org/officeDocument/2006/relationships/hyperlink" Target="https://fbref.com/en/squads/943e8050/Burnley-Stats" TargetMode="External"/><Relationship Id="rId266" Type="http://schemas.openxmlformats.org/officeDocument/2006/relationships/hyperlink" Target="https://fbref.com/en/country/IRL/Republic-of-Ireland-Football" TargetMode="External"/><Relationship Id="rId473" Type="http://schemas.openxmlformats.org/officeDocument/2006/relationships/hyperlink" Target="https://fbref.com/en/players/debe38a0/John-Egan" TargetMode="External"/><Relationship Id="rId680" Type="http://schemas.openxmlformats.org/officeDocument/2006/relationships/hyperlink" Target="https://fbref.com/en/players/8b04d6c1/matchlogs/2023-2024/summary/Pierre-Hojbjerg-Match-Logs" TargetMode="External"/><Relationship Id="rId901" Type="http://schemas.openxmlformats.org/officeDocument/2006/relationships/hyperlink" Target="https://fbref.com/en/players/7af88b33/Max-Lowe" TargetMode="External"/><Relationship Id="rId1117" Type="http://schemas.openxmlformats.org/officeDocument/2006/relationships/hyperlink" Target="https://fbref.com/en/players/4d77b365/Darwin-Nunez" TargetMode="External"/><Relationship Id="rId1324" Type="http://schemas.openxmlformats.org/officeDocument/2006/relationships/hyperlink" Target="https://fbref.com/en/players/57c94db2/matchlogs/2023-2024/summary/Mads-Roerslev-Match-Logs" TargetMode="External"/><Relationship Id="rId1531" Type="http://schemas.openxmlformats.org/officeDocument/2006/relationships/hyperlink" Target="https://fbref.com/en/squads/18bb7c10/Arsenal-Stat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RE/Greece-Football" TargetMode="External"/><Relationship Id="rId333" Type="http://schemas.openxmlformats.org/officeDocument/2006/relationships/hyperlink" Target="https://fbref.com/en/players/0ef89a37/Philippe-Coutinho" TargetMode="External"/><Relationship Id="rId540" Type="http://schemas.openxmlformats.org/officeDocument/2006/relationships/hyperlink" Target="https://fbref.com/en/players/82927de4/matchlogs/2023-2024/summary/Pablo-Fornals-Match-Logs" TargetMode="External"/><Relationship Id="rId778" Type="http://schemas.openxmlformats.org/officeDocument/2006/relationships/hyperlink" Target="https://fbref.com/en/country/AUT/Austria-Football" TargetMode="External"/><Relationship Id="rId985" Type="http://schemas.openxmlformats.org/officeDocument/2006/relationships/hyperlink" Target="https://fbref.com/en/players/96593e89/James-Mcatee" TargetMode="External"/><Relationship Id="rId1170" Type="http://schemas.openxmlformats.org/officeDocument/2006/relationships/hyperlink" Target="https://fbref.com/en/country/DEN/Denmark-Football" TargetMode="External"/><Relationship Id="rId1629" Type="http://schemas.openxmlformats.org/officeDocument/2006/relationships/hyperlink" Target="https://fbref.com/en/players/c596fcb0/Callum-Wilson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f4e433d4/Tariq-Lamptey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28b40c9c/matchlogs/2023-2024/summary/Tim-Ream-Match-Logs" TargetMode="External"/><Relationship Id="rId1475" Type="http://schemas.openxmlformats.org/officeDocument/2006/relationships/hyperlink" Target="https://fbref.com/en/squads/fd962109/Fulham-Stats" TargetMode="External"/><Relationship Id="rId1682" Type="http://schemas.openxmlformats.org/officeDocument/2006/relationships/hyperlink" Target="https://fbref.com/en/country/NOR/Norway-Football" TargetMode="External"/><Relationship Id="rId277" Type="http://schemas.openxmlformats.org/officeDocument/2006/relationships/hyperlink" Target="https://fbref.com/en/players/2389cdc2/Matty-Cash" TargetMode="External"/><Relationship Id="rId400" Type="http://schemas.openxmlformats.org/officeDocument/2006/relationships/hyperlink" Target="https://fbref.com/en/players/aeed5c06/matchlogs/2023-2024/summary/Moussa-Diaby-Match-Logs" TargetMode="External"/><Relationship Id="rId484" Type="http://schemas.openxmlformats.org/officeDocument/2006/relationships/hyperlink" Target="https://fbref.com/en/players/b9e1436c/matchlogs/2023-2024/summary/Harvey-Elliott-Match-Logs" TargetMode="External"/><Relationship Id="rId705" Type="http://schemas.openxmlformats.org/officeDocument/2006/relationships/hyperlink" Target="https://fbref.com/en/players/1265a93a/Reece-James" TargetMode="External"/><Relationship Id="rId1128" Type="http://schemas.openxmlformats.org/officeDocument/2006/relationships/hyperlink" Target="https://fbref.com/en/players/1d042188/matchlogs/2023-2024/summary/Dara-OShea-Match-Logs" TargetMode="External"/><Relationship Id="rId1335" Type="http://schemas.openxmlformats.org/officeDocument/2006/relationships/hyperlink" Target="https://fbref.com/en/squads/e297cd13/Luton-Town-Stats" TargetMode="External"/><Relationship Id="rId1542" Type="http://schemas.openxmlformats.org/officeDocument/2006/relationships/hyperlink" Target="https://fbref.com/en/country/USA/United-States-Football" TargetMode="External"/><Relationship Id="rId137" Type="http://schemas.openxmlformats.org/officeDocument/2006/relationships/hyperlink" Target="https://fbref.com/en/players/3ea50f67/Harvey-Barnes" TargetMode="External"/><Relationship Id="rId344" Type="http://schemas.openxmlformats.org/officeDocument/2006/relationships/hyperlink" Target="https://fbref.com/en/players/dc62b55d/matchlogs/2023-2024/summary/Matheus-Cunha-Match-Logs" TargetMode="External"/><Relationship Id="rId691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c5b7c315/Michael-Keane" TargetMode="External"/><Relationship Id="rId912" Type="http://schemas.openxmlformats.org/officeDocument/2006/relationships/hyperlink" Target="https://fbref.com/en/players/c6e8cf1f/matchlogs/2023-2024/summary/Sasa-Lukic-Match-Logs" TargetMode="External"/><Relationship Id="rId996" Type="http://schemas.openxmlformats.org/officeDocument/2006/relationships/hyperlink" Target="https://fbref.com/en/players/78b8ac63/matchlogs/2023-2024/summary/Oliver-McBurnie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cff3d9bb/Chelsea-Stats" TargetMode="External"/><Relationship Id="rId649" Type="http://schemas.openxmlformats.org/officeDocument/2006/relationships/hyperlink" Target="https://fbref.com/en/players/169fd162/Hwang-Hee-chan" TargetMode="External"/><Relationship Id="rId856" Type="http://schemas.openxmlformats.org/officeDocument/2006/relationships/hyperlink" Target="https://fbref.com/en/players/0ed063d6/matchlogs/2023-2024/summary/Yasser-Larouci-Match-Logs" TargetMode="External"/><Relationship Id="rId1181" Type="http://schemas.openxmlformats.org/officeDocument/2006/relationships/hyperlink" Target="https://fbref.com/en/players/dc7f8a28/Cole-Palmer" TargetMode="External"/><Relationship Id="rId1279" Type="http://schemas.openxmlformats.org/officeDocument/2006/relationships/hyperlink" Target="https://fbref.com/en/squads/19538871/Manchester-United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NED/Netherlands-Football" TargetMode="External"/><Relationship Id="rId190" Type="http://schemas.openxmlformats.org/officeDocument/2006/relationships/hyperlink" Target="https://fbref.com/en/country/MLI/Mali-Football" TargetMode="External"/><Relationship Id="rId204" Type="http://schemas.openxmlformats.org/officeDocument/2006/relationships/hyperlink" Target="https://fbref.com/en/players/a4ac4b8f/matchlogs/2023-2024/summary/Willy-Boly-Match-Logs" TargetMode="External"/><Relationship Id="rId288" Type="http://schemas.openxmlformats.org/officeDocument/2006/relationships/hyperlink" Target="https://fbref.com/en/players/9cfbad36/matchlogs/2023-2024/summary/Julio-Cesar-Enciso-Match-Logs" TargetMode="External"/><Relationship Id="rId411" Type="http://schemas.openxmlformats.org/officeDocument/2006/relationships/hyperlink" Target="https://fbref.com/en/squads/8602292d/Aston-Villa-Stats" TargetMode="External"/><Relationship Id="rId509" Type="http://schemas.openxmlformats.org/officeDocument/2006/relationships/hyperlink" Target="https://fbref.com/en/players/0ba976e4/Ansu-Fati" TargetMode="External"/><Relationship Id="rId1041" Type="http://schemas.openxmlformats.org/officeDocument/2006/relationships/hyperlink" Target="https://fbref.com/en/players/3925dbd6/Aleksandar-Mitrovic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EGY/Egypt-Football" TargetMode="External"/><Relationship Id="rId495" Type="http://schemas.openxmlformats.org/officeDocument/2006/relationships/hyperlink" Target="https://fbref.com/en/squads/19538871/Manchester-United-Stats" TargetMode="External"/><Relationship Id="rId716" Type="http://schemas.openxmlformats.org/officeDocument/2006/relationships/hyperlink" Target="https://fbref.com/en/players/0f134faf/matchlogs/2023-2024/summary/Mathias-Jensen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e06683ca/Virgil-van-Dijk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a36524bf/matchlogs/2023-2024/summary/Calvin-Bassey-Match-Logs" TargetMode="External"/><Relationship Id="rId355" Type="http://schemas.openxmlformats.org/officeDocument/2006/relationships/hyperlink" Target="https://fbref.com/en/squads/19538871/Manchester-Unite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e0bc6fdc/matchlogs/2023-2024/summary/Emerson-Palmieri-Match-Logs" TargetMode="External"/><Relationship Id="rId1206" Type="http://schemas.openxmlformats.org/officeDocument/2006/relationships/hyperlink" Target="https://fbref.com/en/country/URU/Uruguay-Football" TargetMode="External"/><Relationship Id="rId1413" Type="http://schemas.openxmlformats.org/officeDocument/2006/relationships/hyperlink" Target="https://fbref.com/en/players/86e7deaf/Thiago-Silva" TargetMode="External"/><Relationship Id="rId1620" Type="http://schemas.openxmlformats.org/officeDocument/2006/relationships/hyperlink" Target="https://fbref.com/en/players/35e413f1/matchlogs/2023-2024/summary/Ben-White-Match-Logs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374d5158/matchlogs/2023-2024/summary/Gonzalo-Montiel-Match-Logs" TargetMode="External"/><Relationship Id="rId1497" Type="http://schemas.openxmlformats.org/officeDocument/2006/relationships/hyperlink" Target="https://fbref.com/en/players/0db169ae/Sandro-Tonali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BEL/Belgium-Football" TargetMode="External"/><Relationship Id="rId1357" Type="http://schemas.openxmlformats.org/officeDocument/2006/relationships/hyperlink" Target="https://fbref.com/en/players/da7b447d/Davinson-Sanchez" TargetMode="External"/><Relationship Id="rId1564" Type="http://schemas.openxmlformats.org/officeDocument/2006/relationships/hyperlink" Target="https://fbref.com/en/players/dad4b285/matchlogs/2023-2024/summary/Joel-Veltman-Match-Log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NED/Netherlands-Football" TargetMode="External"/><Relationship Id="rId573" Type="http://schemas.openxmlformats.org/officeDocument/2006/relationships/hyperlink" Target="https://fbref.com/en/players/9f7c837d/Ben-Godfrey" TargetMode="External"/><Relationship Id="rId780" Type="http://schemas.openxmlformats.org/officeDocument/2006/relationships/hyperlink" Target="https://fbref.com/en/players/15f24fe7/matchlogs/2023-2024/summary/Sasa-Kalajdzic-Match-Logs" TargetMode="External"/><Relationship Id="rId1217" Type="http://schemas.openxmlformats.org/officeDocument/2006/relationships/hyperlink" Target="https://fbref.com/en/players/4f565d77/Kalvin-Phillips" TargetMode="External"/><Relationship Id="rId1424" Type="http://schemas.openxmlformats.org/officeDocument/2006/relationships/hyperlink" Target="https://fbref.com/en/players/6250083a/matchlogs/2023-2024/summary/Oliver-Skipp-Match-Logs" TargetMode="External"/><Relationship Id="rId1631" Type="http://schemas.openxmlformats.org/officeDocument/2006/relationships/hyperlink" Target="https://fbref.com/en/squads/b2b47a98/Newcastle-United-Stats" TargetMode="External"/><Relationship Id="rId226" Type="http://schemas.openxmlformats.org/officeDocument/2006/relationships/hyperlink" Target="https://fbref.com/en/country/SCO/Scotland-Football" TargetMode="External"/><Relationship Id="rId433" Type="http://schemas.openxmlformats.org/officeDocument/2006/relationships/hyperlink" Target="https://fbref.com/en/players/fffea3e5/Jeremy-Doku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19538871/Manchester-United-Stats" TargetMode="External"/><Relationship Id="rId1270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8c3078cd/matchlogs/2023-2024/summary/Luke-Harris-Match-Logs" TargetMode="External"/><Relationship Id="rId738" Type="http://schemas.openxmlformats.org/officeDocument/2006/relationships/hyperlink" Target="https://fbref.com/en/country/WAL/Wales-Football" TargetMode="External"/><Relationship Id="rId945" Type="http://schemas.openxmlformats.org/officeDocument/2006/relationships/hyperlink" Target="https://fbref.com/en/players/8b788c01/Anthony-Martial" TargetMode="External"/><Relationship Id="rId1368" Type="http://schemas.openxmlformats.org/officeDocument/2006/relationships/hyperlink" Target="https://fbref.com/en/players/dbf053da/matchlogs/2023-2024/summary/Jadon-Sancho-Match-Logs" TargetMode="External"/><Relationship Id="rId1575" Type="http://schemas.openxmlformats.org/officeDocument/2006/relationships/hyperlink" Target="https://fbref.com/en/squads/361ca564/Tottenham-Hotspur-Stat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9228b07c/Tom-Davies" TargetMode="External"/><Relationship Id="rId500" Type="http://schemas.openxmlformats.org/officeDocument/2006/relationships/hyperlink" Target="https://fbref.com/en/players/d38fdf53/matchlogs/2023-2024/summary/Pervis-Estupinan-Match-Logs" TargetMode="External"/><Relationship Id="rId584" Type="http://schemas.openxmlformats.org/officeDocument/2006/relationships/hyperlink" Target="https://fbref.com/en/players/f0caab96/matchlogs/2023-2024/summary/Toti-Gomes-Match-Logs" TargetMode="External"/><Relationship Id="rId805" Type="http://schemas.openxmlformats.org/officeDocument/2006/relationships/hyperlink" Target="https://fbref.com/en/players/d0f72bf1/Max-Kilman" TargetMode="External"/><Relationship Id="rId1130" Type="http://schemas.openxmlformats.org/officeDocument/2006/relationships/hyperlink" Target="https://fbref.com/en/country/IRL/Republic-of-Ireland-Football" TargetMode="External"/><Relationship Id="rId1228" Type="http://schemas.openxmlformats.org/officeDocument/2006/relationships/hyperlink" Target="https://fbref.com/en/players/4806ec67/matchlogs/2023-2024/summary/Jordan-Pickford-Match-Logs" TargetMode="External"/><Relationship Id="rId1435" Type="http://schemas.openxmlformats.org/officeDocument/2006/relationships/hyperlink" Target="https://fbref.com/en/squads/7c21e445/West-Ham-United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fc3b3a0/Hugo-Bueno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d7553721/Giovani-Lo-Celso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NZL/New-Zealand-Football" TargetMode="External"/><Relationship Id="rId444" Type="http://schemas.openxmlformats.org/officeDocument/2006/relationships/hyperlink" Target="https://fbref.com/en/players/02b29014/matchlogs/2023-2024/summary/Abdoulaye-Doucoure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4fb9c88f/Curtis-Jones" TargetMode="External"/><Relationship Id="rId1281" Type="http://schemas.openxmlformats.org/officeDocument/2006/relationships/hyperlink" Target="https://fbref.com/en/players/0f7533cd/Bobby-Reid" TargetMode="External"/><Relationship Id="rId1379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SP/Spain-Football" TargetMode="External"/><Relationship Id="rId1586" Type="http://schemas.openxmlformats.org/officeDocument/2006/relationships/hyperlink" Target="https://fbref.com/en/country/BRA/Brazil-Football" TargetMode="External"/><Relationship Id="rId290" Type="http://schemas.openxmlformats.org/officeDocument/2006/relationships/hyperlink" Target="https://fbref.com/en/country/POR/Portugal-Football" TargetMode="External"/><Relationship Id="rId304" Type="http://schemas.openxmlformats.org/officeDocument/2006/relationships/hyperlink" Target="https://fbref.com/en/players/26ce2263/matchlogs/2023-2024/summary/Ryan-Christie-Match-Logs" TargetMode="External"/><Relationship Id="rId388" Type="http://schemas.openxmlformats.org/officeDocument/2006/relationships/hyperlink" Target="https://fbref.com/en/players/e46012d4/matchlogs/2023-2024/summary/Kevin-De-Bruyne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d0706b27/Marc-Guehi" TargetMode="External"/><Relationship Id="rId956" Type="http://schemas.openxmlformats.org/officeDocument/2006/relationships/hyperlink" Target="https://fbref.com/en/players/7956236f/matchlogs/2023-2024/summary/Emiliano-Martinez-Match-Logs" TargetMode="External"/><Relationship Id="rId1141" Type="http://schemas.openxmlformats.org/officeDocument/2006/relationships/hyperlink" Target="https://fbref.com/en/players/e7ee38c3/Robin-Olsen" TargetMode="External"/><Relationship Id="rId1239" Type="http://schemas.openxmlformats.org/officeDocument/2006/relationships/hyperlink" Target="https://fbref.com/en/squads/361ca564/Tottenham-Hotspur-Stats" TargetMode="External"/><Relationship Id="rId85" Type="http://schemas.openxmlformats.org/officeDocument/2006/relationships/hyperlink" Target="https://fbref.com/en/players/e4238fb1/Jaidon-Anthony" TargetMode="External"/><Relationship Id="rId150" Type="http://schemas.openxmlformats.org/officeDocument/2006/relationships/hyperlink" Target="https://fbref.com/en/country/JAM/Jamaica-Football" TargetMode="External"/><Relationship Id="rId595" Type="http://schemas.openxmlformats.org/officeDocument/2006/relationships/hyperlink" Target="https://fbref.com/en/squads/b2b47a98/Newcastle-United-Stats" TargetMode="External"/><Relationship Id="rId816" Type="http://schemas.openxmlformats.org/officeDocument/2006/relationships/hyperlink" Target="https://fbref.com/en/players/4c3a6744/matchlogs/2023-2024/summary/Justin-Kluivert-Match-Logs" TargetMode="External"/><Relationship Id="rId1001" Type="http://schemas.openxmlformats.org/officeDocument/2006/relationships/hyperlink" Target="https://fbref.com/en/players/4e5a4cbc/Scott-McKenna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c1fe2a48/Ryan-Yates" TargetMode="External"/><Relationship Id="rId248" Type="http://schemas.openxmlformats.org/officeDocument/2006/relationships/hyperlink" Target="https://fbref.com/en/players/b2d31e83/matchlogs/2023-2024/summary/Dan-Burn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SCO/Scotland-Football" TargetMode="External"/><Relationship Id="rId1085" Type="http://schemas.openxmlformats.org/officeDocument/2006/relationships/hyperlink" Target="https://fbref.com/en/players/c5bdb6e3/Reiss-Nelson" TargetMode="External"/><Relationship Id="rId1292" Type="http://schemas.openxmlformats.org/officeDocument/2006/relationships/hyperlink" Target="https://fbref.com/en/players/0a3d6d2b/matchlogs/2023-2024/summary/Chris-Richards-Match-Logs" TargetMode="External"/><Relationship Id="rId1306" Type="http://schemas.openxmlformats.org/officeDocument/2006/relationships/hyperlink" Target="https://fbref.com/en/country/USA/United-States-Football" TargetMode="External"/><Relationship Id="rId1513" Type="http://schemas.openxmlformats.org/officeDocument/2006/relationships/hyperlink" Target="https://fbref.com/en/players/c47541e0/Bertrand-Traore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2f965a72/matchlogs/2023-2024/summary/Alphonse-Areola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ARG/Argentina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e9c0c1b2/matchlogs/2023-2024/summary/Andre-Onana-Match-Logs" TargetMode="External"/><Relationship Id="rId1597" Type="http://schemas.openxmlformats.org/officeDocument/2006/relationships/hyperlink" Target="https://fbref.com/en/players/8a7ff278/Joel-Ward" TargetMode="External"/><Relationship Id="rId96" Type="http://schemas.openxmlformats.org/officeDocument/2006/relationships/hyperlink" Target="https://fbref.com/en/players/99127249/matchlogs/2023-2024/summary/Antony-Match-Logs" TargetMode="External"/><Relationship Id="rId161" Type="http://schemas.openxmlformats.org/officeDocument/2006/relationships/hyperlink" Target="https://fbref.com/en/players/5a04fd92/Said-Benrahma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8602292d/Aston-Villa-Stats" TargetMode="External"/><Relationship Id="rId1012" Type="http://schemas.openxmlformats.org/officeDocument/2006/relationships/hyperlink" Target="https://fbref.com/en/players/d93c2511/matchlogs/2023-2024/summary/Scott-McTominay-Match-Logs" TargetMode="External"/><Relationship Id="rId1457" Type="http://schemas.openxmlformats.org/officeDocument/2006/relationships/hyperlink" Target="https://fbref.com/en/players/15ea812b/James-Tarkowski" TargetMode="External"/><Relationship Id="rId1664" Type="http://schemas.openxmlformats.org/officeDocument/2006/relationships/hyperlink" Target="https://fbref.com/en/players/88968486/matchlogs/2023-2024/summary/Illia-Zabarnyi-Match-Logs" TargetMode="External"/><Relationship Id="rId259" Type="http://schemas.openxmlformats.org/officeDocument/2006/relationships/hyperlink" Target="https://fbref.com/en/squads/fd962109/Fulham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a0666d3e/Will-Hughes" TargetMode="External"/><Relationship Id="rId880" Type="http://schemas.openxmlformats.org/officeDocument/2006/relationships/hyperlink" Target="https://fbref.com/en/players/41f08ac8/matchlogs/2023-2024/summary/Keane-Lewis-Potter-Match-Logs" TargetMode="External"/><Relationship Id="rId1096" Type="http://schemas.openxmlformats.org/officeDocument/2006/relationships/hyperlink" Target="https://fbref.com/en/players/7ba2eaa9/matchlogs/2023-2024/summary/Pedro-Neto-Match-Logs" TargetMode="External"/><Relationship Id="rId1317" Type="http://schemas.openxmlformats.org/officeDocument/2006/relationships/hyperlink" Target="https://fbref.com/en/players/4ab53cdb/Jay-Rodriguez" TargetMode="External"/><Relationship Id="rId1524" Type="http://schemas.openxmlformats.org/officeDocument/2006/relationships/hyperlink" Target="https://fbref.com/en/players/b2a81fc6/matchlogs/2023-2024/summary/Mike-Tresor-Match-Log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47c64c55/Crystal-Palace-Stats" TargetMode="External"/><Relationship Id="rId326" Type="http://schemas.openxmlformats.org/officeDocument/2006/relationships/hyperlink" Target="https://fbref.com/en/country/CIV/Cote-dIvoire-Football" TargetMode="External"/><Relationship Id="rId533" Type="http://schemas.openxmlformats.org/officeDocument/2006/relationships/hyperlink" Target="https://fbref.com/en/players/96cf7b61/Wes-Foderingham" TargetMode="External"/><Relationship Id="rId978" Type="http://schemas.openxmlformats.org/officeDocument/2006/relationships/hyperlink" Target="https://fbref.com/en/country/FRA/France-Football" TargetMode="External"/><Relationship Id="rId1163" Type="http://schemas.openxmlformats.org/officeDocument/2006/relationships/hyperlink" Target="https://fbref.com/en/squads/e4a775cb/Nottingham-Forest-Stats" TargetMode="External"/><Relationship Id="rId1370" Type="http://schemas.openxmlformats.org/officeDocument/2006/relationships/hyperlink" Target="https://fbref.com/en/country/CIV/Cote-dIvoire-Football" TargetMode="External"/><Relationship Id="rId740" Type="http://schemas.openxmlformats.org/officeDocument/2006/relationships/hyperlink" Target="https://fbref.com/en/players/0cd31129/matchlogs/2023-2024/summary/Brennan-Johnson-Match-Logs" TargetMode="External"/><Relationship Id="rId838" Type="http://schemas.openxmlformats.org/officeDocument/2006/relationships/hyperlink" Target="https://fbref.com/en/country/SWE/Sweden-Football" TargetMode="External"/><Relationship Id="rId1023" Type="http://schemas.openxmlformats.org/officeDocument/2006/relationships/hyperlink" Target="https://fbref.com/en/squads/4ba7cbea/Bournemouth-Stats" TargetMode="External"/><Relationship Id="rId1468" Type="http://schemas.openxmlformats.org/officeDocument/2006/relationships/hyperlink" Target="https://fbref.com/en/players/5c0da4a4/matchlogs/2023-2024/summary/Marcus-Tavernier-Match-Logs" TargetMode="External"/><Relationship Id="rId1675" Type="http://schemas.openxmlformats.org/officeDocument/2006/relationships/hyperlink" Target="https://fbref.com/en/squads/18bb7c10/Arsenal-Stats" TargetMode="External"/><Relationship Id="rId172" Type="http://schemas.openxmlformats.org/officeDocument/2006/relationships/hyperlink" Target="https://fbref.com/en/players/d0b6129f/matchlogs/2023-2024/summary/Sander-Berge-Match-Logs" TargetMode="External"/><Relationship Id="rId477" Type="http://schemas.openxmlformats.org/officeDocument/2006/relationships/hyperlink" Target="https://fbref.com/en/players/2fba6108/Anthony-Elanga" TargetMode="External"/><Relationship Id="rId600" Type="http://schemas.openxmlformats.org/officeDocument/2006/relationships/hyperlink" Target="https://fbref.com/en/players/b8e740fb/matchlogs/2023-2024/summary/Ryan-Gravenberch-Match-Logs" TargetMode="External"/><Relationship Id="rId684" Type="http://schemas.openxmlformats.org/officeDocument/2006/relationships/hyperlink" Target="https://fbref.com/en/players/491a433d/matchlogs/2023-2024/summary/Rasmus-Hojlund-Match-Logs" TargetMode="External"/><Relationship Id="rId1230" Type="http://schemas.openxmlformats.org/officeDocument/2006/relationships/hyperlink" Target="https://fbref.com/en/country/JAM/Jamaica-Football" TargetMode="External"/><Relationship Id="rId1328" Type="http://schemas.openxmlformats.org/officeDocument/2006/relationships/hyperlink" Target="https://fbref.com/en/players/a3d94a58/matchlogs/2023-2024/summary/Cristian-Romero-Match-Logs" TargetMode="External"/><Relationship Id="rId1535" Type="http://schemas.openxmlformats.org/officeDocument/2006/relationships/hyperlink" Target="https://fbref.com/en/squads/1df6b87e/Sheffield-United-Stats" TargetMode="External"/><Relationship Id="rId337" Type="http://schemas.openxmlformats.org/officeDocument/2006/relationships/hyperlink" Target="https://fbref.com/en/players/f6d7d690/Josh-Cullen" TargetMode="External"/><Relationship Id="rId891" Type="http://schemas.openxmlformats.org/officeDocument/2006/relationships/hyperlink" Target="https://fbref.com/en/squads/361ca564/Tottenham-Hotspur-Stats" TargetMode="External"/><Relationship Id="rId905" Type="http://schemas.openxmlformats.org/officeDocument/2006/relationships/hyperlink" Target="https://fbref.com/en/players/6f7d826d/Douglas-Luiz" TargetMode="External"/><Relationship Id="rId989" Type="http://schemas.openxmlformats.org/officeDocument/2006/relationships/hyperlink" Target="https://fbref.com/en/players/96593e89/James-Mcatee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f84a807c/matchlogs/2023-2024/summary/Lyle-Foster-Match-Logs" TargetMode="External"/><Relationship Id="rId751" Type="http://schemas.openxmlformats.org/officeDocument/2006/relationships/hyperlink" Target="https://fbref.com/en/squads/822bd0ba/Liverpool-Stats" TargetMode="External"/><Relationship Id="rId849" Type="http://schemas.openxmlformats.org/officeDocument/2006/relationships/hyperlink" Target="https://fbref.com/en/players/119b9a8e/Aymeric-Laporte" TargetMode="External"/><Relationship Id="rId1174" Type="http://schemas.openxmlformats.org/officeDocument/2006/relationships/hyperlink" Target="https://fbref.com/en/country/BFA/Burkina-Faso-Football" TargetMode="External"/><Relationship Id="rId1381" Type="http://schemas.openxmlformats.org/officeDocument/2006/relationships/hyperlink" Target="https://fbref.com/en/players/c8aa95da/Fabian-Schar" TargetMode="External"/><Relationship Id="rId1479" Type="http://schemas.openxmlformats.org/officeDocument/2006/relationships/hyperlink" Target="https://fbref.com/en/squads/1df6b87e/Sheffield-United-Stats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BEL/Belgium-Football" TargetMode="External"/><Relationship Id="rId404" Type="http://schemas.openxmlformats.org/officeDocument/2006/relationships/hyperlink" Target="https://fbref.com/en/players/31c69ef1/matchlogs/2023-2024/summary/Ruben-Dias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125cb98/Jarrell-Quansah" TargetMode="External"/><Relationship Id="rId1339" Type="http://schemas.openxmlformats.org/officeDocument/2006/relationships/hyperlink" Target="https://fbref.com/en/squads/8cec06e1/Wolverhampton-Wanderers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df8b52a5/matchlogs/2023-2024/summary/Emerson-Match-Logs" TargetMode="External"/><Relationship Id="rId695" Type="http://schemas.openxmlformats.org/officeDocument/2006/relationships/hyperlink" Target="https://fbref.com/en/squads/d3fd31cc/Everton-Stats" TargetMode="External"/><Relationship Id="rId709" Type="http://schemas.openxmlformats.org/officeDocument/2006/relationships/hyperlink" Target="https://fbref.com/en/players/8449d35e/Vitaly-Janelt" TargetMode="External"/><Relationship Id="rId916" Type="http://schemas.openxmlformats.org/officeDocument/2006/relationships/hyperlink" Target="https://fbref.com/en/players/cab9634e/matchlogs/2023-2024/summary/Ian-Maatsen-Match-Logs" TargetMode="External"/><Relationship Id="rId1101" Type="http://schemas.openxmlformats.org/officeDocument/2006/relationships/hyperlink" Target="https://fbref.com/en/players/a53649b7/Eddie-Nketiah" TargetMode="External"/><Relationship Id="rId1546" Type="http://schemas.openxmlformats.org/officeDocument/2006/relationships/hyperlink" Target="https://fbref.com/en/country/ITA/Italy-Football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CIV/Cote-dIvoire-Football" TargetMode="External"/><Relationship Id="rId348" Type="http://schemas.openxmlformats.org/officeDocument/2006/relationships/hyperlink" Target="https://fbref.com/en/players/db4ed67b/matchlogs/2023-2024/summary/Mahmoud-Dahoud-Match-Logs" TargetMode="External"/><Relationship Id="rId555" Type="http://schemas.openxmlformats.org/officeDocument/2006/relationships/hyperlink" Target="https://fbref.com/en/squads/d3fd31cc/Everton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dc7f8a28/Cole-Palmer" TargetMode="External"/><Relationship Id="rId1392" Type="http://schemas.openxmlformats.org/officeDocument/2006/relationships/hyperlink" Target="https://fbref.com/en/players/d04b94db/matchlogs/2023-2024/summary/Nelson-Semedo-Match-Logs" TargetMode="External"/><Relationship Id="rId1406" Type="http://schemas.openxmlformats.org/officeDocument/2006/relationships/hyperlink" Target="https://fbref.com/en/country/POR/Portugal-Football" TargetMode="External"/><Relationship Id="rId1613" Type="http://schemas.openxmlformats.org/officeDocument/2006/relationships/hyperlink" Target="https://fbref.com/en/players/ce5143da/Danny-Welbeck" TargetMode="External"/><Relationship Id="rId194" Type="http://schemas.openxmlformats.org/officeDocument/2006/relationships/hyperlink" Target="https://fbref.com/en/country/NOR/Norway-Football" TargetMode="External"/><Relationship Id="rId208" Type="http://schemas.openxmlformats.org/officeDocument/2006/relationships/hyperlink" Target="https://fbref.com/en/players/ccce7025/matchlogs/2023-2024/summary/Sven-Botman-Match-Logs" TargetMode="External"/><Relationship Id="rId415" Type="http://schemas.openxmlformats.org/officeDocument/2006/relationships/hyperlink" Target="https://fbref.com/en/squads/fd962109/Fulham-Stats" TargetMode="External"/><Relationship Id="rId622" Type="http://schemas.openxmlformats.org/officeDocument/2006/relationships/hyperlink" Target="https://fbref.com/en/country/CRO/Croatia-Football" TargetMode="External"/><Relationship Id="rId1045" Type="http://schemas.openxmlformats.org/officeDocument/2006/relationships/hyperlink" Target="https://fbref.com/en/players/b62878a5/Kudus-Mohammed" TargetMode="External"/><Relationship Id="rId1252" Type="http://schemas.openxmlformats.org/officeDocument/2006/relationships/hyperlink" Target="https://fbref.com/en/players/466fb2c5/matchlogs/2023-2024/summary/Aaron-Ramsdale-Match-Logs" TargetMode="External"/><Relationship Id="rId261" Type="http://schemas.openxmlformats.org/officeDocument/2006/relationships/hyperlink" Target="https://fbref.com/en/players/59e6e5bf/Dominic-Calvert-Lewin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cff3d9bb/Chelsea-Stats" TargetMode="External"/><Relationship Id="rId1112" Type="http://schemas.openxmlformats.org/officeDocument/2006/relationships/hyperlink" Target="https://fbref.com/en/players/e6af02e0/matchlogs/2023-2024/summary/Matheus-Nunes-Match-Logs" TargetMode="External"/><Relationship Id="rId1557" Type="http://schemas.openxmlformats.org/officeDocument/2006/relationships/hyperlink" Target="https://fbref.com/en/players/9f8e9423/Raphael-Varane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c066d1a5/Issa-Kabore" TargetMode="External"/><Relationship Id="rId1196" Type="http://schemas.openxmlformats.org/officeDocument/2006/relationships/hyperlink" Target="https://fbref.com/en/players/9b6f7fd5/matchlogs/2023-2024/summary/Lucas-Paqueta-Match-Logs" TargetMode="External"/><Relationship Id="rId1417" Type="http://schemas.openxmlformats.org/officeDocument/2006/relationships/hyperlink" Target="https://fbref.com/en/players/8e16dd48/Luis-Sinisterra" TargetMode="External"/><Relationship Id="rId1624" Type="http://schemas.openxmlformats.org/officeDocument/2006/relationships/hyperlink" Target="https://fbref.com/en/players/dd323728/matchlogs/2023-2024/summary/Neco-Williams-Match-Logs" TargetMode="External"/><Relationship Id="rId121" Type="http://schemas.openxmlformats.org/officeDocument/2006/relationships/hyperlink" Target="https://fbref.com/en/players/3a233281/Leon-Bailey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eebacc07/Gustavo-Hamer" TargetMode="External"/><Relationship Id="rId980" Type="http://schemas.openxmlformats.org/officeDocument/2006/relationships/hyperlink" Target="https://fbref.com/en/players/4bcf39f6/matchlogs/2023-2024/summary/Neal-Maupay-Match-Logs" TargetMode="External"/><Relationship Id="rId1056" Type="http://schemas.openxmlformats.org/officeDocument/2006/relationships/hyperlink" Target="https://fbref.com/en/players/01ce9e70/matchlogs/2023-2024/summary/Kieffer-Moore-Match-Logs" TargetMode="External"/><Relationship Id="rId1263" Type="http://schemas.openxmlformats.org/officeDocument/2006/relationships/hyperlink" Target="https://fbref.com/en/squads/18bb7c10/Arsenal-Stats" TargetMode="External"/><Relationship Id="rId840" Type="http://schemas.openxmlformats.org/officeDocument/2006/relationships/hyperlink" Target="https://fbref.com/en/players/df3cda47/matchlogs/2023-2024/summary/Dejan-Kulusevski-Match-Logs" TargetMode="External"/><Relationship Id="rId938" Type="http://schemas.openxmlformats.org/officeDocument/2006/relationships/hyperlink" Target="https://fbref.com/en/country/BEL/Belgium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8fe2a392/matchlogs/2023-2024/summary/Micky-van-de-Ven-Match-Log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4a014b1/matchlogs/2023-2024/summary/Diego-Carlos-Match-Logs" TargetMode="External"/><Relationship Id="rId577" Type="http://schemas.openxmlformats.org/officeDocument/2006/relationships/hyperlink" Target="https://fbref.com/en/players/8b57ad2c/Joao-Gomes" TargetMode="External"/><Relationship Id="rId700" Type="http://schemas.openxmlformats.org/officeDocument/2006/relationships/hyperlink" Target="https://fbref.com/en/players/6ca5ec4b/matchlogs/2023-2024/summary/Alex-Iwobi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e77dc3b2/matchlogs/2023-2024/summary/Dominic-Solanke-Match-Logs" TargetMode="External"/><Relationship Id="rId1635" Type="http://schemas.openxmlformats.org/officeDocument/2006/relationships/hyperlink" Target="https://fbref.com/en/squads/fd962109/Fulham-Stats" TargetMode="External"/><Relationship Id="rId132" Type="http://schemas.openxmlformats.org/officeDocument/2006/relationships/hyperlink" Target="https://fbref.com/en/players/2886c9b5/matchlogs/2023-2024/summary/Shandon-Baptiste-Match-Logs" TargetMode="External"/><Relationship Id="rId784" Type="http://schemas.openxmlformats.org/officeDocument/2006/relationships/hyperlink" Target="https://fbref.com/en/players/cc77354e/matchlogs/2023-2024/summary/Boubacar-Kamara-Match-Logs" TargetMode="External"/><Relationship Id="rId991" Type="http://schemas.openxmlformats.org/officeDocument/2006/relationships/hyperlink" Target="https://fbref.com/en/squads/b8fd03ef/Manchester-City-Stats" TargetMode="External"/><Relationship Id="rId1067" Type="http://schemas.openxmlformats.org/officeDocument/2006/relationships/hyperlink" Target="https://fbref.com/en/squads/cff3d9bb/Chelsea-Stats" TargetMode="External"/><Relationship Id="rId437" Type="http://schemas.openxmlformats.org/officeDocument/2006/relationships/hyperlink" Target="https://fbref.com/en/players/67ac5bb8/Gabriel-Dos-Santos" TargetMode="External"/><Relationship Id="rId644" Type="http://schemas.openxmlformats.org/officeDocument/2006/relationships/hyperlink" Target="https://fbref.com/en/players/fed7cb61/matchlogs/2023-2024/summary/Kai-Havertz-Match-Logs" TargetMode="External"/><Relationship Id="rId851" Type="http://schemas.openxmlformats.org/officeDocument/2006/relationships/hyperlink" Target="https://fbref.com/en/squads/b8fd03ef/Manchester-City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56f7a928/Youri-Tielemans" TargetMode="External"/><Relationship Id="rId1579" Type="http://schemas.openxmlformats.org/officeDocument/2006/relationships/hyperlink" Target="https://fbref.com/en/squads/18bb7c10/Arsenal-Stats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JPN/Japan-Football" TargetMode="External"/><Relationship Id="rId504" Type="http://schemas.openxmlformats.org/officeDocument/2006/relationships/hyperlink" Target="https://fbref.com/en/players/f8fcd2a5/matchlogs/2023-2024/summary/Jonny-Evans-Match-Logs" TargetMode="External"/><Relationship Id="rId711" Type="http://schemas.openxmlformats.org/officeDocument/2006/relationships/hyperlink" Target="https://fbref.com/en/squads/cd051869/Brentford-Stats" TargetMode="External"/><Relationship Id="rId949" Type="http://schemas.openxmlformats.org/officeDocument/2006/relationships/hyperlink" Target="https://fbref.com/en/players/48a5a5d6/Gabriel-Martinelli" TargetMode="External"/><Relationship Id="rId1134" Type="http://schemas.openxmlformats.org/officeDocument/2006/relationships/hyperlink" Target="https://fbref.com/en/country/ITA/Italy-Football" TargetMode="External"/><Relationship Id="rId1341" Type="http://schemas.openxmlformats.org/officeDocument/2006/relationships/hyperlink" Target="https://fbref.com/en/players/bc7dc64d/Bukayo-Saka" TargetMode="External"/><Relationship Id="rId78" Type="http://schemas.openxmlformats.org/officeDocument/2006/relationships/hyperlink" Target="https://fbref.com/en/country/DEN/Denmark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BEL/Belgium-Football" TargetMode="External"/><Relationship Id="rId588" Type="http://schemas.openxmlformats.org/officeDocument/2006/relationships/hyperlink" Target="https://fbref.com/en/players/7a11550b/matchlogs/2023-2024/summary/Joe-Gomez-Match-Logs" TargetMode="External"/><Relationship Id="rId795" Type="http://schemas.openxmlformats.org/officeDocument/2006/relationships/hyperlink" Target="https://fbref.com/en/squads/7c21e445/West-Ham-United-Stats" TargetMode="External"/><Relationship Id="rId809" Type="http://schemas.openxmlformats.org/officeDocument/2006/relationships/hyperlink" Target="https://fbref.com/en/players/dc3e663e/Jakub-Kiwior" TargetMode="External"/><Relationship Id="rId1201" Type="http://schemas.openxmlformats.org/officeDocument/2006/relationships/hyperlink" Target="https://fbref.com/en/players/230f0471/Nathan-Patterson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ce4f40c7/matchlogs/2023-2024/summary/Cheick-Doucoure-Match-Logs" TargetMode="External"/><Relationship Id="rId655" Type="http://schemas.openxmlformats.org/officeDocument/2006/relationships/hyperlink" Target="https://fbref.com/en/squads/cd051869/Brentford-Stats" TargetMode="External"/><Relationship Id="rId862" Type="http://schemas.openxmlformats.org/officeDocument/2006/relationships/hyperlink" Target="https://fbref.com/en/country/GAB/Gabon-Football" TargetMode="External"/><Relationship Id="rId1078" Type="http://schemas.openxmlformats.org/officeDocument/2006/relationships/hyperlink" Target="https://fbref.com/en/country/UKR/Ukraine-Football" TargetMode="External"/><Relationship Id="rId1285" Type="http://schemas.openxmlformats.org/officeDocument/2006/relationships/hyperlink" Target="https://fbref.com/en/players/1c7012b8/Declan-Rice" TargetMode="External"/><Relationship Id="rId1492" Type="http://schemas.openxmlformats.org/officeDocument/2006/relationships/hyperlink" Target="https://fbref.com/en/players/b3af9be1/matchlogs/2023-2024/summary/Takehiro-Tomiyasu-Match-Logs" TargetMode="External"/><Relationship Id="rId1506" Type="http://schemas.openxmlformats.org/officeDocument/2006/relationships/hyperlink" Target="https://fbref.com/en/country/ENG/England-Football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b2f9c73e/matchlogs/2023-2024/summary/Carney-Chukwuemeka-Match-Logs" TargetMode="External"/><Relationship Id="rId515" Type="http://schemas.openxmlformats.org/officeDocument/2006/relationships/hyperlink" Target="https://fbref.com/en/squads/d07537b9/Brighton-and-Hove-Albion-Stats" TargetMode="External"/><Relationship Id="rId722" Type="http://schemas.openxmlformats.org/officeDocument/2006/relationships/hyperlink" Target="https://fbref.com/en/country/MEX/Mexico-Football" TargetMode="External"/><Relationship Id="rId1145" Type="http://schemas.openxmlformats.org/officeDocument/2006/relationships/hyperlink" Target="https://fbref.com/en/players/828657ff/Amadou-Onana" TargetMode="External"/><Relationship Id="rId1352" Type="http://schemas.openxmlformats.org/officeDocument/2006/relationships/hyperlink" Target="https://fbref.com/en/players/972aeb2a/matchlogs/2023-2024/summary/William-Saliba-Match-Logs" TargetMode="External"/><Relationship Id="rId89" Type="http://schemas.openxmlformats.org/officeDocument/2006/relationships/hyperlink" Target="https://fbref.com/en/players/ac05f970/Michail-Antonio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a816dbfb/Danilo" TargetMode="External"/><Relationship Id="rId599" Type="http://schemas.openxmlformats.org/officeDocument/2006/relationships/hyperlink" Target="https://fbref.com/en/squads/822bd0ba/Liverpool-Stats" TargetMode="External"/><Relationship Id="rId1005" Type="http://schemas.openxmlformats.org/officeDocument/2006/relationships/hyperlink" Target="https://fbref.com/en/players/fc15fb84/Dwight-McNeil" TargetMode="External"/><Relationship Id="rId1212" Type="http://schemas.openxmlformats.org/officeDocument/2006/relationships/hyperlink" Target="https://fbref.com/en/players/6639e500/matchlogs/2023-2024/summary/Andreas-Pereira-Match-Logs" TargetMode="External"/><Relationship Id="rId1657" Type="http://schemas.openxmlformats.org/officeDocument/2006/relationships/hyperlink" Target="https://fbref.com/en/players/be927d03/Ashley-Young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b57e066e/Rico-Lewis" TargetMode="External"/><Relationship Id="rId1089" Type="http://schemas.openxmlformats.org/officeDocument/2006/relationships/hyperlink" Target="https://fbref.com/en/players/a9dc785c/Neto" TargetMode="External"/><Relationship Id="rId1296" Type="http://schemas.openxmlformats.org/officeDocument/2006/relationships/hyperlink" Target="https://fbref.com/en/players/fa031b34/matchlogs/2023-2024/summary/Richarlison-Match-Logs" TargetMode="External"/><Relationship Id="rId1517" Type="http://schemas.openxmlformats.org/officeDocument/2006/relationships/hyperlink" Target="https://fbref.com/en/players/999ceb5f/Boubacar-Traore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c4cae05/David-Brooks" TargetMode="External"/><Relationship Id="rId319" Type="http://schemas.openxmlformats.org/officeDocument/2006/relationships/hyperlink" Target="https://fbref.com/en/squads/4ba7cbea/Bournemouth-Stats" TargetMode="External"/><Relationship Id="rId526" Type="http://schemas.openxmlformats.org/officeDocument/2006/relationships/hyperlink" Target="https://fbref.com/en/country/NED/Netherlands-Football" TargetMode="External"/><Relationship Id="rId1156" Type="http://schemas.openxmlformats.org/officeDocument/2006/relationships/hyperlink" Target="https://fbref.com/en/players/d86a1f3e/matchlogs/2023-2024/summary/Tyler-Onyango-Match-Logs" TargetMode="External"/><Relationship Id="rId1363" Type="http://schemas.openxmlformats.org/officeDocument/2006/relationships/hyperlink" Target="https://fbref.com/en/squads/cff3d9bb/Chelsea-Stats" TargetMode="External"/><Relationship Id="rId733" Type="http://schemas.openxmlformats.org/officeDocument/2006/relationships/hyperlink" Target="https://fbref.com/en/players/73b1d65b/Ryan-John-Giles" TargetMode="External"/><Relationship Id="rId940" Type="http://schemas.openxmlformats.org/officeDocument/2006/relationships/hyperlink" Target="https://fbref.com/en/players/d7f99582/matchlogs/2023-2024/summary/Benson-Manuel-Match-Logs" TargetMode="External"/><Relationship Id="rId1016" Type="http://schemas.openxmlformats.org/officeDocument/2006/relationships/hyperlink" Target="https://fbref.com/en/players/8df7a2fb/matchlogs/2023-2024/summary/Ben-Mee-Match-Logs" TargetMode="External"/><Relationship Id="rId1570" Type="http://schemas.openxmlformats.org/officeDocument/2006/relationships/hyperlink" Target="https://fbref.com/en/country/NED/Netherlands-Football" TargetMode="External"/><Relationship Id="rId1668" Type="http://schemas.openxmlformats.org/officeDocument/2006/relationships/hyperlink" Target="https://fbref.com/en/players/9907b1c8/matchlogs/2023-2024/summary/Nicolo-Zaniolo-Match-Logs" TargetMode="External"/><Relationship Id="rId165" Type="http://schemas.openxmlformats.org/officeDocument/2006/relationships/hyperlink" Target="https://fbref.com/en/players/f72293fc/Johann-Berg-Gudmundsson" TargetMode="External"/><Relationship Id="rId372" Type="http://schemas.openxmlformats.org/officeDocument/2006/relationships/hyperlink" Target="https://fbref.com/en/players/60344e4f/matchlogs/2023-2024/summary/Josh-Dasilva-Match-Logs" TargetMode="External"/><Relationship Id="rId677" Type="http://schemas.openxmlformats.org/officeDocument/2006/relationships/hyperlink" Target="https://fbref.com/en/players/8b04d6c1/Pierre-Hojbjerg" TargetMode="External"/><Relationship Id="rId800" Type="http://schemas.openxmlformats.org/officeDocument/2006/relationships/hyperlink" Target="https://fbref.com/en/players/f31def1e/matchlogs/2023-2024/summary/Lloyd-Kelly-Match-Logs" TargetMode="External"/><Relationship Id="rId1223" Type="http://schemas.openxmlformats.org/officeDocument/2006/relationships/hyperlink" Target="https://fbref.com/en/squads/8602292d/Aston-Villa-Stats" TargetMode="External"/><Relationship Id="rId1430" Type="http://schemas.openxmlformats.org/officeDocument/2006/relationships/hyperlink" Target="https://fbref.com/en/country/ISR/Israel-Football" TargetMode="External"/><Relationship Id="rId1528" Type="http://schemas.openxmlformats.org/officeDocument/2006/relationships/hyperlink" Target="https://fbref.com/en/players/21512407/matchlogs/2023-2024/summary/Kieran-Trippier-Match-Logs" TargetMode="External"/><Relationship Id="rId232" Type="http://schemas.openxmlformats.org/officeDocument/2006/relationships/hyperlink" Target="https://fbref.com/en/players/47369df8/matchlogs/2023-2024/summary/Josh-Brownhill-Match-Logs" TargetMode="External"/><Relationship Id="rId884" Type="http://schemas.openxmlformats.org/officeDocument/2006/relationships/hyperlink" Target="https://fbref.com/en/players/f5deef4c/matchlogs/2023-2024/summary/Victor-Lindelof-Match-Log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82927de4/Pablo-Fornals" TargetMode="External"/><Relationship Id="rId744" Type="http://schemas.openxmlformats.org/officeDocument/2006/relationships/hyperlink" Target="https://fbref.com/en/players/0cd31129/matchlogs/2023-2024/summary/Brennan-Johnson-Match-Logs" TargetMode="External"/><Relationship Id="rId951" Type="http://schemas.openxmlformats.org/officeDocument/2006/relationships/hyperlink" Target="https://fbref.com/en/squads/18bb7c10/Arsenal-Stats" TargetMode="External"/><Relationship Id="rId1167" Type="http://schemas.openxmlformats.org/officeDocument/2006/relationships/hyperlink" Target="https://fbref.com/en/squads/1df6b87e/Sheffield-United-Stats" TargetMode="External"/><Relationship Id="rId1374" Type="http://schemas.openxmlformats.org/officeDocument/2006/relationships/hyperlink" Target="https://fbref.com/en/country/ESP/Spain-Football" TargetMode="External"/><Relationship Id="rId1581" Type="http://schemas.openxmlformats.org/officeDocument/2006/relationships/hyperlink" Target="https://fbref.com/en/players/8b529245/Carlos-Vinicius" TargetMode="External"/><Relationship Id="rId1679" Type="http://schemas.openxmlformats.org/officeDocument/2006/relationships/hyperlink" Target="https://fbref.com/en/squads/7c21e445/West-Ham-United-Stats" TargetMode="External"/><Relationship Id="rId80" Type="http://schemas.openxmlformats.org/officeDocument/2006/relationships/hyperlink" Target="https://fbref.com/en/players/e34fc66d/matchlogs/2023-2024/summary/Joachim-Andersen-Match-Logs" TargetMode="External"/><Relationship Id="rId176" Type="http://schemas.openxmlformats.org/officeDocument/2006/relationships/hyperlink" Target="https://fbref.com/en/players/2aaadf33/matchlogs/2023-2024/summary/Luke-Berry-Match-Logs" TargetMode="External"/><Relationship Id="rId383" Type="http://schemas.openxmlformats.org/officeDocument/2006/relationships/hyperlink" Target="https://fbref.com/en/squads/8cec06e1/Wolverhampton-Wanderers-Stats" TargetMode="External"/><Relationship Id="rId590" Type="http://schemas.openxmlformats.org/officeDocument/2006/relationships/hyperlink" Target="https://fbref.com/en/country/ESP/Spain-Football" TargetMode="External"/><Relationship Id="rId604" Type="http://schemas.openxmlformats.org/officeDocument/2006/relationships/hyperlink" Target="https://fbref.com/en/players/b0b4fd3e/matchlogs/2023-2024/summary/Jack-Grealish-Match-Logs" TargetMode="External"/><Relationship Id="rId811" Type="http://schemas.openxmlformats.org/officeDocument/2006/relationships/hyperlink" Target="https://fbref.com/en/squads/18bb7c10/Arsenal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28300a16/Jason-Steele" TargetMode="External"/><Relationship Id="rId243" Type="http://schemas.openxmlformats.org/officeDocument/2006/relationships/hyperlink" Target="https://fbref.com/en/squads/e297cd13/Luton-Tow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07802f7f/matchlogs/2023-2024/summary/Danny-Ings-Match-Logs" TargetMode="External"/><Relationship Id="rId895" Type="http://schemas.openxmlformats.org/officeDocument/2006/relationships/hyperlink" Target="https://fbref.com/en/squads/e297cd13/Luton-Town-Stats" TargetMode="External"/><Relationship Id="rId909" Type="http://schemas.openxmlformats.org/officeDocument/2006/relationships/hyperlink" Target="https://fbref.com/en/players/c6e8cf1f/Sasa-Lukic" TargetMode="External"/><Relationship Id="rId1080" Type="http://schemas.openxmlformats.org/officeDocument/2006/relationships/hyperlink" Target="https://fbref.com/en/players/30d4a2e5/matchlogs/2023-2024/summary/Vitaliy-Mykolenko-Match-Logs" TargetMode="External"/><Relationship Id="rId1301" Type="http://schemas.openxmlformats.org/officeDocument/2006/relationships/hyperlink" Target="https://fbref.com/en/players/2e4f5f03/Andrew-Robertson" TargetMode="External"/><Relationship Id="rId1539" Type="http://schemas.openxmlformats.org/officeDocument/2006/relationships/hyperlink" Target="https://fbref.com/en/squads/822bd0ba/Liverpool-Stat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8602292d/Aston-Villa-Stats" TargetMode="External"/><Relationship Id="rId310" Type="http://schemas.openxmlformats.org/officeDocument/2006/relationships/hyperlink" Target="https://fbref.com/en/country/IRL/Republic-of-Ireland-Football" TargetMode="External"/><Relationship Id="rId548" Type="http://schemas.openxmlformats.org/officeDocument/2006/relationships/hyperlink" Target="https://fbref.com/en/players/1971591f/matchlogs/2023-2024/summary/Cody-Gakpo-Match-Logs" TargetMode="External"/><Relationship Id="rId755" Type="http://schemas.openxmlformats.org/officeDocument/2006/relationships/hyperlink" Target="https://fbref.com/en/squads/18bb7c10/Arsenal-Stats" TargetMode="External"/><Relationship Id="rId962" Type="http://schemas.openxmlformats.org/officeDocument/2006/relationships/hyperlink" Target="https://fbref.com/en/country/SEN/Senegal-Football" TargetMode="External"/><Relationship Id="rId1178" Type="http://schemas.openxmlformats.org/officeDocument/2006/relationships/hyperlink" Target="https://fbref.com/en/country/POR/Portugal-Football" TargetMode="External"/><Relationship Id="rId1385" Type="http://schemas.openxmlformats.org/officeDocument/2006/relationships/hyperlink" Target="https://fbref.com/en/players/3312f911/Jeffrey-Schlupp" TargetMode="External"/><Relationship Id="rId1592" Type="http://schemas.openxmlformats.org/officeDocument/2006/relationships/hyperlink" Target="https://fbref.com/en/players/86dd77d1/matchlogs/2023-2024/summary/Kyle-Walker-Match-Logs" TargetMode="External"/><Relationship Id="rId1606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4ba7cbea/Bournemouth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4a1a9578/matchlogs/2023-2024/summary/Luis-Diaz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FRA/France-Football" TargetMode="External"/><Relationship Id="rId1038" Type="http://schemas.openxmlformats.org/officeDocument/2006/relationships/hyperlink" Target="https://fbref.com/en/country/JPN/Japan-Football" TargetMode="External"/><Relationship Id="rId1245" Type="http://schemas.openxmlformats.org/officeDocument/2006/relationships/hyperlink" Target="https://fbref.com/en/players/45685411/Jesuran-Rak-Sakyi" TargetMode="External"/><Relationship Id="rId1452" Type="http://schemas.openxmlformats.org/officeDocument/2006/relationships/hyperlink" Target="https://fbref.com/en/players/934e1968/matchlogs/2023-2024/summary/Dominik-Szoboszlai-Match-Logs" TargetMode="External"/><Relationship Id="rId254" Type="http://schemas.openxmlformats.org/officeDocument/2006/relationships/hyperlink" Target="https://fbref.com/en/country/ECU/Ecuador-Football" TargetMode="External"/><Relationship Id="rId699" Type="http://schemas.openxmlformats.org/officeDocument/2006/relationships/hyperlink" Target="https://fbref.com/en/squads/fd962109/Fulham-Stats" TargetMode="External"/><Relationship Id="rId1091" Type="http://schemas.openxmlformats.org/officeDocument/2006/relationships/hyperlink" Target="https://fbref.com/en/squads/4ba7cbea/Bournemouth-Stats" TargetMode="External"/><Relationship Id="rId1105" Type="http://schemas.openxmlformats.org/officeDocument/2006/relationships/hyperlink" Target="https://fbref.com/en/players/43439614/Oliver-Norwood" TargetMode="External"/><Relationship Id="rId1312" Type="http://schemas.openxmlformats.org/officeDocument/2006/relationships/hyperlink" Target="https://fbref.com/en/players/7399c7a8/matchlogs/2023-2024/summary/Jack-Robinson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NGA/Nigeria-Football" TargetMode="External"/><Relationship Id="rId461" Type="http://schemas.openxmlformats.org/officeDocument/2006/relationships/hyperlink" Target="https://fbref.com/en/players/414184f7/Jhon-Duran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CIV/Cote-dIvoire-Football" TargetMode="External"/><Relationship Id="rId1189" Type="http://schemas.openxmlformats.org/officeDocument/2006/relationships/hyperlink" Target="https://fbref.com/en/players/e0bc6fdc/Emerson-Palmieri" TargetMode="External"/><Relationship Id="rId1396" Type="http://schemas.openxmlformats.org/officeDocument/2006/relationships/hyperlink" Target="https://fbref.com/en/players/efd2ec23/matchlogs/2023-2024/summary/Antoine-Semenyo-Match-Logs" TargetMode="External"/><Relationship Id="rId1617" Type="http://schemas.openxmlformats.org/officeDocument/2006/relationships/hyperlink" Target="https://fbref.com/en/players/35e413f1/Ben-White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74e12f1e/Jack-Cork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NOR/Norway-Football" TargetMode="External"/><Relationship Id="rId973" Type="http://schemas.openxmlformats.org/officeDocument/2006/relationships/hyperlink" Target="https://fbref.com/en/players/4bcf39f6/Neal-Maupay" TargetMode="External"/><Relationship Id="rId1049" Type="http://schemas.openxmlformats.org/officeDocument/2006/relationships/hyperlink" Target="https://fbref.com/en/players/374d5158/Gonzalo-Montiel" TargetMode="External"/><Relationship Id="rId1256" Type="http://schemas.openxmlformats.org/officeDocument/2006/relationships/hyperlink" Target="https://fbref.com/en/players/e1618c22/matchlogs/2023-2024/summary/Aaron-Ramsey-Match-Logs" TargetMode="External"/><Relationship Id="rId833" Type="http://schemas.openxmlformats.org/officeDocument/2006/relationships/hyperlink" Target="https://fbref.com/en/players/79c0821a/Mateo-Kovacic" TargetMode="External"/><Relationship Id="rId1116" Type="http://schemas.openxmlformats.org/officeDocument/2006/relationships/hyperlink" Target="https://fbref.com/en/players/e6af02e0/matchlogs/2023-2024/summary/Matheus-Nunes-Match-Logs" TargetMode="External"/><Relationship Id="rId1463" Type="http://schemas.openxmlformats.org/officeDocument/2006/relationships/hyperlink" Target="https://fbref.com/en/squads/e4a775cb/Nottingham-Forest-Stats" TargetMode="External"/><Relationship Id="rId1670" Type="http://schemas.openxmlformats.org/officeDocument/2006/relationships/hyperlink" Target="https://fbref.com/en/country/MAR/Morocco-Football" TargetMode="External"/><Relationship Id="rId265" Type="http://schemas.openxmlformats.org/officeDocument/2006/relationships/hyperlink" Target="https://fbref.com/en/players/4506aec5/Thomas-Cannon" TargetMode="External"/><Relationship Id="rId472" Type="http://schemas.openxmlformats.org/officeDocument/2006/relationships/hyperlink" Target="https://fbref.com/en/players/0562b7f1/matchlogs/2023-2024/summary/Odsonne-Edouard-Match-Logs" TargetMode="External"/><Relationship Id="rId900" Type="http://schemas.openxmlformats.org/officeDocument/2006/relationships/hyperlink" Target="https://fbref.com/en/players/a2b105e0/matchlogs/2023-2024/summary/Sean-Longstaff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BEL/Belgium-Football" TargetMode="External"/><Relationship Id="rId1628" Type="http://schemas.openxmlformats.org/officeDocument/2006/relationships/hyperlink" Target="https://fbref.com/en/players/8b9ebd03/matchlogs/2023-2024/summary/Willian-Match-Logs" TargetMode="External"/><Relationship Id="rId125" Type="http://schemas.openxmlformats.org/officeDocument/2006/relationships/hyperlink" Target="https://fbref.com/en/players/394854c4/George-Baldock" TargetMode="External"/><Relationship Id="rId332" Type="http://schemas.openxmlformats.org/officeDocument/2006/relationships/hyperlink" Target="https://fbref.com/en/players/fdf3cb77/matchlogs/2023-2024/summary/Vladimir-Coufal-Match-Logs" TargetMode="External"/><Relationship Id="rId777" Type="http://schemas.openxmlformats.org/officeDocument/2006/relationships/hyperlink" Target="https://fbref.com/en/players/15f24fe7/Sasa-Kalajdzic" TargetMode="External"/><Relationship Id="rId984" Type="http://schemas.openxmlformats.org/officeDocument/2006/relationships/hyperlink" Target="https://fbref.com/en/players/6afaebf2/matchlogs/2023-2024/summary/Bryan-Mbeumo-Match-Logs" TargetMode="External"/><Relationship Id="rId637" Type="http://schemas.openxmlformats.org/officeDocument/2006/relationships/hyperlink" Target="https://fbref.com/en/players/8c3078cd/Luke-Harris" TargetMode="External"/><Relationship Id="rId844" Type="http://schemas.openxmlformats.org/officeDocument/2006/relationships/hyperlink" Target="https://fbref.com/en/players/99813635/matchlogs/2023-2024/summary/Adam-Lallana-Match-Logs" TargetMode="External"/><Relationship Id="rId1267" Type="http://schemas.openxmlformats.org/officeDocument/2006/relationships/hyperlink" Target="https://fbref.com/en/squads/fd962109/Fulham-Stats" TargetMode="External"/><Relationship Id="rId1474" Type="http://schemas.openxmlformats.org/officeDocument/2006/relationships/hyperlink" Target="https://fbref.com/en/country/NED/Netherlands-Football" TargetMode="External"/><Relationship Id="rId1681" Type="http://schemas.openxmlformats.org/officeDocument/2006/relationships/hyperlink" Target="https://fbref.com/en/players/79300479/Martin-Odegaard" TargetMode="External"/><Relationship Id="rId276" Type="http://schemas.openxmlformats.org/officeDocument/2006/relationships/hyperlink" Target="https://fbref.com/en/players/4d224fe8/matchlogs/2023-2024/summary/Casemiro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SWE/Sweden-Football" TargetMode="External"/><Relationship Id="rId704" Type="http://schemas.openxmlformats.org/officeDocument/2006/relationships/hyperlink" Target="https://fbref.com/en/players/9c36ed83/matchlogs/2023-2024/summary/Nicolas-Jackson-Match-Logs" TargetMode="External"/><Relationship Id="rId911" Type="http://schemas.openxmlformats.org/officeDocument/2006/relationships/hyperlink" Target="https://fbref.com/en/squads/fd962109/Fulham-Stats" TargetMode="External"/><Relationship Id="rId1127" Type="http://schemas.openxmlformats.org/officeDocument/2006/relationships/hyperlink" Target="https://fbref.com/en/squads/943e8050/Burnley-Stats" TargetMode="External"/><Relationship Id="rId1334" Type="http://schemas.openxmlformats.org/officeDocument/2006/relationships/hyperlink" Target="https://fbref.com/en/country/COD/Congo-DR-Football" TargetMode="External"/><Relationship Id="rId1541" Type="http://schemas.openxmlformats.org/officeDocument/2006/relationships/hyperlink" Target="https://fbref.com/en/players/4a51ba65/Matt-Turner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a24769f/matchlogs/2023-2024/summary/Ross-Barkley-Match-Logs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1caa93a5/matchlogs/2023-2024/summary/Thomas-Kaminski-Match-Logs" TargetMode="External"/><Relationship Id="rId995" Type="http://schemas.openxmlformats.org/officeDocument/2006/relationships/hyperlink" Target="https://fbref.com/en/squads/1df6b87e/Sheffield-United-Stats" TargetMode="External"/><Relationship Id="rId1180" Type="http://schemas.openxmlformats.org/officeDocument/2006/relationships/hyperlink" Target="https://fbref.com/en/players/a78ff07f/matchlogs/2023-2024/summary/Joao-Palhinha-Match-Logs" TargetMode="External"/><Relationship Id="rId1401" Type="http://schemas.openxmlformats.org/officeDocument/2006/relationships/hyperlink" Target="https://fbref.com/en/players/9c94165b/Luke-Shaw" TargetMode="External"/><Relationship Id="rId1639" Type="http://schemas.openxmlformats.org/officeDocument/2006/relationships/hyperlink" Target="https://fbref.com/en/squads/cd051869/Brentford-Stats" TargetMode="External"/><Relationship Id="rId203" Type="http://schemas.openxmlformats.org/officeDocument/2006/relationships/hyperlink" Target="https://fbref.com/en/squads/e4a775cb/Nottingham-Forest-Stats" TargetMode="External"/><Relationship Id="rId648" Type="http://schemas.openxmlformats.org/officeDocument/2006/relationships/hyperlink" Target="https://fbref.com/en/players/4fd08daa/matchlogs/2023-2024/summary/Jan-Paul-van-Hecke-Match-Logs" TargetMode="External"/><Relationship Id="rId855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players/74618572/matchlogs/2023-2024/summary/Kaoru-Mitoma-Match-Logs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players/41034650/Jurrien-Timber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FRA/France-Football" TargetMode="External"/><Relationship Id="rId494" Type="http://schemas.openxmlformats.org/officeDocument/2006/relationships/hyperlink" Target="https://fbref.com/en/country/DEN/Denmark-Football" TargetMode="External"/><Relationship Id="rId508" Type="http://schemas.openxmlformats.org/officeDocument/2006/relationships/hyperlink" Target="https://fbref.com/en/players/ae4fc6a4/matchlogs/2023-2024/summary/Eberechi-Eze-Match-Logs" TargetMode="External"/><Relationship Id="rId715" Type="http://schemas.openxmlformats.org/officeDocument/2006/relationships/hyperlink" Target="https://fbref.com/en/squads/cd051869/Brentfor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e342ad68/Mohamed-Salah" TargetMode="External"/><Relationship Id="rId1552" Type="http://schemas.openxmlformats.org/officeDocument/2006/relationships/hyperlink" Target="https://fbref.com/en/players/1df4a109/matchlogs/2023-2024/summary/Lesley-Ugochukwu-Match-Logs" TargetMode="External"/><Relationship Id="rId147" Type="http://schemas.openxmlformats.org/officeDocument/2006/relationships/hyperlink" Target="https://fbref.com/en/squads/fd962109/Fulham-Stats" TargetMode="External"/><Relationship Id="rId354" Type="http://schemas.openxmlformats.org/officeDocument/2006/relationships/hyperlink" Target="https://fbref.com/en/country/POR/Portugal-Football" TargetMode="External"/><Relationship Id="rId799" Type="http://schemas.openxmlformats.org/officeDocument/2006/relationships/hyperlink" Target="https://fbref.com/en/squads/4ba7cbea/Bournemouth-Stats" TargetMode="External"/><Relationship Id="rId1191" Type="http://schemas.openxmlformats.org/officeDocument/2006/relationships/hyperlink" Target="https://fbref.com/en/squads/7c21e445/West-Ham-United-Stats" TargetMode="External"/><Relationship Id="rId1205" Type="http://schemas.openxmlformats.org/officeDocument/2006/relationships/hyperlink" Target="https://fbref.com/en/players/ac7e7b1c/Facundo-Pellistri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4e015693/James-Garner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GER/Germany-Football" TargetMode="External"/><Relationship Id="rId1289" Type="http://schemas.openxmlformats.org/officeDocument/2006/relationships/hyperlink" Target="https://fbref.com/en/players/0a3d6d2b/Chris-Richards" TargetMode="External"/><Relationship Id="rId1412" Type="http://schemas.openxmlformats.org/officeDocument/2006/relationships/hyperlink" Target="https://fbref.com/en/players/e7aa9d7c/matchlogs/2023-2024/summary/Fabio-Silva-Match-Logs" TargetMode="External"/><Relationship Id="rId1496" Type="http://schemas.openxmlformats.org/officeDocument/2006/relationships/hyperlink" Target="https://fbref.com/en/players/e7ca0439/matchlogs/2023-2024/summary/James-Tomkins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NED/Netherlands-Football" TargetMode="External"/><Relationship Id="rId421" Type="http://schemas.openxmlformats.org/officeDocument/2006/relationships/hyperlink" Target="https://fbref.com/en/players/733f1a7d/Ben-Doak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e9c0c1b2/Andre-Onana" TargetMode="External"/><Relationship Id="rId1356" Type="http://schemas.openxmlformats.org/officeDocument/2006/relationships/hyperlink" Target="https://fbref.com/en/players/1b4f1169/matchlogs/2023-2024/summary/Albert-Sambi-Lokonga-Match-Logs" TargetMode="External"/><Relationship Id="rId158" Type="http://schemas.openxmlformats.org/officeDocument/2006/relationships/hyperlink" Target="https://fbref.com/en/country/TUN/Tunisia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a572e291/Orel-Mangala" TargetMode="External"/><Relationship Id="rId1009" Type="http://schemas.openxmlformats.org/officeDocument/2006/relationships/hyperlink" Target="https://fbref.com/en/players/d93c2511/Scott-McTominay" TargetMode="External"/><Relationship Id="rId1563" Type="http://schemas.openxmlformats.org/officeDocument/2006/relationships/hyperlink" Target="https://fbref.com/en/squads/d07537b9/Brighton-and-Hove-Albion-Stat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08490a6/Arnaut-Danjuma" TargetMode="External"/><Relationship Id="rId572" Type="http://schemas.openxmlformats.org/officeDocument/2006/relationships/hyperlink" Target="https://fbref.com/en/players/df10e27c/matchlogs/2023-2024/summary/Billy-Gilmour-Match-Logs" TargetMode="External"/><Relationship Id="rId1216" Type="http://schemas.openxmlformats.org/officeDocument/2006/relationships/hyperlink" Target="https://fbref.com/en/players/6fe90922/matchlogs/2023-2024/summary/Ivan-Perisic-Match-Logs" TargetMode="External"/><Relationship Id="rId1423" Type="http://schemas.openxmlformats.org/officeDocument/2006/relationships/hyperlink" Target="https://fbref.com/en/squads/361ca564/Tottenham-Hotspur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ca18c8f1/Jacob-Brown" TargetMode="External"/><Relationship Id="rId432" Type="http://schemas.openxmlformats.org/officeDocument/2006/relationships/hyperlink" Target="https://fbref.com/en/players/d557d734/matchlogs/2023-2024/summary/Matt-Doherty-Match-Logs" TargetMode="External"/><Relationship Id="rId877" Type="http://schemas.openxmlformats.org/officeDocument/2006/relationships/hyperlink" Target="https://fbref.com/en/players/41f08ac8/Keane-Lewis-Potter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0cd31129/Brennan-Johnson" TargetMode="External"/><Relationship Id="rId944" Type="http://schemas.openxmlformats.org/officeDocument/2006/relationships/hyperlink" Target="https://fbref.com/en/players/bb5fbd2b/matchlogs/2023-2024/summary/Solly-March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ITA/Italy-Footb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d0b6129f/Sander-Berge" TargetMode="External"/><Relationship Id="rId376" Type="http://schemas.openxmlformats.org/officeDocument/2006/relationships/hyperlink" Target="https://fbref.com/en/players/44781702/matchlogs/2023-2024/summary/Ben-Davies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0ad53bdc/matchlogs/2023-2024/summary/Milos-Kerkez-Match-Logs" TargetMode="External"/><Relationship Id="rId1227" Type="http://schemas.openxmlformats.org/officeDocument/2006/relationships/hyperlink" Target="https://fbref.com/en/squads/d3fd31cc/Everton-Stats" TargetMode="External"/><Relationship Id="rId1434" Type="http://schemas.openxmlformats.org/officeDocument/2006/relationships/hyperlink" Target="https://fbref.com/en/country/CZE/Czech-Republic-Football" TargetMode="External"/><Relationship Id="rId1641" Type="http://schemas.openxmlformats.org/officeDocument/2006/relationships/hyperlink" Target="https://fbref.com/en/players/4e9a0555/Chris-Wood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4e204552/matchlogs/2023-2024/summary/Jacob-Bruun-Larsen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KOR/Korea-Republic-Football" TargetMode="External"/><Relationship Id="rId888" Type="http://schemas.openxmlformats.org/officeDocument/2006/relationships/hyperlink" Target="https://fbref.com/en/players/afed6722/matchlogs/2023-2024/summary/Valentino-Livramento-Match-Logs" TargetMode="External"/><Relationship Id="rId1073" Type="http://schemas.openxmlformats.org/officeDocument/2006/relationships/hyperlink" Target="https://fbref.com/en/players/de112b84/Jacob-Murphy" TargetMode="External"/><Relationship Id="rId1280" Type="http://schemas.openxmlformats.org/officeDocument/2006/relationships/hyperlink" Target="https://fbref.com/en/players/3353737a/matchlogs/2023-2024/summary/Sergio-Reguilon-Match-Logs" TargetMode="External"/><Relationship Id="rId1501" Type="http://schemas.openxmlformats.org/officeDocument/2006/relationships/hyperlink" Target="https://fbref.com/en/players/532e1e4f/Pau-Torres" TargetMode="External"/><Relationship Id="rId303" Type="http://schemas.openxmlformats.org/officeDocument/2006/relationships/hyperlink" Target="https://fbref.com/en/squads/4ba7cbea/Bournemouth-Stats" TargetMode="External"/><Relationship Id="rId748" Type="http://schemas.openxmlformats.org/officeDocument/2006/relationships/hyperlink" Target="https://fbref.com/en/players/9e5708be/matchlogs/2023-2024/summary/Sam-Johnstone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cdd70dc0/matchlogs/2023-2024/summary/Michael-Olakigbe-Match-Logs" TargetMode="External"/><Relationship Id="rId1378" Type="http://schemas.openxmlformats.org/officeDocument/2006/relationships/hyperlink" Target="https://fbref.com/en/country/GER/Germany-Football" TargetMode="External"/><Relationship Id="rId1585" Type="http://schemas.openxmlformats.org/officeDocument/2006/relationships/hyperlink" Target="https://fbref.com/en/players/9295dc1c/Vitinho" TargetMode="External"/><Relationship Id="rId84" Type="http://schemas.openxmlformats.org/officeDocument/2006/relationships/hyperlink" Target="https://fbref.com/en/players/de31038e/matchlogs/2023-2024/summary/Elliot-Anderson-Match-Logs" TargetMode="External"/><Relationship Id="rId387" Type="http://schemas.openxmlformats.org/officeDocument/2006/relationships/hyperlink" Target="https://fbref.com/en/squads/b8fd03ef/Manchester-City-Stats" TargetMode="External"/><Relationship Id="rId510" Type="http://schemas.openxmlformats.org/officeDocument/2006/relationships/hyperlink" Target="https://fbref.com/en/country/ESP/Spain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8aec0537/matchlogs/2023-2024/summary/Pascal-Gross-Match-Logs" TargetMode="External"/><Relationship Id="rId815" Type="http://schemas.openxmlformats.org/officeDocument/2006/relationships/hyperlink" Target="https://fbref.com/en/squads/4ba7cbea/Bournemouth-Stats" TargetMode="External"/><Relationship Id="rId1238" Type="http://schemas.openxmlformats.org/officeDocument/2006/relationships/hyperlink" Target="https://fbref.com/en/country/ESP/Spain-Football" TargetMode="External"/><Relationship Id="rId1445" Type="http://schemas.openxmlformats.org/officeDocument/2006/relationships/hyperlink" Target="https://fbref.com/en/players/b400bde0/Raheem-Sterling" TargetMode="External"/><Relationship Id="rId1652" Type="http://schemas.openxmlformats.org/officeDocument/2006/relationships/hyperlink" Target="https://fbref.com/en/players/a5212312/matchlogs/2023-2024/summary/Joe-Worrall-Match-Logs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squads/b2b47a98/Newcastle-United-Stats" TargetMode="External"/><Relationship Id="rId1000" Type="http://schemas.openxmlformats.org/officeDocument/2006/relationships/hyperlink" Target="https://fbref.com/en/players/90f91999/matchlogs/2023-2024/summary/John-McGinn-Match-Logs" TargetMode="External"/><Relationship Id="rId1084" Type="http://schemas.openxmlformats.org/officeDocument/2006/relationships/hyperlink" Target="https://fbref.com/en/players/de5b5570/matchlogs/2023-2024/summary/Marvelous-Nakamba-Match-Logs" TargetMode="External"/><Relationship Id="rId1305" Type="http://schemas.openxmlformats.org/officeDocument/2006/relationships/hyperlink" Target="https://fbref.com/en/players/289601e6/Antonee-Robinson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1780bb4a/Aaron-Hickey" TargetMode="External"/><Relationship Id="rId759" Type="http://schemas.openxmlformats.org/officeDocument/2006/relationships/hyperlink" Target="https://fbref.com/en/squads/822bd0ba/Liverpool-Stats" TargetMode="External"/><Relationship Id="rId966" Type="http://schemas.openxmlformats.org/officeDocument/2006/relationships/hyperlink" Target="https://fbref.com/en/country/FRA/France-Football" TargetMode="External"/><Relationship Id="rId1291" Type="http://schemas.openxmlformats.org/officeDocument/2006/relationships/hyperlink" Target="https://fbref.com/en/squads/47c64c55/Crystal-Palace-Stats" TargetMode="External"/><Relationship Id="rId1389" Type="http://schemas.openxmlformats.org/officeDocument/2006/relationships/hyperlink" Target="https://fbref.com/en/players/d04b94db/Nelson-Semedo" TargetMode="External"/><Relationship Id="rId1512" Type="http://schemas.openxmlformats.org/officeDocument/2006/relationships/hyperlink" Target="https://fbref.com/en/players/9a28eba4/matchlogs/2023-2024/summary/Adama-Traore-Match-Logs" TargetMode="External"/><Relationship Id="rId1596" Type="http://schemas.openxmlformats.org/officeDocument/2006/relationships/hyperlink" Target="https://fbref.com/en/players/9e525177/matchlogs/2023-2024/summary/Aaron-Wan-Bissaka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FRA/France-Football" TargetMode="External"/><Relationship Id="rId521" Type="http://schemas.openxmlformats.org/officeDocument/2006/relationships/hyperlink" Target="https://fbref.com/en/players/5ff4ab71/Enzo-Fernandez" TargetMode="External"/><Relationship Id="rId619" Type="http://schemas.openxmlformats.org/officeDocument/2006/relationships/hyperlink" Target="https://fbref.com/en/squads/cff3d9bb/Chelsea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466fb2c5/Aaron-Ramsdale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9ade9ce1/matchlogs/2023-2024/summary/Anis-Ben-Slimane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e6af02e0/Matheus-Nunes" TargetMode="External"/><Relationship Id="rId1456" Type="http://schemas.openxmlformats.org/officeDocument/2006/relationships/hyperlink" Target="https://fbref.com/en/players/e514ab62/matchlogs/2023-2024/summary/Matt-Targett-Match-Logs" TargetMode="External"/><Relationship Id="rId1663" Type="http://schemas.openxmlformats.org/officeDocument/2006/relationships/hyperlink" Target="https://fbref.com/en/squads/4ba7cbea/Bournemouth-Stats" TargetMode="External"/><Relationship Id="rId258" Type="http://schemas.openxmlformats.org/officeDocument/2006/relationships/hyperlink" Target="https://fbref.com/en/country/SCO/Scotland-Football" TargetMode="External"/><Relationship Id="rId465" Type="http://schemas.openxmlformats.org/officeDocument/2006/relationships/hyperlink" Target="https://fbref.com/en/players/3bb7b8b4/Ederson" TargetMode="External"/><Relationship Id="rId672" Type="http://schemas.openxmlformats.org/officeDocument/2006/relationships/hyperlink" Target="https://fbref.com/en/players/15f3ec41/matchlogs/2023-2024/summary/Callum-Hudson-Odoi-Match-Logs" TargetMode="External"/><Relationship Id="rId1095" Type="http://schemas.openxmlformats.org/officeDocument/2006/relationships/hyperlink" Target="https://fbref.com/en/squads/8cec06e1/Wolverhampton-Wanderers-Stats" TargetMode="External"/><Relationship Id="rId1316" Type="http://schemas.openxmlformats.org/officeDocument/2006/relationships/hyperlink" Target="https://fbref.com/en/players/6434f10d/matchlogs/2023-2024/summary/Rodri-Match-Logs" TargetMode="External"/><Relationship Id="rId1523" Type="http://schemas.openxmlformats.org/officeDocument/2006/relationships/hyperlink" Target="https://fbref.com/en/squads/943e8050/Burnley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GHA/Ghana-Football" TargetMode="External"/><Relationship Id="rId325" Type="http://schemas.openxmlformats.org/officeDocument/2006/relationships/hyperlink" Target="https://fbref.com/en/players/beb391dd/Maxwel-Cornet" TargetMode="External"/><Relationship Id="rId532" Type="http://schemas.openxmlformats.org/officeDocument/2006/relationships/hyperlink" Target="https://fbref.com/en/players/ed1e53f3/matchlogs/2023-2024/summary/Phil-Foden-Match-Logs" TargetMode="External"/><Relationship Id="rId977" Type="http://schemas.openxmlformats.org/officeDocument/2006/relationships/hyperlink" Target="https://fbref.com/en/players/4bcf39f6/Neal-Maupay" TargetMode="External"/><Relationship Id="rId1162" Type="http://schemas.openxmlformats.org/officeDocument/2006/relationships/hyperlink" Target="https://fbref.com/en/country/BEL/Belgium-Football" TargetMode="External"/><Relationship Id="rId171" Type="http://schemas.openxmlformats.org/officeDocument/2006/relationships/hyperlink" Target="https://fbref.com/en/squads/943e8050/Burnley-Stats" TargetMode="External"/><Relationship Id="rId837" Type="http://schemas.openxmlformats.org/officeDocument/2006/relationships/hyperlink" Target="https://fbref.com/en/players/df3cda47/Dejan-Kulusevski" TargetMode="External"/><Relationship Id="rId1022" Type="http://schemas.openxmlformats.org/officeDocument/2006/relationships/hyperlink" Target="https://fbref.com/en/country/WAL/Wales-Football" TargetMode="External"/><Relationship Id="rId1467" Type="http://schemas.openxmlformats.org/officeDocument/2006/relationships/hyperlink" Target="https://fbref.com/en/squads/4ba7cbea/Bournemouth-Stats" TargetMode="External"/><Relationship Id="rId1674" Type="http://schemas.openxmlformats.org/officeDocument/2006/relationships/hyperlink" Target="https://fbref.com/en/country/UKR/Ukraine-Football" TargetMode="External"/><Relationship Id="rId269" Type="http://schemas.openxmlformats.org/officeDocument/2006/relationships/hyperlink" Target="https://fbref.com/en/players/b4a014b1/Diego-Carlos" TargetMode="External"/><Relationship Id="rId476" Type="http://schemas.openxmlformats.org/officeDocument/2006/relationships/hyperlink" Target="https://fbref.com/en/players/debe38a0/matchlogs/2023-2024/summary/John-Egan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ARG/Argentina-Football" TargetMode="External"/><Relationship Id="rId904" Type="http://schemas.openxmlformats.org/officeDocument/2006/relationships/hyperlink" Target="https://fbref.com/en/players/7af88b33/matchlogs/2023-2024/summary/Max-Lowe-Match-Logs" TargetMode="External"/><Relationship Id="rId1327" Type="http://schemas.openxmlformats.org/officeDocument/2006/relationships/hyperlink" Target="https://fbref.com/en/squads/361ca564/Tottenham-Hotspur-Stats" TargetMode="External"/><Relationship Id="rId1534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2886c9b5/Shandon-Baptiste" TargetMode="External"/><Relationship Id="rId336" Type="http://schemas.openxmlformats.org/officeDocument/2006/relationships/hyperlink" Target="https://fbref.com/en/players/0ef89a37/matchlogs/2023-2024/summary/Philippe-Coutinho-Match-Logs" TargetMode="External"/><Relationship Id="rId543" Type="http://schemas.openxmlformats.org/officeDocument/2006/relationships/hyperlink" Target="https://fbref.com/en/squads/943e8050/Burnley-Stats" TargetMode="External"/><Relationship Id="rId988" Type="http://schemas.openxmlformats.org/officeDocument/2006/relationships/hyperlink" Target="https://fbref.com/en/players/96593e89/matchlogs/2023-2024/summary/James-Mcatee-Match-Logs" TargetMode="External"/><Relationship Id="rId1173" Type="http://schemas.openxmlformats.org/officeDocument/2006/relationships/hyperlink" Target="https://fbref.com/en/players/2f9e4435/Dango-Ouattara" TargetMode="External"/><Relationship Id="rId1380" Type="http://schemas.openxmlformats.org/officeDocument/2006/relationships/hyperlink" Target="https://fbref.com/en/players/52afb588/matchlogs/2023-2024/summary/Kevin-Schade-Match-Logs" TargetMode="External"/><Relationship Id="rId1601" Type="http://schemas.openxmlformats.org/officeDocument/2006/relationships/hyperlink" Target="https://fbref.com/en/players/3515d404/James-Ward-Prowse" TargetMode="External"/><Relationship Id="rId182" Type="http://schemas.openxmlformats.org/officeDocument/2006/relationships/hyperlink" Target="https://fbref.com/en/country/GER/Germany-Football" TargetMode="External"/><Relationship Id="rId403" Type="http://schemas.openxmlformats.org/officeDocument/2006/relationships/hyperlink" Target="https://fbref.com/en/squads/b8fd03ef/Manchester-Cit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4e433d4/matchlogs/2023-2024/summary/Tariq-Lamptey-Match-Logs" TargetMode="External"/><Relationship Id="rId1033" Type="http://schemas.openxmlformats.org/officeDocument/2006/relationships/hyperlink" Target="https://fbref.com/en/players/5cbd1eb0/Tyrick-Mitchell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printerSettings" Target="../printerSettings/printerSettings2.bin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NGA/Nigeria-Football" TargetMode="External"/><Relationship Id="rId708" Type="http://schemas.openxmlformats.org/officeDocument/2006/relationships/hyperlink" Target="https://fbref.com/en/players/1265a93a/matchlogs/2023-2024/summary/Reece-James-Match-Logs" TargetMode="External"/><Relationship Id="rId915" Type="http://schemas.openxmlformats.org/officeDocument/2006/relationships/hyperlink" Target="https://fbref.com/en/squads/cff3d9bb/Chelsea-Stats" TargetMode="External"/><Relationship Id="rId1240" Type="http://schemas.openxmlformats.org/officeDocument/2006/relationships/hyperlink" Target="https://fbref.com/en/players/27d0a506/matchlogs/2023-2024/summary/Pedro-Porro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7cd520e8/Destiny-Udogie" TargetMode="External"/><Relationship Id="rId347" Type="http://schemas.openxmlformats.org/officeDocument/2006/relationships/hyperlink" Target="https://fbref.com/en/squads/d07537b9/Brighton-and-Hove-Albion-Stats" TargetMode="External"/><Relationship Id="rId999" Type="http://schemas.openxmlformats.org/officeDocument/2006/relationships/hyperlink" Target="https://fbref.com/en/squads/8602292d/Aston-Villa-Stats" TargetMode="External"/><Relationship Id="rId1100" Type="http://schemas.openxmlformats.org/officeDocument/2006/relationships/hyperlink" Target="https://fbref.com/en/players/00242715/matchlogs/2023-2024/summary/Moussa-Niakhate-Match-Logs" TargetMode="External"/><Relationship Id="rId1184" Type="http://schemas.openxmlformats.org/officeDocument/2006/relationships/hyperlink" Target="https://fbref.com/en/players/dc7f8a28/matchlogs/2023-2024/summary/Cole-Palmer-Match-Logs" TargetMode="External"/><Relationship Id="rId1405" Type="http://schemas.openxmlformats.org/officeDocument/2006/relationships/hyperlink" Target="https://fbref.com/en/players/3eb22ec9/Bernardo-Silva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SEN/Senegal-Football" TargetMode="External"/><Relationship Id="rId761" Type="http://schemas.openxmlformats.org/officeDocument/2006/relationships/hyperlink" Target="https://fbref.com/en/players/f098c03e/Mads-Juel-Andersen" TargetMode="External"/><Relationship Id="rId859" Type="http://schemas.openxmlformats.org/officeDocument/2006/relationships/hyperlink" Target="https://fbref.com/en/squads/b2b47a98/Newcastle-United-Stats" TargetMode="External"/><Relationship Id="rId1391" Type="http://schemas.openxmlformats.org/officeDocument/2006/relationships/hyperlink" Target="https://fbref.com/en/squads/8cec06e1/Wolverhampton-Wanderers-Stats" TargetMode="External"/><Relationship Id="rId1489" Type="http://schemas.openxmlformats.org/officeDocument/2006/relationships/hyperlink" Target="https://fbref.com/en/players/b3af9be1/Takehiro-Tomiyasu" TargetMode="External"/><Relationship Id="rId1612" Type="http://schemas.openxmlformats.org/officeDocument/2006/relationships/hyperlink" Target="https://fbref.com/en/players/c40b6180/matchlogs/2023-2024/summary/Adam-Webster-Match-Logs" TargetMode="External"/><Relationship Id="rId193" Type="http://schemas.openxmlformats.org/officeDocument/2006/relationships/hyperlink" Target="https://fbref.com/en/players/eed2427e/Oscar-Bobb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FRA/France-Football" TargetMode="External"/><Relationship Id="rId498" Type="http://schemas.openxmlformats.org/officeDocument/2006/relationships/hyperlink" Target="https://fbref.com/en/country/ECU/Ecuador-Football" TargetMode="External"/><Relationship Id="rId621" Type="http://schemas.openxmlformats.org/officeDocument/2006/relationships/hyperlink" Target="https://fbref.com/en/players/5ad50391/Josko-Gvardiol" TargetMode="External"/><Relationship Id="rId1044" Type="http://schemas.openxmlformats.org/officeDocument/2006/relationships/hyperlink" Target="https://fbref.com/en/players/3925dbd6/matchlogs/2023-2024/summary/Aleksandar-Mitrovic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972aeb2a/William-Saliba" TargetMode="External"/><Relationship Id="rId260" Type="http://schemas.openxmlformats.org/officeDocument/2006/relationships/hyperlink" Target="https://fbref.com/en/players/a8748947/matchlogs/2023-2024/summary/Tom-Cairney-Match-Logs" TargetMode="External"/><Relationship Id="rId719" Type="http://schemas.openxmlformats.org/officeDocument/2006/relationships/hyperlink" Target="https://fbref.com/en/squads/18bb7c10/Arsenal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8cec06e1/Wolverhampton-Wanderers-Stats" TargetMode="External"/><Relationship Id="rId1556" Type="http://schemas.openxmlformats.org/officeDocument/2006/relationships/hyperlink" Target="https://fbref.com/en/players/e06683ca/matchlogs/2023-2024/summary/Virgil-van-Dijk-Match-Log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da052c14/matchlogs/2023-2024/summary/Jordan-Ayew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32f60ed8/Morgan-Gibbs-White" TargetMode="External"/><Relationship Id="rId772" Type="http://schemas.openxmlformats.org/officeDocument/2006/relationships/hyperlink" Target="https://fbref.com/en/players/0db5d2c8/matchlogs/2023-2024/summary/Mathias-Jorgensen-Match-Logs" TargetMode="External"/><Relationship Id="rId1195" Type="http://schemas.openxmlformats.org/officeDocument/2006/relationships/hyperlink" Target="https://fbref.com/en/squads/7c21e445/West-Ham-United-Stats" TargetMode="External"/><Relationship Id="rId1209" Type="http://schemas.openxmlformats.org/officeDocument/2006/relationships/hyperlink" Target="https://fbref.com/en/players/6639e500/Andreas-Pereira" TargetMode="External"/><Relationship Id="rId1416" Type="http://schemas.openxmlformats.org/officeDocument/2006/relationships/hyperlink" Target="https://fbref.com/en/players/86e7deaf/matchlogs/2023-2024/summary/Thiago-Silva-Match-Logs" TargetMode="External"/><Relationship Id="rId1623" Type="http://schemas.openxmlformats.org/officeDocument/2006/relationships/hyperlink" Target="https://fbref.com/en/squads/e4a775cb/Nottingham-Forest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e814e1cf/Lewis-Dobbin" TargetMode="External"/><Relationship Id="rId632" Type="http://schemas.openxmlformats.org/officeDocument/2006/relationships/hyperlink" Target="https://fbref.com/en/players/a7588cdc/matchlogs/2023-2024/summary/Antwoine-Hackford-Match-Logs" TargetMode="External"/><Relationship Id="rId1055" Type="http://schemas.openxmlformats.org/officeDocument/2006/relationships/hyperlink" Target="https://fbref.com/en/squads/4ba7cbea/Bournemouth-Stats" TargetMode="External"/><Relationship Id="rId1262" Type="http://schemas.openxmlformats.org/officeDocument/2006/relationships/hyperlink" Target="https://fbref.com/en/country/ESP/Spain-Football" TargetMode="External"/><Relationship Id="rId271" Type="http://schemas.openxmlformats.org/officeDocument/2006/relationships/hyperlink" Target="https://fbref.com/en/squads/8602292d/Aston-Villa-Stats" TargetMode="External"/><Relationship Id="rId937" Type="http://schemas.openxmlformats.org/officeDocument/2006/relationships/hyperlink" Target="https://fbref.com/en/players/d7f99582/Benson-Manuel" TargetMode="External"/><Relationship Id="rId1122" Type="http://schemas.openxmlformats.org/officeDocument/2006/relationships/hyperlink" Target="https://fbref.com/en/country/DEN/Denmark-Football" TargetMode="External"/><Relationship Id="rId1567" Type="http://schemas.openxmlformats.org/officeDocument/2006/relationships/hyperlink" Target="https://fbref.com/en/squads/361ca564/Tottenham-Hotspur-Stat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players/60344e4f/Josh-Dasilva" TargetMode="External"/><Relationship Id="rId576" Type="http://schemas.openxmlformats.org/officeDocument/2006/relationships/hyperlink" Target="https://fbref.com/en/players/9f7c837d/matchlogs/2023-2024/summary/Ben-Godfrey-Match-Logs" TargetMode="External"/><Relationship Id="rId783" Type="http://schemas.openxmlformats.org/officeDocument/2006/relationships/hyperlink" Target="https://fbref.com/en/squads/8602292d/Aston-Villa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4ba7cbea/Bournemouth-Stats" TargetMode="External"/><Relationship Id="rId1634" Type="http://schemas.openxmlformats.org/officeDocument/2006/relationships/hyperlink" Target="https://fbref.com/en/country/WAL/Wales-Football" TargetMode="External"/><Relationship Id="rId229" Type="http://schemas.openxmlformats.org/officeDocument/2006/relationships/hyperlink" Target="https://fbref.com/en/players/47369df8/Josh-Brownhill" TargetMode="External"/><Relationship Id="rId436" Type="http://schemas.openxmlformats.org/officeDocument/2006/relationships/hyperlink" Target="https://fbref.com/en/players/fffea3e5/matchlogs/2023-2024/summary/Jeremy-Doku-Match-Logs" TargetMode="External"/><Relationship Id="rId643" Type="http://schemas.openxmlformats.org/officeDocument/2006/relationships/hyperlink" Target="https://fbref.com/en/squads/18bb7c10/Arsenal-Stats" TargetMode="External"/><Relationship Id="rId1066" Type="http://schemas.openxmlformats.org/officeDocument/2006/relationships/hyperlink" Target="https://fbref.com/en/country/UKR/Ukraine-Football" TargetMode="External"/><Relationship Id="rId1273" Type="http://schemas.openxmlformats.org/officeDocument/2006/relationships/hyperlink" Target="https://fbref.com/en/players/803ae100/Harrison-Reed" TargetMode="External"/><Relationship Id="rId1480" Type="http://schemas.openxmlformats.org/officeDocument/2006/relationships/hyperlink" Target="https://fbref.com/en/players/fc027d02/matchlogs/2023-2024/summary/Luke-Thomas-Match-Logs" TargetMode="External"/><Relationship Id="rId850" Type="http://schemas.openxmlformats.org/officeDocument/2006/relationships/hyperlink" Target="https://fbref.com/en/country/ESP/Spain-Football" TargetMode="External"/><Relationship Id="rId948" Type="http://schemas.openxmlformats.org/officeDocument/2006/relationships/hyperlink" Target="https://fbref.com/en/players/8b788c01/matchlogs/2023-2024/summary/Anthony-Martial-Match-Logs" TargetMode="External"/><Relationship Id="rId1133" Type="http://schemas.openxmlformats.org/officeDocument/2006/relationships/hyperlink" Target="https://fbref.com/en/players/74b2cd7e/Angelo-Ogbonna" TargetMode="External"/><Relationship Id="rId1578" Type="http://schemas.openxmlformats.org/officeDocument/2006/relationships/hyperlink" Target="https://fbref.com/en/country/POR/Portugal-Football" TargetMode="External"/><Relationship Id="rId77" Type="http://schemas.openxmlformats.org/officeDocument/2006/relationships/hyperlink" Target="https://fbref.com/en/players/e34fc66d/Joachim-Andersen" TargetMode="External"/><Relationship Id="rId282" Type="http://schemas.openxmlformats.org/officeDocument/2006/relationships/hyperlink" Target="https://fbref.com/en/country/BEL/Belgium-Football" TargetMode="External"/><Relationship Id="rId503" Type="http://schemas.openxmlformats.org/officeDocument/2006/relationships/hyperlink" Target="https://fbref.com/en/squads/19538871/Manchester-United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GER/Germany-Football" TargetMode="External"/><Relationship Id="rId808" Type="http://schemas.openxmlformats.org/officeDocument/2006/relationships/hyperlink" Target="https://fbref.com/en/players/d0f72bf1/matchlogs/2023-2024/summary/Max-Kilman-Match-Logs" TargetMode="External"/><Relationship Id="rId1340" Type="http://schemas.openxmlformats.org/officeDocument/2006/relationships/hyperlink" Target="https://fbref.com/en/players/903b6e8b/matchlogs/2023-2024/summary/Jose-Sa-Match-Logs" TargetMode="External"/><Relationship Id="rId1438" Type="http://schemas.openxmlformats.org/officeDocument/2006/relationships/hyperlink" Target="https://fbref.com/en/country/BRA/Brazil-Football" TargetMode="External"/><Relationship Id="rId1645" Type="http://schemas.openxmlformats.org/officeDocument/2006/relationships/hyperlink" Target="https://fbref.com/en/players/d3085b49/Cauley-Woodrow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47c64c55/Crystal-Palace-Stats" TargetMode="External"/><Relationship Id="rId794" Type="http://schemas.openxmlformats.org/officeDocument/2006/relationships/hyperlink" Target="https://fbref.com/en/country/GER/Germany-Football" TargetMode="External"/><Relationship Id="rId1077" Type="http://schemas.openxmlformats.org/officeDocument/2006/relationships/hyperlink" Target="https://fbref.com/en/players/30d4a2e5/Vitaliy-Mykolenko" TargetMode="External"/><Relationship Id="rId1200" Type="http://schemas.openxmlformats.org/officeDocument/2006/relationships/hyperlink" Target="https://fbref.com/en/players/529f49ab/matchlogs/2023-2024/summary/Thomas-Partey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2b471f99/Mario-Lemina" TargetMode="External"/><Relationship Id="rId959" Type="http://schemas.openxmlformats.org/officeDocument/2006/relationships/hyperlink" Target="https://fbref.com/en/squads/19538871/Manchester-United-Stats" TargetMode="External"/><Relationship Id="rId1284" Type="http://schemas.openxmlformats.org/officeDocument/2006/relationships/hyperlink" Target="https://fbref.com/en/players/0f7533cd/matchlogs/2023-2024/summary/Bobby-Reid-Match-Logs" TargetMode="External"/><Relationship Id="rId1491" Type="http://schemas.openxmlformats.org/officeDocument/2006/relationships/hyperlink" Target="https://fbref.com/en/squads/18bb7c10/Arsenal-Stats" TargetMode="External"/><Relationship Id="rId1505" Type="http://schemas.openxmlformats.org/officeDocument/2006/relationships/hyperlink" Target="https://fbref.com/en/players/259fea27/James-Trafford" TargetMode="External"/><Relationship Id="rId1589" Type="http://schemas.openxmlformats.org/officeDocument/2006/relationships/hyperlink" Target="https://fbref.com/en/players/86dd77d1/Kyle-Walker" TargetMode="External"/><Relationship Id="rId293" Type="http://schemas.openxmlformats.org/officeDocument/2006/relationships/hyperlink" Target="https://fbref.com/en/players/d2424d1b/Ben-Chilwell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b561db50/Raul-Jimenez" TargetMode="External"/><Relationship Id="rId1144" Type="http://schemas.openxmlformats.org/officeDocument/2006/relationships/hyperlink" Target="https://fbref.com/en/players/e7ee38c3/matchlogs/2023-2024/summary/Robin-Olsen-Match-Logs" TargetMode="External"/><Relationship Id="rId1351" Type="http://schemas.openxmlformats.org/officeDocument/2006/relationships/hyperlink" Target="https://fbref.com/en/squads/18bb7c10/Arsenal-Stats" TargetMode="External"/><Relationship Id="rId1449" Type="http://schemas.openxmlformats.org/officeDocument/2006/relationships/hyperlink" Target="https://fbref.com/en/players/934e1968/Dominik-Szoboszlai" TargetMode="External"/><Relationship Id="rId88" Type="http://schemas.openxmlformats.org/officeDocument/2006/relationships/hyperlink" Target="https://fbref.com/en/players/e4238fb1/matchlogs/2023-2024/summary/Jaidon-Anthony-Match-Logs" TargetMode="External"/><Relationship Id="rId153" Type="http://schemas.openxmlformats.org/officeDocument/2006/relationships/hyperlink" Target="https://fbref.com/en/players/10f0fdd3/Jean-Ricner-Bellegarde" TargetMode="External"/><Relationship Id="rId360" Type="http://schemas.openxmlformats.org/officeDocument/2006/relationships/hyperlink" Target="https://fbref.com/en/players/215f3907/matchlogs/2023-2024/summary/Mikkel-Damsgaard-Match-Logs" TargetMode="External"/><Relationship Id="rId598" Type="http://schemas.openxmlformats.org/officeDocument/2006/relationships/hyperlink" Target="https://fbref.com/en/country/NED/Netherlands-Football" TargetMode="External"/><Relationship Id="rId819" Type="http://schemas.openxmlformats.org/officeDocument/2006/relationships/hyperlink" Target="https://fbref.com/en/squads/943e8050/Burnley-Stats" TargetMode="External"/><Relationship Id="rId1004" Type="http://schemas.openxmlformats.org/officeDocument/2006/relationships/hyperlink" Target="https://fbref.com/en/players/4e5a4cbc/matchlogs/2023-2024/summary/Scott-McKenna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c1fe2a48/matchlogs/2023-2024/summary/Ryan-Yates-Match-Logs" TargetMode="External"/><Relationship Id="rId220" Type="http://schemas.openxmlformats.org/officeDocument/2006/relationships/hyperlink" Target="https://fbref.com/en/players/5f346071/matchlogs/2023-2024/summary/Andre-Brooks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69942fb3/James-Hill" TargetMode="External"/><Relationship Id="rId872" Type="http://schemas.openxmlformats.org/officeDocument/2006/relationships/hyperlink" Target="https://fbref.com/en/players/9b5ce51a/matchlogs/2023-2024/summary/Jefferson-Lerma-Match-Logs" TargetMode="External"/><Relationship Id="rId1088" Type="http://schemas.openxmlformats.org/officeDocument/2006/relationships/hyperlink" Target="https://fbref.com/en/players/c5bdb6e3/matchlogs/2023-2024/summary/Reiss-Nelson-Match-Logs" TargetMode="External"/><Relationship Id="rId1295" Type="http://schemas.openxmlformats.org/officeDocument/2006/relationships/hyperlink" Target="https://fbref.com/en/squads/361ca564/Tottenham-Hotspur-Stats" TargetMode="External"/><Relationship Id="rId1309" Type="http://schemas.openxmlformats.org/officeDocument/2006/relationships/hyperlink" Target="https://fbref.com/en/players/7399c7a8/Jack-Robinson" TargetMode="External"/><Relationship Id="rId1516" Type="http://schemas.openxmlformats.org/officeDocument/2006/relationships/hyperlink" Target="https://fbref.com/en/players/c47541e0/matchlogs/2023-2024/summary/Bertrand-Traore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92ab7be/Mark-Flekken" TargetMode="External"/><Relationship Id="rId732" Type="http://schemas.openxmlformats.org/officeDocument/2006/relationships/hyperlink" Target="https://fbref.com/en/players/c17bfb65/matchlogs/2023-2024/summary/Joelinton-Match-Logs" TargetMode="External"/><Relationship Id="rId1155" Type="http://schemas.openxmlformats.org/officeDocument/2006/relationships/hyperlink" Target="https://fbref.com/en/squads/d3fd31cc/Everton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5a04fd92/matchlogs/2023-2024/summary/Said-Benrahma-Match-Logs" TargetMode="External"/><Relationship Id="rId371" Type="http://schemas.openxmlformats.org/officeDocument/2006/relationships/hyperlink" Target="https://fbref.com/en/squads/cd051869/Brentford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8602292d/Aston-Villa-Stats" TargetMode="External"/><Relationship Id="rId469" Type="http://schemas.openxmlformats.org/officeDocument/2006/relationships/hyperlink" Target="https://fbref.com/en/players/0562b7f1/Odsonne-Edouard" TargetMode="External"/><Relationship Id="rId676" Type="http://schemas.openxmlformats.org/officeDocument/2006/relationships/hyperlink" Target="https://fbref.com/en/players/a0666d3e/matchlogs/2023-2024/summary/Will-Hughes-Match-Logs" TargetMode="External"/><Relationship Id="rId883" Type="http://schemas.openxmlformats.org/officeDocument/2006/relationships/hyperlink" Target="https://fbref.com/en/squads/19538871/Manchester-United-Stats" TargetMode="External"/><Relationship Id="rId1099" Type="http://schemas.openxmlformats.org/officeDocument/2006/relationships/hyperlink" Target="https://fbref.com/en/squads/e4a775cb/Nottingham-Forest-Stats" TargetMode="External"/><Relationship Id="rId1527" Type="http://schemas.openxmlformats.org/officeDocument/2006/relationships/hyperlink" Target="https://fbref.com/en/squads/b2b47a98/Newcastle-United-Stat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fdf3cb77/Vladimir-Coufal" TargetMode="External"/><Relationship Id="rId536" Type="http://schemas.openxmlformats.org/officeDocument/2006/relationships/hyperlink" Target="https://fbref.com/en/players/96cf7b61/matchlogs/2023-2024/summary/Wes-Foderingham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9744ff80/Pablo-Sarabia" TargetMode="External"/><Relationship Id="rId175" Type="http://schemas.openxmlformats.org/officeDocument/2006/relationships/hyperlink" Target="https://fbref.com/en/squads/e297cd13/Luton-Town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BRA/Brazil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6412cc03/matchlogs/2023-2024/summary/Fabio-Vieira-Match-Logs" TargetMode="External"/><Relationship Id="rId1678" Type="http://schemas.openxmlformats.org/officeDocument/2006/relationships/hyperlink" Target="https://fbref.com/en/country/FRA/France-Football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b8fd03ef/Manchester-City-Stats" TargetMode="External"/><Relationship Id="rId687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POL/Poland-Football" TargetMode="External"/><Relationship Id="rId908" Type="http://schemas.openxmlformats.org/officeDocument/2006/relationships/hyperlink" Target="https://fbref.com/en/players/6f7d826d/matchlogs/2023-2024/summary/Douglas-Luiz-Match-Logs" TargetMode="External"/><Relationship Id="rId1233" Type="http://schemas.openxmlformats.org/officeDocument/2006/relationships/hyperlink" Target="https://fbref.com/en/players/4b40d9ca/Nick-Pope" TargetMode="External"/><Relationship Id="rId1440" Type="http://schemas.openxmlformats.org/officeDocument/2006/relationships/hyperlink" Target="https://fbref.com/en/players/6a8a7af8/matchlogs/2023-2024/summary/Vinicius-Souza-Match-Logs" TargetMode="External"/><Relationship Id="rId1538" Type="http://schemas.openxmlformats.org/officeDocument/2006/relationships/hyperlink" Target="https://fbref.com/en/country/GRE/Greece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WAL/Wales-Football" TargetMode="External"/><Relationship Id="rId1177" Type="http://schemas.openxmlformats.org/officeDocument/2006/relationships/hyperlink" Target="https://fbref.com/en/players/a78ff07f/Joao-Palhinha" TargetMode="External"/><Relationship Id="rId1300" Type="http://schemas.openxmlformats.org/officeDocument/2006/relationships/hyperlink" Target="https://fbref.com/en/players/24fae784/matchlogs/2023-2024/summary/Connor-Roberts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ITA/Italy-Football" TargetMode="External"/><Relationship Id="rId961" Type="http://schemas.openxmlformats.org/officeDocument/2006/relationships/hyperlink" Target="https://fbref.com/en/players/feb5d972/Pape-Matar-Sarr" TargetMode="External"/><Relationship Id="rId1384" Type="http://schemas.openxmlformats.org/officeDocument/2006/relationships/hyperlink" Target="https://fbref.com/en/players/c8aa95da/matchlogs/2023-2024/summary/Fabian-Schar-Match-Logs" TargetMode="External"/><Relationship Id="rId1591" Type="http://schemas.openxmlformats.org/officeDocument/2006/relationships/hyperlink" Target="https://fbref.com/en/squads/b8fd03ef/Manchester-City-Stats" TargetMode="External"/><Relationship Id="rId1605" Type="http://schemas.openxmlformats.org/officeDocument/2006/relationships/hyperlink" Target="https://fbref.com/en/players/aed3a70f/Ollie-Watkins" TargetMode="External"/><Relationship Id="rId90" Type="http://schemas.openxmlformats.org/officeDocument/2006/relationships/hyperlink" Target="https://fbref.com/en/country/JAM/Jamaica-Football" TargetMode="External"/><Relationship Id="rId186" Type="http://schemas.openxmlformats.org/officeDocument/2006/relationships/hyperlink" Target="https://fbref.com/en/country/DEN/Denmark-Football" TargetMode="External"/><Relationship Id="rId393" Type="http://schemas.openxmlformats.org/officeDocument/2006/relationships/hyperlink" Target="https://fbref.com/en/players/5a7301ae/Leander-Dendoncker" TargetMode="External"/><Relationship Id="rId407" Type="http://schemas.openxmlformats.org/officeDocument/2006/relationships/hyperlink" Target="https://fbref.com/en/squads/822bd0ba/Liverpool-Stats" TargetMode="External"/><Relationship Id="rId614" Type="http://schemas.openxmlformats.org/officeDocument/2006/relationships/hyperlink" Target="https://fbref.com/en/country/BRA/Brazil-Football" TargetMode="External"/><Relationship Id="rId821" Type="http://schemas.openxmlformats.org/officeDocument/2006/relationships/hyperlink" Target="https://fbref.com/en/players/5ed9b537/Ibrahima-Konate" TargetMode="External"/><Relationship Id="rId1037" Type="http://schemas.openxmlformats.org/officeDocument/2006/relationships/hyperlink" Target="https://fbref.com/en/players/74618572/Kaoru-Mitoma" TargetMode="External"/><Relationship Id="rId1244" Type="http://schemas.openxmlformats.org/officeDocument/2006/relationships/hyperlink" Target="https://fbref.com/en/players/4125cb98/matchlogs/2023-2024/summary/Jarrell-Quansah-Match-Logs" TargetMode="External"/><Relationship Id="rId1451" Type="http://schemas.openxmlformats.org/officeDocument/2006/relationships/hyperlink" Target="https://fbref.com/en/squads/822bd0ba/Liverpool-Stats" TargetMode="External"/><Relationship Id="rId253" Type="http://schemas.openxmlformats.org/officeDocument/2006/relationships/hyperlink" Target="https://fbref.com/en/players/16264a81/Moises-Caicedo" TargetMode="External"/><Relationship Id="rId460" Type="http://schemas.openxmlformats.org/officeDocument/2006/relationships/hyperlink" Target="https://fbref.com/en/players/282f75f3/matchlogs/2023-2024/summary/Lewis-Dunk-Match-Logs" TargetMode="External"/><Relationship Id="rId698" Type="http://schemas.openxmlformats.org/officeDocument/2006/relationships/hyperlink" Target="https://fbref.com/en/country/NGA/Nigeria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BRA/Brazil-Football" TargetMode="External"/><Relationship Id="rId1104" Type="http://schemas.openxmlformats.org/officeDocument/2006/relationships/hyperlink" Target="https://fbref.com/en/players/a53649b7/matchlogs/2023-2024/summary/Eddie-Nketiah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1df4a109/Lesley-Ugochukwu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e5478b87/Taiwo-Awoniyi" TargetMode="External"/><Relationship Id="rId320" Type="http://schemas.openxmlformats.org/officeDocument/2006/relationships/hyperlink" Target="https://fbref.com/en/players/2afc7272/matchlogs/2023-2024/summary/Lewis-Cook-Match-Logs" TargetMode="External"/><Relationship Id="rId558" Type="http://schemas.openxmlformats.org/officeDocument/2006/relationships/hyperlink" Target="https://fbref.com/en/country/ARG/Argentina-Football" TargetMode="External"/><Relationship Id="rId765" Type="http://schemas.openxmlformats.org/officeDocument/2006/relationships/hyperlink" Target="https://fbref.com/en/players/570bb4b9/Hamed-Junior-Traore" TargetMode="External"/><Relationship Id="rId972" Type="http://schemas.openxmlformats.org/officeDocument/2006/relationships/hyperlink" Target="https://fbref.com/en/players/b217ef29/matchlogs/2023-2024/summary/Joel-Matip-Match-Logs" TargetMode="External"/><Relationship Id="rId1188" Type="http://schemas.openxmlformats.org/officeDocument/2006/relationships/hyperlink" Target="https://fbref.com/en/players/dc7f8a28/matchlogs/2023-2024/summary/Cole-Palmer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e7aa9d7c/Fabio-Silva" TargetMode="External"/><Relationship Id="rId1616" Type="http://schemas.openxmlformats.org/officeDocument/2006/relationships/hyperlink" Target="https://fbref.com/en/players/ce5143da/matchlogs/2023-2024/summary/Danny-Welbeck-Match-Logs" TargetMode="External"/><Relationship Id="rId197" Type="http://schemas.openxmlformats.org/officeDocument/2006/relationships/hyperlink" Target="https://fbref.com/en/players/ae5019e6/Jayden-Bogle" TargetMode="External"/><Relationship Id="rId418" Type="http://schemas.openxmlformats.org/officeDocument/2006/relationships/hyperlink" Target="https://fbref.com/en/country/FRA/France-Football" TargetMode="External"/><Relationship Id="rId625" Type="http://schemas.openxmlformats.org/officeDocument/2006/relationships/hyperlink" Target="https://fbref.com/en/players/1f44ac21/Erling-Haaland" TargetMode="External"/><Relationship Id="rId832" Type="http://schemas.openxmlformats.org/officeDocument/2006/relationships/hyperlink" Target="https://fbref.com/en/players/8d3c902d/matchlogs/2023-2024/summary/Cheikhou-Kouyate-Match-Logs" TargetMode="External"/><Relationship Id="rId1048" Type="http://schemas.openxmlformats.org/officeDocument/2006/relationships/hyperlink" Target="https://fbref.com/en/players/b62878a5/matchlogs/2023-2024/summary/Kudus-Mohammed-Match-Logs" TargetMode="External"/><Relationship Id="rId1255" Type="http://schemas.openxmlformats.org/officeDocument/2006/relationships/hyperlink" Target="https://fbref.com/en/squads/943e8050/Burnley-Stats" TargetMode="External"/><Relationship Id="rId1462" Type="http://schemas.openxmlformats.org/officeDocument/2006/relationships/hyperlink" Target="https://fbref.com/en/country/POR/Portugal-Football" TargetMode="External"/><Relationship Id="rId264" Type="http://schemas.openxmlformats.org/officeDocument/2006/relationships/hyperlink" Target="https://fbref.com/en/players/59e6e5bf/matchlogs/2023-2024/summary/Dominic-Calvert-Lewin-Match-Logs" TargetMode="External"/><Relationship Id="rId471" Type="http://schemas.openxmlformats.org/officeDocument/2006/relationships/hyperlink" Target="https://fbref.com/en/squads/47c64c55/Crystal-Palace-Stats" TargetMode="External"/><Relationship Id="rId1115" Type="http://schemas.openxmlformats.org/officeDocument/2006/relationships/hyperlink" Target="https://fbref.com/en/squads/b8fd03ef/Manchester-City-Stats" TargetMode="External"/><Relationship Id="rId1322" Type="http://schemas.openxmlformats.org/officeDocument/2006/relationships/hyperlink" Target="https://fbref.com/en/country/DEN/Denmark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3a233281/matchlogs/2023-2024/summary/Leon-Bailey-Match-Logs" TargetMode="External"/><Relationship Id="rId569" Type="http://schemas.openxmlformats.org/officeDocument/2006/relationships/hyperlink" Target="https://fbref.com/en/players/df10e27c/Billy-Gilmour" TargetMode="External"/><Relationship Id="rId776" Type="http://schemas.openxmlformats.org/officeDocument/2006/relationships/hyperlink" Target="https://fbref.com/en/players/c066d1a5/matchlogs/2023-2024/summary/Issa-Kabore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18bb7c10/Arsenal-Stats" TargetMode="External"/><Relationship Id="rId1627" Type="http://schemas.openxmlformats.org/officeDocument/2006/relationships/hyperlink" Target="https://fbref.com/en/squads/fd962109/Fulham-Stats" TargetMode="External"/><Relationship Id="rId331" Type="http://schemas.openxmlformats.org/officeDocument/2006/relationships/hyperlink" Target="https://fbref.com/en/squads/7c21e445/West-Ham-United-Stats" TargetMode="External"/><Relationship Id="rId429" Type="http://schemas.openxmlformats.org/officeDocument/2006/relationships/hyperlink" Target="https://fbref.com/en/players/d557d734/Matt-Doherty" TargetMode="External"/><Relationship Id="rId636" Type="http://schemas.openxmlformats.org/officeDocument/2006/relationships/hyperlink" Target="https://fbref.com/en/players/eebacc07/matchlogs/2023-2024/summary/Gustavo-Hamer-Match-Logs" TargetMode="External"/><Relationship Id="rId1059" Type="http://schemas.openxmlformats.org/officeDocument/2006/relationships/hyperlink" Target="https://fbref.com/en/squads/e297cd13/Luton-Town-Stats" TargetMode="External"/><Relationship Id="rId1266" Type="http://schemas.openxmlformats.org/officeDocument/2006/relationships/hyperlink" Target="https://fbref.com/en/country/USA/United-States-Football" TargetMode="External"/><Relationship Id="rId1473" Type="http://schemas.openxmlformats.org/officeDocument/2006/relationships/hyperlink" Target="https://fbref.com/en/players/77d7c96f/Kenny-Tete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IRL/Republic-of-Ireland-Football" TargetMode="External"/><Relationship Id="rId1680" Type="http://schemas.openxmlformats.org/officeDocument/2006/relationships/hyperlink" Target="https://fbref.com/en/players/ce4246f5/matchlogs/2023-2024/summary/Kurt-Zouma-Match-Logs" TargetMode="External"/><Relationship Id="rId275" Type="http://schemas.openxmlformats.org/officeDocument/2006/relationships/hyperlink" Target="https://fbref.com/en/squads/19538871/Manchester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SRB/Serbia-Football" TargetMode="External"/><Relationship Id="rId1333" Type="http://schemas.openxmlformats.org/officeDocument/2006/relationships/hyperlink" Target="https://fbref.com/en/players/a9b1c319/Pelly-Ruddock-Mpanzu" TargetMode="External"/><Relationship Id="rId1540" Type="http://schemas.openxmlformats.org/officeDocument/2006/relationships/hyperlink" Target="https://fbref.com/en/players/f315ca93/matchlogs/2023-2024/summary/Kostas-Tsimikas-Match-Logs" TargetMode="External"/><Relationship Id="rId1638" Type="http://schemas.openxmlformats.org/officeDocument/2006/relationships/hyperlink" Target="https://fbref.com/en/country/COD/Congo-DR-Football" TargetMode="External"/><Relationship Id="rId135" Type="http://schemas.openxmlformats.org/officeDocument/2006/relationships/hyperlink" Target="https://fbref.com/en/squads/e297cd13/Luton-Town-Stats" TargetMode="External"/><Relationship Id="rId342" Type="http://schemas.openxmlformats.org/officeDocument/2006/relationships/hyperlink" Target="https://fbref.com/en/country/BRA/Brazil-Football" TargetMode="External"/><Relationship Id="rId787" Type="http://schemas.openxmlformats.org/officeDocument/2006/relationships/hyperlink" Target="https://fbref.com/en/squads/e297cd13/Luton-Town-Stats" TargetMode="External"/><Relationship Id="rId994" Type="http://schemas.openxmlformats.org/officeDocument/2006/relationships/hyperlink" Target="https://fbref.com/en/country/SCO/Scotland-Football" TargetMode="External"/><Relationship Id="rId1400" Type="http://schemas.openxmlformats.org/officeDocument/2006/relationships/hyperlink" Target="https://fbref.com/en/players/35141f4c/matchlogs/2023-2024/summary/Marcos-Senesi-Match-Logs" TargetMode="External"/><Relationship Id="rId202" Type="http://schemas.openxmlformats.org/officeDocument/2006/relationships/hyperlink" Target="https://fbref.com/en/country/CIV/Cote-dIvoire-Football" TargetMode="External"/><Relationship Id="rId647" Type="http://schemas.openxmlformats.org/officeDocument/2006/relationships/hyperlink" Target="https://fbref.com/en/squads/d07537b9/Brighton-and-Hove-Albion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3353737a/Sergio-Reguilon" TargetMode="External"/><Relationship Id="rId1484" Type="http://schemas.openxmlformats.org/officeDocument/2006/relationships/hyperlink" Target="https://fbref.com/en/players/56f7a928/matchlogs/2023-2024/summary/Youri-Tielemans-Match-Logs" TargetMode="External"/><Relationship Id="rId286" Type="http://schemas.openxmlformats.org/officeDocument/2006/relationships/hyperlink" Target="https://fbref.com/en/country/PAR/Paraguay-Football" TargetMode="External"/><Relationship Id="rId493" Type="http://schemas.openxmlformats.org/officeDocument/2006/relationships/hyperlink" Target="https://fbref.com/en/players/980522ec/Christian-Eriksen" TargetMode="External"/><Relationship Id="rId507" Type="http://schemas.openxmlformats.org/officeDocument/2006/relationships/hyperlink" Target="https://fbref.com/en/squads/47c64c55/Crystal-Palace-Stats" TargetMode="External"/><Relationship Id="rId714" Type="http://schemas.openxmlformats.org/officeDocument/2006/relationships/hyperlink" Target="https://fbref.com/en/country/DEN/Denmark-Football" TargetMode="External"/><Relationship Id="rId921" Type="http://schemas.openxmlformats.org/officeDocument/2006/relationships/hyperlink" Target="https://fbref.com/en/players/ee38d9c5/James-Maddison" TargetMode="External"/><Relationship Id="rId1137" Type="http://schemas.openxmlformats.org/officeDocument/2006/relationships/hyperlink" Target="https://fbref.com/en/players/cdd70dc0/Michael-Olakigbe" TargetMode="External"/><Relationship Id="rId1344" Type="http://schemas.openxmlformats.org/officeDocument/2006/relationships/hyperlink" Target="https://fbref.com/en/players/bc7dc64d/matchlogs/2023-2024/summary/Bukayo-Saka-Match-Logs" TargetMode="External"/><Relationship Id="rId1551" Type="http://schemas.openxmlformats.org/officeDocument/2006/relationships/hyperlink" Target="https://fbref.com/en/squads/cff3d9bb/Chelsea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d9565625/Diogo-Dalot" TargetMode="External"/><Relationship Id="rId560" Type="http://schemas.openxmlformats.org/officeDocument/2006/relationships/hyperlink" Target="https://fbref.com/en/players/7aa8adfe/matchlogs/2023-2024/summary/Alejandro-Garnacho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ITA/Italy-Football" TargetMode="External"/><Relationship Id="rId1204" Type="http://schemas.openxmlformats.org/officeDocument/2006/relationships/hyperlink" Target="https://fbref.com/en/players/230f0471/matchlogs/2023-2024/summary/Nathan-Patterson-Match-Logs" TargetMode="External"/><Relationship Id="rId1411" Type="http://schemas.openxmlformats.org/officeDocument/2006/relationships/hyperlink" Target="https://fbref.com/en/squads/8cec06e1/Wolverhampton-Wanderers-Stats" TargetMode="External"/><Relationship Id="rId1649" Type="http://schemas.openxmlformats.org/officeDocument/2006/relationships/hyperlink" Target="https://fbref.com/en/players/a5212312/Joe-Worrall" TargetMode="External"/><Relationship Id="rId213" Type="http://schemas.openxmlformats.org/officeDocument/2006/relationships/hyperlink" Target="https://fbref.com/en/players/c1949191/Jarrad-Branthwaite" TargetMode="External"/><Relationship Id="rId420" Type="http://schemas.openxmlformats.org/officeDocument/2006/relationships/hyperlink" Target="https://fbref.com/en/players/ad82197c/matchlogs/2023-2024/summary/Axel-Disasi-Match-Logs" TargetMode="External"/><Relationship Id="rId658" Type="http://schemas.openxmlformats.org/officeDocument/2006/relationships/hyperlink" Target="https://fbref.com/en/country/KOR/Korea-Republic-Football" TargetMode="External"/><Relationship Id="rId865" Type="http://schemas.openxmlformats.org/officeDocument/2006/relationships/hyperlink" Target="https://fbref.com/en/players/2628fd2b/Bernd-Leno" TargetMode="External"/><Relationship Id="rId1050" Type="http://schemas.openxmlformats.org/officeDocument/2006/relationships/hyperlink" Target="https://fbref.com/en/country/ARG/Argentina-Football" TargetMode="External"/><Relationship Id="rId1288" Type="http://schemas.openxmlformats.org/officeDocument/2006/relationships/hyperlink" Target="https://fbref.com/en/players/1c7012b8/matchlogs/2023-2024/summary/Declan-Rice-Match-Logs" TargetMode="External"/><Relationship Id="rId1495" Type="http://schemas.openxmlformats.org/officeDocument/2006/relationships/hyperlink" Target="https://fbref.com/en/squads/47c64c55/Crystal-Palace-Stats" TargetMode="External"/><Relationship Id="rId1509" Type="http://schemas.openxmlformats.org/officeDocument/2006/relationships/hyperlink" Target="https://fbref.com/en/players/9a28eba4/Adama-Traore" TargetMode="External"/><Relationship Id="rId297" Type="http://schemas.openxmlformats.org/officeDocument/2006/relationships/hyperlink" Target="https://fbref.com/en/players/2696b6a9/Tahith-Chong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e8832875/Joao-Pedro" TargetMode="External"/><Relationship Id="rId932" Type="http://schemas.openxmlformats.org/officeDocument/2006/relationships/hyperlink" Target="https://fbref.com/en/players/d8931174/matchlogs/2023-2024/summary/Harry-Maguire-Match-Logs" TargetMode="External"/><Relationship Id="rId1148" Type="http://schemas.openxmlformats.org/officeDocument/2006/relationships/hyperlink" Target="https://fbref.com/en/players/828657ff/matchlogs/2023-2024/summary/Amadou-Onana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NED/Netherlands-Football" TargetMode="External"/><Relationship Id="rId157" Type="http://schemas.openxmlformats.org/officeDocument/2006/relationships/hyperlink" Target="https://fbref.com/en/players/9ade9ce1/Anis-Ben-Slimane" TargetMode="External"/><Relationship Id="rId364" Type="http://schemas.openxmlformats.org/officeDocument/2006/relationships/hyperlink" Target="https://fbref.com/en/players/a816dbfb/matchlogs/2023-2024/summary/Danilo-Match-Logs" TargetMode="External"/><Relationship Id="rId1008" Type="http://schemas.openxmlformats.org/officeDocument/2006/relationships/hyperlink" Target="https://fbref.com/en/players/fc15fb84/matchlogs/2023-2024/summary/Dwight-McNeil-Match-Logs" TargetMode="External"/><Relationship Id="rId1215" Type="http://schemas.openxmlformats.org/officeDocument/2006/relationships/hyperlink" Target="https://fbref.com/en/squads/361ca564/Tottenham-Hotspur-Stats" TargetMode="External"/><Relationship Id="rId1422" Type="http://schemas.openxmlformats.org/officeDocument/2006/relationships/hyperlink" Target="https://fbref.com/en/country/ENG/England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15f3ec41/Callum-Hudson-Odoi" TargetMode="External"/><Relationship Id="rId876" Type="http://schemas.openxmlformats.org/officeDocument/2006/relationships/hyperlink" Target="https://fbref.com/en/players/b57e066e/matchlogs/2023-2024/summary/Rico-Lewis-Match-Logs" TargetMode="External"/><Relationship Id="rId1299" Type="http://schemas.openxmlformats.org/officeDocument/2006/relationships/hyperlink" Target="https://fbref.com/en/squads/943e8050/Burnley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c4cae05/matchlogs/2023-2024/summary/David-Brooks-Match-Logs" TargetMode="External"/><Relationship Id="rId431" Type="http://schemas.openxmlformats.org/officeDocument/2006/relationships/hyperlink" Target="https://fbref.com/en/squads/8cec06e1/Wolverhampton-Wanderers-Stats" TargetMode="External"/><Relationship Id="rId529" Type="http://schemas.openxmlformats.org/officeDocument/2006/relationships/hyperlink" Target="https://fbref.com/en/players/ed1e53f3/Phil-Foden" TargetMode="External"/><Relationship Id="rId736" Type="http://schemas.openxmlformats.org/officeDocument/2006/relationships/hyperlink" Target="https://fbref.com/en/players/73b1d65b/matchlogs/2023-2024/summary/Ryan-John-Giles-Match-Logs" TargetMode="External"/><Relationship Id="rId1061" Type="http://schemas.openxmlformats.org/officeDocument/2006/relationships/hyperlink" Target="https://fbref.com/en/players/9674002f/Mason-Mount" TargetMode="External"/><Relationship Id="rId1159" Type="http://schemas.openxmlformats.org/officeDocument/2006/relationships/hyperlink" Target="https://fbref.com/en/squads/cd051869/Brentford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f72293fc/matchlogs/2023-2024/summary/Johann-Berg-Gudmundsson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77d6fd4d/Guglielmo-Vicario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361ca564/Tottenham-Hotspur-Stats" TargetMode="External"/><Relationship Id="rId582" Type="http://schemas.openxmlformats.org/officeDocument/2006/relationships/hyperlink" Target="https://fbref.com/en/country/POR/Portugal-Football" TargetMode="External"/><Relationship Id="rId803" Type="http://schemas.openxmlformats.org/officeDocument/2006/relationships/hyperlink" Target="https://fbref.com/en/squads/4ba7cbea/Bournemouth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6613c819/Tomas-Soucek" TargetMode="External"/><Relationship Id="rId1640" Type="http://schemas.openxmlformats.org/officeDocument/2006/relationships/hyperlink" Target="https://fbref.com/en/players/2500cef9/matchlogs/2023-2024/summary/Yoane-Wiss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MLI/Mali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a755db8c/matchlogs/2023-2024/summary/Rodrigo-Muniz-Match-Logs" TargetMode="External"/><Relationship Id="rId1500" Type="http://schemas.openxmlformats.org/officeDocument/2006/relationships/hyperlink" Target="https://fbref.com/en/players/0db169ae/matchlogs/2023-2024/summary/Sandro-Tonali-Match-Log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players/52afb588/Kevin-Schade" TargetMode="External"/><Relationship Id="rId1584" Type="http://schemas.openxmlformats.org/officeDocument/2006/relationships/hyperlink" Target="https://fbref.com/en/players/8b529245/matchlogs/2023-2024/summary/Carlos-Vinicius-Match-Logs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d3fd31cc/Evert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2bd83368/Anthony-Gordo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NED/Netherlands-Football" TargetMode="External"/><Relationship Id="rId1237" Type="http://schemas.openxmlformats.org/officeDocument/2006/relationships/hyperlink" Target="https://fbref.com/en/players/27d0a506/Pedro-Porro" TargetMode="External"/><Relationship Id="rId1444" Type="http://schemas.openxmlformats.org/officeDocument/2006/relationships/hyperlink" Target="https://fbref.com/en/players/28300a16/matchlogs/2023-2024/summary/Jason-Steele-Match-Logs" TargetMode="External"/><Relationship Id="rId1651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5526deb1/Tommy-Doyle" TargetMode="External"/><Relationship Id="rId660" Type="http://schemas.openxmlformats.org/officeDocument/2006/relationships/hyperlink" Target="https://fbref.com/en/players/92e7e919/matchlogs/2023-2024/summary/Son-Heung-mi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USA/United-States-Football" TargetMode="External"/><Relationship Id="rId1304" Type="http://schemas.openxmlformats.org/officeDocument/2006/relationships/hyperlink" Target="https://fbref.com/en/players/2e4f5f03/matchlogs/2023-2024/summary/Andrew-Robertson-Match-Logs" TargetMode="External"/><Relationship Id="rId1511" Type="http://schemas.openxmlformats.org/officeDocument/2006/relationships/hyperlink" Target="https://fbref.com/en/squads/fd962109/Fulham-Stats" TargetMode="External"/><Relationship Id="rId106" Type="http://schemas.openxmlformats.org/officeDocument/2006/relationships/hyperlink" Target="https://fbref.com/en/country/FRA/France-Football" TargetMode="External"/><Relationship Id="rId313" Type="http://schemas.openxmlformats.org/officeDocument/2006/relationships/hyperlink" Target="https://fbref.com/en/players/700783e7/Levi-Colwill" TargetMode="External"/><Relationship Id="rId758" Type="http://schemas.openxmlformats.org/officeDocument/2006/relationships/hyperlink" Target="https://fbref.com/en/country/POR/Portugal-Football" TargetMode="External"/><Relationship Id="rId965" Type="http://schemas.openxmlformats.org/officeDocument/2006/relationships/hyperlink" Target="https://fbref.com/en/players/50e6dc35/Jean-Philippe-Mateta" TargetMode="External"/><Relationship Id="rId1150" Type="http://schemas.openxmlformats.org/officeDocument/2006/relationships/hyperlink" Target="https://fbref.com/en/country/CMR/Cameroon-Football" TargetMode="External"/><Relationship Id="rId1388" Type="http://schemas.openxmlformats.org/officeDocument/2006/relationships/hyperlink" Target="https://fbref.com/en/players/3312f911/matchlogs/2023-2024/summary/Jeffrey-Schlupp-Match-Logs" TargetMode="External"/><Relationship Id="rId1595" Type="http://schemas.openxmlformats.org/officeDocument/2006/relationships/hyperlink" Target="https://fbref.com/en/squads/19538871/Manchester-United-Stats" TargetMode="External"/><Relationship Id="rId1609" Type="http://schemas.openxmlformats.org/officeDocument/2006/relationships/hyperlink" Target="https://fbref.com/en/players/c40b6180/Adam-Webster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BRA/Brazil-Football" TargetMode="External"/><Relationship Id="rId397" Type="http://schemas.openxmlformats.org/officeDocument/2006/relationships/hyperlink" Target="https://fbref.com/en/players/aeed5c06/Moussa-Diaby" TargetMode="External"/><Relationship Id="rId520" Type="http://schemas.openxmlformats.org/officeDocument/2006/relationships/hyperlink" Target="https://fbref.com/en/players/507c7bdf/matchlogs/2023-2024/summary/Bruno-Fernandes-Match-Logs" TargetMode="External"/><Relationship Id="rId618" Type="http://schemas.openxmlformats.org/officeDocument/2006/relationships/hyperlink" Target="https://fbref.com/en/country/FRA/France-Football" TargetMode="External"/><Relationship Id="rId825" Type="http://schemas.openxmlformats.org/officeDocument/2006/relationships/hyperlink" Target="https://fbref.com/en/players/0313a347/Ezri-Konsa" TargetMode="External"/><Relationship Id="rId1248" Type="http://schemas.openxmlformats.org/officeDocument/2006/relationships/hyperlink" Target="https://fbref.com/en/players/45685411/matchlogs/2023-2024/summary/Jesuran-Rak-Sakyi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UKR/Ukraine-Football" TargetMode="External"/><Relationship Id="rId257" Type="http://schemas.openxmlformats.org/officeDocument/2006/relationships/hyperlink" Target="https://fbref.com/en/players/a8748947/Tom-Cairney" TargetMode="External"/><Relationship Id="rId464" Type="http://schemas.openxmlformats.org/officeDocument/2006/relationships/hyperlink" Target="https://fbref.com/en/players/414184f7/matchlogs/2023-2024/summary/Jhon-Duran-Match-Logs" TargetMode="External"/><Relationship Id="rId1010" Type="http://schemas.openxmlformats.org/officeDocument/2006/relationships/hyperlink" Target="https://fbref.com/en/country/SCO/Scotland-Football" TargetMode="External"/><Relationship Id="rId1094" Type="http://schemas.openxmlformats.org/officeDocument/2006/relationships/hyperlink" Target="https://fbref.com/en/country/POR/Portugal-Football" TargetMode="External"/><Relationship Id="rId1108" Type="http://schemas.openxmlformats.org/officeDocument/2006/relationships/hyperlink" Target="https://fbref.com/en/players/43439614/matchlogs/2023-2024/summary/Oliver-Norwood-Match-Logs" TargetMode="External"/><Relationship Id="rId1315" Type="http://schemas.openxmlformats.org/officeDocument/2006/relationships/hyperlink" Target="https://fbref.com/en/squads/b8fd03ef/Manchester-City-Stats" TargetMode="External"/><Relationship Id="rId117" Type="http://schemas.openxmlformats.org/officeDocument/2006/relationships/hyperlink" Target="https://fbref.com/en/players/da052c14/Jordan-Ayew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db5d2c8/Mathias-Jorgensen" TargetMode="External"/><Relationship Id="rId976" Type="http://schemas.openxmlformats.org/officeDocument/2006/relationships/hyperlink" Target="https://fbref.com/en/players/4bcf39f6/matchlogs/2023-2024/summary/Neal-Maupay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74e12f1e/matchlogs/2023-2024/summary/Jack-Cork-Match-Logs" TargetMode="External"/><Relationship Id="rId531" Type="http://schemas.openxmlformats.org/officeDocument/2006/relationships/hyperlink" Target="https://fbref.com/en/squads/b8fd03ef/Manchester-City-Stats" TargetMode="External"/><Relationship Id="rId629" Type="http://schemas.openxmlformats.org/officeDocument/2006/relationships/hyperlink" Target="https://fbref.com/en/players/a7588cdc/Antwoine-Hackford" TargetMode="External"/><Relationship Id="rId1161" Type="http://schemas.openxmlformats.org/officeDocument/2006/relationships/hyperlink" Target="https://fbref.com/en/players/43a166b4/Divock-Origi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79c0821a/matchlogs/2023-2024/summary/Mateo-Kovacic-Match-Logs" TargetMode="External"/><Relationship Id="rId1021" Type="http://schemas.openxmlformats.org/officeDocument/2006/relationships/hyperlink" Target="https://fbref.com/en/players/fed96827/Chris-Mepham" TargetMode="External"/><Relationship Id="rId1119" Type="http://schemas.openxmlformats.org/officeDocument/2006/relationships/hyperlink" Target="https://fbref.com/en/squads/822bd0ba/Liverpool-Stats" TargetMode="External"/><Relationship Id="rId1673" Type="http://schemas.openxmlformats.org/officeDocument/2006/relationships/hyperlink" Target="https://fbref.com/en/players/51cf8561/Oleksandr-Zinchenko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ARG/Argentina-Football" TargetMode="External"/><Relationship Id="rId1533" Type="http://schemas.openxmlformats.org/officeDocument/2006/relationships/hyperlink" Target="https://fbref.com/en/players/cddf767b/Auston-Trusty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8a7ff278/matchlogs/2023-2024/summary/Joel-Ward-Match-Logs" TargetMode="External"/><Relationship Id="rId181" Type="http://schemas.openxmlformats.org/officeDocument/2006/relationships/hyperlink" Target="https://fbref.com/en/players/9af1f9ff/Jordan-Beyer" TargetMode="External"/><Relationship Id="rId279" Type="http://schemas.openxmlformats.org/officeDocument/2006/relationships/hyperlink" Target="https://fbref.com/en/squads/8602292d/Aston-Villa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6ca5ec4b/Alex-Iwobi" TargetMode="External"/><Relationship Id="rId139" Type="http://schemas.openxmlformats.org/officeDocument/2006/relationships/hyperlink" Target="https://fbref.com/en/squads/b2b47a98/Newcastle-United-Stats" TargetMode="External"/><Relationship Id="rId346" Type="http://schemas.openxmlformats.org/officeDocument/2006/relationships/hyperlink" Target="https://fbref.com/en/country/GER/Germany-Football" TargetMode="External"/><Relationship Id="rId553" Type="http://schemas.openxmlformats.org/officeDocument/2006/relationships/hyperlink" Target="https://fbref.com/en/players/72c812f3/Idrissa-Gana-Gueye" TargetMode="External"/><Relationship Id="rId760" Type="http://schemas.openxmlformats.org/officeDocument/2006/relationships/hyperlink" Target="https://fbref.com/en/players/178ae8f8/matchlogs/2023-2024/summary/Diogo-Jota-Match-Logs" TargetMode="External"/><Relationship Id="rId998" Type="http://schemas.openxmlformats.org/officeDocument/2006/relationships/hyperlink" Target="https://fbref.com/en/country/SCO/Scotland-Football" TargetMode="External"/><Relationship Id="rId1183" Type="http://schemas.openxmlformats.org/officeDocument/2006/relationships/hyperlink" Target="https://fbref.com/en/squads/b8fd03ef/Manchester-City-Stats" TargetMode="External"/><Relationship Id="rId1390" Type="http://schemas.openxmlformats.org/officeDocument/2006/relationships/hyperlink" Target="https://fbref.com/en/country/POR/Portugal-Football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a712ca2b/Issa-Diop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fd962109/Fulham-Stats" TargetMode="External"/><Relationship Id="rId1488" Type="http://schemas.openxmlformats.org/officeDocument/2006/relationships/hyperlink" Target="https://fbref.com/en/players/41034650/matchlogs/2023-2024/summary/Jurrien-Timber-Match-Logs" TargetMode="External"/><Relationship Id="rId620" Type="http://schemas.openxmlformats.org/officeDocument/2006/relationships/hyperlink" Target="https://fbref.com/en/players/d56b9520/matchlogs/2023-2024/summary/Malo-Gusto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bf34eebd/Noni-Madueke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e342ad68/matchlogs/2023-2024/summary/Mohamed-Salah-Match-Logs" TargetMode="External"/><Relationship Id="rId1555" Type="http://schemas.openxmlformats.org/officeDocument/2006/relationships/hyperlink" Target="https://fbref.com/en/squads/822bd0ba/Liverpool-Stats" TargetMode="External"/><Relationship Id="rId1110" Type="http://schemas.openxmlformats.org/officeDocument/2006/relationships/hyperlink" Target="https://fbref.com/en/country/POR/Portugal-Football" TargetMode="External"/><Relationship Id="rId1208" Type="http://schemas.openxmlformats.org/officeDocument/2006/relationships/hyperlink" Target="https://fbref.com/en/players/ac7e7b1c/matchlogs/2023-2024/summary/Facundo-Pellistri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WAL/Wales-Football" TargetMode="External"/><Relationship Id="rId270" Type="http://schemas.openxmlformats.org/officeDocument/2006/relationships/hyperlink" Target="https://fbref.com/en/country/BRA/Brazil-Football" TargetMode="External"/><Relationship Id="rId130" Type="http://schemas.openxmlformats.org/officeDocument/2006/relationships/hyperlink" Target="https://fbref.com/en/country/GRN/Grenada-Football" TargetMode="External"/><Relationship Id="rId368" Type="http://schemas.openxmlformats.org/officeDocument/2006/relationships/hyperlink" Target="https://fbref.com/en/players/f08490a6/matchlogs/2023-2024/summary/Arnaut-Danjuma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FRA/France-Football" TargetMode="External"/><Relationship Id="rId228" Type="http://schemas.openxmlformats.org/officeDocument/2006/relationships/hyperlink" Target="https://fbref.com/en/players/ca18c8f1/matchlogs/2023-2024/summary/Jacob-Brown-Match-Logs" TargetMode="External"/><Relationship Id="rId435" Type="http://schemas.openxmlformats.org/officeDocument/2006/relationships/hyperlink" Target="https://fbref.com/en/squads/b8fd03ef/Manchester-City-Stats" TargetMode="External"/><Relationship Id="rId642" Type="http://schemas.openxmlformats.org/officeDocument/2006/relationships/hyperlink" Target="https://fbref.com/en/country/GER/Germany-Football" TargetMode="External"/><Relationship Id="rId1065" Type="http://schemas.openxmlformats.org/officeDocument/2006/relationships/hyperlink" Target="https://fbref.com/en/players/049a888d/Mykhailo-Mudryk" TargetMode="External"/><Relationship Id="rId1272" Type="http://schemas.openxmlformats.org/officeDocument/2006/relationships/hyperlink" Target="https://fbref.com/en/players/ab651565/matchlogs/2023-2024/summary/Nathan-Redmond-Match-Logs" TargetMode="External"/><Relationship Id="rId502" Type="http://schemas.openxmlformats.org/officeDocument/2006/relationships/hyperlink" Target="https://fbref.com/en/country/NIR/Northern-Ireland-Football" TargetMode="External"/><Relationship Id="rId947" Type="http://schemas.openxmlformats.org/officeDocument/2006/relationships/hyperlink" Target="https://fbref.com/en/squads/19538871/Manchester-United-Stats" TargetMode="External"/><Relationship Id="rId1132" Type="http://schemas.openxmlformats.org/officeDocument/2006/relationships/hyperlink" Target="https://fbref.com/en/players/788c0277/matchlogs/2023-2024/summary/Chiedozie-Ogbene-Match-Logs" TargetMode="External"/><Relationship Id="rId1577" Type="http://schemas.openxmlformats.org/officeDocument/2006/relationships/hyperlink" Target="https://fbref.com/en/players/6412cc03/Fabio-Vieira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players/6a8a7af8/Vinicius-Souza" TargetMode="External"/><Relationship Id="rId1644" Type="http://schemas.openxmlformats.org/officeDocument/2006/relationships/hyperlink" Target="https://fbref.com/en/players/4e9a0555/matchlogs/2023-2024/summary/Chris-Wood-Match-Logs" TargetMode="External"/><Relationship Id="rId1504" Type="http://schemas.openxmlformats.org/officeDocument/2006/relationships/hyperlink" Target="https://fbref.com/en/players/532e1e4f/matchlogs/2023-2024/summary/Pau-Torres-Match-Logs" TargetMode="External"/><Relationship Id="rId292" Type="http://schemas.openxmlformats.org/officeDocument/2006/relationships/hyperlink" Target="https://fbref.com/en/players/890f108d/matchlogs/2023-2024/summary/Youssef-Chermiti-Match-Logs" TargetMode="External"/><Relationship Id="rId597" Type="http://schemas.openxmlformats.org/officeDocument/2006/relationships/hyperlink" Target="https://fbref.com/en/players/b8e740fb/Ryan-Gravenberch" TargetMode="External"/><Relationship Id="rId152" Type="http://schemas.openxmlformats.org/officeDocument/2006/relationships/hyperlink" Target="https://fbref.com/en/players/399e9474/matchlogs/2023-2024/summary/Amarii-Bell-Match-Logs" TargetMode="External"/><Relationship Id="rId457" Type="http://schemas.openxmlformats.org/officeDocument/2006/relationships/hyperlink" Target="https://fbref.com/en/players/282f75f3/Lewis-Dunk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1780bb4a/matchlogs/2023-2024/summary/Aaron-Hickey-Match-Logs" TargetMode="External"/><Relationship Id="rId871" Type="http://schemas.openxmlformats.org/officeDocument/2006/relationships/hyperlink" Target="https://fbref.com/en/squads/47c64c55/Crystal-Palace-Stats" TargetMode="External"/><Relationship Id="rId969" Type="http://schemas.openxmlformats.org/officeDocument/2006/relationships/hyperlink" Target="https://fbref.com/en/players/b217ef29/Joel-Matip" TargetMode="External"/><Relationship Id="rId1599" Type="http://schemas.openxmlformats.org/officeDocument/2006/relationships/hyperlink" Target="https://fbref.com/en/squads/47c64c55/Crystal-Palace-Stats" TargetMode="External"/><Relationship Id="rId317" Type="http://schemas.openxmlformats.org/officeDocument/2006/relationships/hyperlink" Target="https://fbref.com/en/players/2afc7272/Lewis-Cook" TargetMode="External"/><Relationship Id="rId524" Type="http://schemas.openxmlformats.org/officeDocument/2006/relationships/hyperlink" Target="https://fbref.com/en/players/5ff4ab71/matchlogs/2023-2024/summary/Enzo-Fernandez-Match-Logs" TargetMode="External"/><Relationship Id="rId731" Type="http://schemas.openxmlformats.org/officeDocument/2006/relationships/hyperlink" Target="https://fbref.com/en/squads/b2b47a98/Newcastle-United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6a713852/Robert-Sanchez" TargetMode="External"/><Relationship Id="rId1459" Type="http://schemas.openxmlformats.org/officeDocument/2006/relationships/hyperlink" Target="https://fbref.com/en/squads/d3fd31cc/Everton-Stat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8d3c902d/Cheikhou-Kouyat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19f4d211/Jaden-Philogene-Bidace" TargetMode="External"/><Relationship Id="rId1666" Type="http://schemas.openxmlformats.org/officeDocument/2006/relationships/hyperlink" Target="https://fbref.com/en/country/ITA/Italy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fd962109/Fulham-Stats" TargetMode="External"/><Relationship Id="rId1827" Type="http://schemas.openxmlformats.org/officeDocument/2006/relationships/hyperlink" Target="https://fbref.com/en/players/934e1968/matchlogs/2023-2024/summary/Dominik-Szoboszlai-Match-Log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squads/18bb7c10/Arsenal-Stat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c2c5ecda/matchlogs/2023-2024/summary/Ethan-Brierley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5e253986/matchlogs/2023-2024/summary/Brandon-Austin-Match-Logs" TargetMode="External"/><Relationship Id="rId335" Type="http://schemas.openxmlformats.org/officeDocument/2006/relationships/hyperlink" Target="https://fbref.com/en/squads/b8fd03ef/Manchester-City-Stats" TargetMode="External"/><Relationship Id="rId542" Type="http://schemas.openxmlformats.org/officeDocument/2006/relationships/hyperlink" Target="https://fbref.com/en/country/ARG/Argentina-Football" TargetMode="External"/><Relationship Id="rId987" Type="http://schemas.openxmlformats.org/officeDocument/2006/relationships/hyperlink" Target="https://fbref.com/en/squads/e297cd13/Luton-Town-Stats" TargetMode="External"/><Relationship Id="rId1172" Type="http://schemas.openxmlformats.org/officeDocument/2006/relationships/hyperlink" Target="https://fbref.com/en/players/bf34eebd/Noni-Madueke" TargetMode="External"/><Relationship Id="rId2016" Type="http://schemas.openxmlformats.org/officeDocument/2006/relationships/hyperlink" Target="https://fbref.com/en/country/ENG/England-Football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cd051869/Brentford-Stats" TargetMode="External"/><Relationship Id="rId1032" Type="http://schemas.openxmlformats.org/officeDocument/2006/relationships/hyperlink" Target="https://fbref.com/en/players/0ad53bdc/Milos-Kerkez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e342ad68/Mohamed-Salah" TargetMode="External"/><Relationship Id="rId1891" Type="http://schemas.openxmlformats.org/officeDocument/2006/relationships/hyperlink" Target="https://fbref.com/en/players/9a28eba4/matchlogs/2023-2024/summary/Adama-Traore-Match-Log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SEN/Senegal-Football" TargetMode="External"/><Relationship Id="rId1337" Type="http://schemas.openxmlformats.org/officeDocument/2006/relationships/hyperlink" Target="https://fbref.com/en/country/WAL/Wales-Football" TargetMode="External"/><Relationship Id="rId1544" Type="http://schemas.openxmlformats.org/officeDocument/2006/relationships/hyperlink" Target="https://fbref.com/en/players/19f4d211/Jaden-Philogene-Bidace" TargetMode="External"/><Relationship Id="rId1751" Type="http://schemas.openxmlformats.org/officeDocument/2006/relationships/hyperlink" Target="https://fbref.com/en/players/e4e0deaa/matchlogs/2023-2024/summary/Femi-Seriki-Match-Logs" TargetMode="External"/><Relationship Id="rId1989" Type="http://schemas.openxmlformats.org/officeDocument/2006/relationships/hyperlink" Target="https://fbref.com/en/squads/19538871/Manchester-United-Stats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43439614/Oliver-Norwood" TargetMode="External"/><Relationship Id="rId1611" Type="http://schemas.openxmlformats.org/officeDocument/2006/relationships/hyperlink" Target="https://fbref.com/en/players/0f7533cd/matchlogs/2023-2024/summary/Bobby-Reid-Match-Logs" TargetMode="External"/><Relationship Id="rId1849" Type="http://schemas.openxmlformats.org/officeDocument/2006/relationships/hyperlink" Target="https://fbref.com/en/country/NED/Netherlands-Football" TargetMode="External"/><Relationship Id="rId192" Type="http://schemas.openxmlformats.org/officeDocument/2006/relationships/hyperlink" Target="https://fbref.com/en/players/399e9474/matchlogs/2023-2024/summary/Amarii-Bell-Match-Logs" TargetMode="External"/><Relationship Id="rId1709" Type="http://schemas.openxmlformats.org/officeDocument/2006/relationships/hyperlink" Target="https://fbref.com/en/country/CIV/Cote-dIvoire-Football" TargetMode="External"/><Relationship Id="rId1916" Type="http://schemas.openxmlformats.org/officeDocument/2006/relationships/hyperlink" Target="https://fbref.com/en/players/f315ca93/Kostas-Tsimikas" TargetMode="External"/><Relationship Id="rId497" Type="http://schemas.openxmlformats.org/officeDocument/2006/relationships/hyperlink" Target="https://fbref.com/en/players/31c69ef1/Ruben-Dias" TargetMode="External"/><Relationship Id="rId2080" Type="http://schemas.openxmlformats.org/officeDocument/2006/relationships/hyperlink" Target="https://fbref.com/en/country/FRA/France-Football" TargetMode="External"/><Relationship Id="rId357" Type="http://schemas.openxmlformats.org/officeDocument/2006/relationships/hyperlink" Target="https://fbref.com/en/players/dc6f5bdd/Calum-Chambers" TargetMode="External"/><Relationship Id="rId1194" Type="http://schemas.openxmlformats.org/officeDocument/2006/relationships/hyperlink" Target="https://fbref.com/en/squads/1df6b87e/Sheffield-United-Stats" TargetMode="External"/><Relationship Id="rId2038" Type="http://schemas.openxmlformats.org/officeDocument/2006/relationships/hyperlink" Target="https://fbref.com/en/players/2500cef9/matchlogs/2023-2024/summary/Yoane-Wissa-Match-Logs" TargetMode="External"/><Relationship Id="rId217" Type="http://schemas.openxmlformats.org/officeDocument/2006/relationships/hyperlink" Target="https://fbref.com/en/players/b59c2a92/Lucas-Bergstrom" TargetMode="External"/><Relationship Id="rId564" Type="http://schemas.openxmlformats.org/officeDocument/2006/relationships/hyperlink" Target="https://fbref.com/en/players/5526deb1/matchlogs/2023-2024/summary/Tommy-Doyle-Match-Logs" TargetMode="External"/><Relationship Id="rId771" Type="http://schemas.openxmlformats.org/officeDocument/2006/relationships/hyperlink" Target="https://fbref.com/en/squads/19538871/Manchester-United-Stats" TargetMode="External"/><Relationship Id="rId869" Type="http://schemas.openxmlformats.org/officeDocument/2006/relationships/hyperlink" Target="https://fbref.com/en/players/3f65d5ce/Ethan-Horvath" TargetMode="External"/><Relationship Id="rId1499" Type="http://schemas.openxmlformats.org/officeDocument/2006/relationships/hyperlink" Target="https://fbref.com/en/players/dc7f8a28/matchlogs/2023-2024/summary/Cole-Palmer-Match-Logs" TargetMode="External"/><Relationship Id="rId424" Type="http://schemas.openxmlformats.org/officeDocument/2006/relationships/hyperlink" Target="https://fbref.com/en/players/4f974391/matchlogs/2023-2024/summary/Aaron-Cresswell-Match-Logs" TargetMode="External"/><Relationship Id="rId631" Type="http://schemas.openxmlformats.org/officeDocument/2006/relationships/hyperlink" Target="https://fbref.com/en/squads/7c21e445/West-Ham-United-Stats" TargetMode="External"/><Relationship Id="rId729" Type="http://schemas.openxmlformats.org/officeDocument/2006/relationships/hyperlink" Target="https://fbref.com/en/players/df10e27c/Billy-Gilmour" TargetMode="External"/><Relationship Id="rId1054" Type="http://schemas.openxmlformats.org/officeDocument/2006/relationships/hyperlink" Target="https://fbref.com/en/squads/943e8050/Burnley-Stats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92868cb5/matchlogs/2023-2024/summary/Divin-Mubama-Match-Logs" TargetMode="External"/><Relationship Id="rId936" Type="http://schemas.openxmlformats.org/officeDocument/2006/relationships/hyperlink" Target="https://fbref.com/en/players/b66315ae/matchlogs/2023-2024/summary/Gabriel-Jesus-Match-Logs" TargetMode="External"/><Relationship Id="rId1121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feb5d972/matchlogs/2023-2024/summary/Pape-Matar-Sarr-Match-Logs" TargetMode="External"/><Relationship Id="rId1566" Type="http://schemas.openxmlformats.org/officeDocument/2006/relationships/hyperlink" Target="https://fbref.com/en/squads/822bd0ba/Liverpool-Stats" TargetMode="External"/><Relationship Id="rId1773" Type="http://schemas.openxmlformats.org/officeDocument/2006/relationships/hyperlink" Target="https://fbref.com/en/country/COL/Colombia-Football" TargetMode="External"/><Relationship Id="rId1980" Type="http://schemas.openxmlformats.org/officeDocument/2006/relationships/hyperlink" Target="https://fbref.com/en/country/GRE/Greece-Football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squads/e4a775cb/Nottingham-Forest-Stats" TargetMode="External"/><Relationship Id="rId1633" Type="http://schemas.openxmlformats.org/officeDocument/2006/relationships/hyperlink" Target="https://fbref.com/en/country/WAL/Wales-Football" TargetMode="External"/><Relationship Id="rId1840" Type="http://schemas.openxmlformats.org/officeDocument/2006/relationships/hyperlink" Target="https://fbref.com/en/players/5c0da4a4/Marcus-Tavernier" TargetMode="External"/><Relationship Id="rId1700" Type="http://schemas.openxmlformats.org/officeDocument/2006/relationships/hyperlink" Target="https://fbref.com/en/players/6a713852/Robert-Sanchez" TargetMode="External"/><Relationship Id="rId1938" Type="http://schemas.openxmlformats.org/officeDocument/2006/relationships/hyperlink" Target="https://fbref.com/en/squads/822bd0ba/Liverpool-Stats" TargetMode="External"/><Relationship Id="rId281" Type="http://schemas.openxmlformats.org/officeDocument/2006/relationships/hyperlink" Target="https://fbref.com/en/players/47369df8/Josh-Brownhill" TargetMode="External"/><Relationship Id="rId141" Type="http://schemas.openxmlformats.org/officeDocument/2006/relationships/hyperlink" Target="https://fbref.com/en/players/32e8417f/Stefan-Bajcetic" TargetMode="External"/><Relationship Id="rId379" Type="http://schemas.openxmlformats.org/officeDocument/2006/relationships/hyperlink" Target="https://fbref.com/en/squads/4ba7cbea/Bournemouth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82518f62/Bruno-Guimara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361ca564/Tottenham-Hotspur-Stats" TargetMode="External"/><Relationship Id="rId446" Type="http://schemas.openxmlformats.org/officeDocument/2006/relationships/hyperlink" Target="https://fbref.com/en/country/POR/Portugal-Football" TargetMode="External"/><Relationship Id="rId653" Type="http://schemas.openxmlformats.org/officeDocument/2006/relationships/hyperlink" Target="https://fbref.com/en/players/5ff4ab71/Enzo-Fernandez" TargetMode="External"/><Relationship Id="rId1076" Type="http://schemas.openxmlformats.org/officeDocument/2006/relationships/hyperlink" Target="https://fbref.com/en/players/df3cda47/Dejan-Kulusevski" TargetMode="External"/><Relationship Id="rId1283" Type="http://schemas.openxmlformats.org/officeDocument/2006/relationships/hyperlink" Target="https://fbref.com/en/players/4e5a4cbc/matchlogs/2023-2024/summary/Scott-McKenna-Match-Logs" TargetMode="External"/><Relationship Id="rId1490" Type="http://schemas.openxmlformats.org/officeDocument/2006/relationships/hyperlink" Target="https://fbref.com/en/squads/fd962109/Fulham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69942fb3/matchlogs/2023-2024/summary/James-Hill-Match-Logs" TargetMode="External"/><Relationship Id="rId958" Type="http://schemas.openxmlformats.org/officeDocument/2006/relationships/hyperlink" Target="https://fbref.com/en/country/WAL/Wales-Football" TargetMode="External"/><Relationship Id="rId1143" Type="http://schemas.openxmlformats.org/officeDocument/2006/relationships/hyperlink" Target="https://fbref.com/en/players/165cf989/matchlogs/2023-2024/summary/Andy-Lonergan-Match-Logs" TargetMode="External"/><Relationship Id="rId1588" Type="http://schemas.openxmlformats.org/officeDocument/2006/relationships/hyperlink" Target="https://fbref.com/en/players/98ea5115/David-Raya" TargetMode="External"/><Relationship Id="rId1795" Type="http://schemas.openxmlformats.org/officeDocument/2006/relationships/hyperlink" Target="https://fbref.com/en/players/886f9aac/matchlogs/2023-2024/summary/Manor-Solomon-Match-Log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1b84dbe1/Lucas-Digne" TargetMode="External"/><Relationship Id="rId720" Type="http://schemas.openxmlformats.org/officeDocument/2006/relationships/hyperlink" Target="https://fbref.com/en/players/f7b1d4e0/matchlogs/2023-2024/summary/Saman-Ghoddos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squads/e297cd13/Luton-Town-Stats" TargetMode="External"/><Relationship Id="rId1448" Type="http://schemas.openxmlformats.org/officeDocument/2006/relationships/hyperlink" Target="https://fbref.com/en/players/e7ee38c3/Robin-Olsen" TargetMode="External"/><Relationship Id="rId1655" Type="http://schemas.openxmlformats.org/officeDocument/2006/relationships/hyperlink" Target="https://fbref.com/en/players/6434f10d/matchlogs/2023-2024/summary/Rodri-Match-Logs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squads/8602292d/Aston-Villa-Stats" TargetMode="External"/><Relationship Id="rId1308" Type="http://schemas.openxmlformats.org/officeDocument/2006/relationships/hyperlink" Target="https://fbref.com/en/players/2f90f6b8/James-Milner" TargetMode="External"/><Relationship Id="rId1862" Type="http://schemas.openxmlformats.org/officeDocument/2006/relationships/hyperlink" Target="https://fbref.com/en/squads/18bb7c10/Arsenal-Stats" TargetMode="External"/><Relationship Id="rId1515" Type="http://schemas.openxmlformats.org/officeDocument/2006/relationships/hyperlink" Target="https://fbref.com/en/players/230f0471/matchlogs/2023-2024/summary/Nathan-Patterson-Match-Logs" TargetMode="External"/><Relationship Id="rId1722" Type="http://schemas.openxmlformats.org/officeDocument/2006/relationships/hyperlink" Target="https://fbref.com/en/squads/8cec06e1/Wolverhampton-Wanderers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players/907a5d7c/Yehor-Yarmoliuk" TargetMode="External"/><Relationship Id="rId230" Type="http://schemas.openxmlformats.org/officeDocument/2006/relationships/hyperlink" Target="https://fbref.com/en/country/GER/Germany-Football" TargetMode="External"/><Relationship Id="rId468" Type="http://schemas.openxmlformats.org/officeDocument/2006/relationships/hyperlink" Target="https://fbref.com/en/players/71894777/matchlogs/2023-2024/summary/Adam-Davies-Match-Logs" TargetMode="External"/><Relationship Id="rId675" Type="http://schemas.openxmlformats.org/officeDocument/2006/relationships/hyperlink" Target="https://fbref.com/en/squads/361ca564/Tottenham-Hotspur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squads/b2b47a98/Newcastle-United-Stats" TargetMode="External"/><Relationship Id="rId328" Type="http://schemas.openxmlformats.org/officeDocument/2006/relationships/hyperlink" Target="https://fbref.com/en/players/4506aec5/matchlogs/2023-2024/summary/Thomas-Cannon-Match-Logs" TargetMode="External"/><Relationship Id="rId535" Type="http://schemas.openxmlformats.org/officeDocument/2006/relationships/hyperlink" Target="https://fbref.com/en/squads/8cec06e1/Wolverhampton-Wanderers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country/ARG/Argentina-Football" TargetMode="External"/><Relationship Id="rId1372" Type="http://schemas.openxmlformats.org/officeDocument/2006/relationships/hyperlink" Target="https://fbref.com/en/players/de112b84/Jacob-Murphy" TargetMode="External"/><Relationship Id="rId2009" Type="http://schemas.openxmlformats.org/officeDocument/2006/relationships/hyperlink" Target="https://fbref.com/en/squads/d07537b9/Brighton-and-Hove-Albion-Stat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f31def1e/Lloyd-Kelly" TargetMode="External"/><Relationship Id="rId1232" Type="http://schemas.openxmlformats.org/officeDocument/2006/relationships/hyperlink" Target="https://fbref.com/en/players/27f4f772/Remi-Matthews" TargetMode="External"/><Relationship Id="rId1677" Type="http://schemas.openxmlformats.org/officeDocument/2006/relationships/hyperlink" Target="https://fbref.com/en/country/POR/Portugal-Football" TargetMode="External"/><Relationship Id="rId1884" Type="http://schemas.openxmlformats.org/officeDocument/2006/relationships/hyperlink" Target="https://fbref.com/en/players/259fea27/James-Trafford" TargetMode="External"/><Relationship Id="rId907" Type="http://schemas.openxmlformats.org/officeDocument/2006/relationships/hyperlink" Target="https://fbref.com/en/squads/d3fd31cc/Everton-Stats" TargetMode="External"/><Relationship Id="rId1537" Type="http://schemas.openxmlformats.org/officeDocument/2006/relationships/hyperlink" Target="https://fbref.com/en/country/WAL/Wales-Football" TargetMode="External"/><Relationship Id="rId1744" Type="http://schemas.openxmlformats.org/officeDocument/2006/relationships/hyperlink" Target="https://fbref.com/en/players/35141f4c/Marcos-Senesi" TargetMode="External"/><Relationship Id="rId1951" Type="http://schemas.openxmlformats.org/officeDocument/2006/relationships/hyperlink" Target="https://fbref.com/en/players/8fe2a392/matchlogs/2023-2024/summary/Micky-van-de-Ven-Match-Log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3353737a/Sergio-Reguilon" TargetMode="External"/><Relationship Id="rId185" Type="http://schemas.openxmlformats.org/officeDocument/2006/relationships/hyperlink" Target="https://fbref.com/en/players/7cbd6d68/Eddie-Beach" TargetMode="External"/><Relationship Id="rId1811" Type="http://schemas.openxmlformats.org/officeDocument/2006/relationships/hyperlink" Target="https://fbref.com/en/players/28300a16/matchlogs/2023-2024/summary/Jason-Steele-Match-Logs" TargetMode="External"/><Relationship Id="rId1909" Type="http://schemas.openxmlformats.org/officeDocument/2006/relationships/hyperlink" Target="https://fbref.com/en/country/BEL/Belgium-Football" TargetMode="External"/><Relationship Id="rId392" Type="http://schemas.openxmlformats.org/officeDocument/2006/relationships/hyperlink" Target="https://fbref.com/en/players/a8c19eb8/matchlogs/2023-2024/summary/Nathan-Collins-Match-Logs" TargetMode="External"/><Relationship Id="rId697" Type="http://schemas.openxmlformats.org/officeDocument/2006/relationships/hyperlink" Target="https://fbref.com/en/players/1971591f/Cody-Gakpo" TargetMode="External"/><Relationship Id="rId2073" Type="http://schemas.openxmlformats.org/officeDocument/2006/relationships/hyperlink" Target="https://fbref.com/en/squads/943e8050/Burnley-Stats" TargetMode="External"/><Relationship Id="rId252" Type="http://schemas.openxmlformats.org/officeDocument/2006/relationships/hyperlink" Target="https://fbref.com/en/players/a4ac4b8f/matchlogs/2023-2024/summary/Willy-Boly-Match-Logs" TargetMode="External"/><Relationship Id="rId1187" Type="http://schemas.openxmlformats.org/officeDocument/2006/relationships/hyperlink" Target="https://fbref.com/en/players/d7f99582/matchlogs/2023-2024/summary/Benson-Manuel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bf33b257/Alfie-Doughty" TargetMode="External"/><Relationship Id="rId764" Type="http://schemas.openxmlformats.org/officeDocument/2006/relationships/hyperlink" Target="https://fbref.com/en/players/2bd83368/matchlogs/2023-2024/summary/Anthony-Gordon-Match-Logs" TargetMode="External"/><Relationship Id="rId971" Type="http://schemas.openxmlformats.org/officeDocument/2006/relationships/hyperlink" Target="https://fbref.com/en/squads/47c64c55/Crystal-Palace-Stats" TargetMode="External"/><Relationship Id="rId1394" Type="http://schemas.openxmlformats.org/officeDocument/2006/relationships/hyperlink" Target="https://fbref.com/en/squads/8cec06e1/Wolverhampton-Wanderers-Stats" TargetMode="External"/><Relationship Id="rId1699" Type="http://schemas.openxmlformats.org/officeDocument/2006/relationships/hyperlink" Target="https://fbref.com/en/players/da7b447d/matchlogs/2023-2024/summary/Davinson-Sanchez-Match-Logs" TargetMode="External"/><Relationship Id="rId2000" Type="http://schemas.openxmlformats.org/officeDocument/2006/relationships/hyperlink" Target="https://fbref.com/en/country/BRA/Brazil-Football" TargetMode="External"/><Relationship Id="rId417" Type="http://schemas.openxmlformats.org/officeDocument/2006/relationships/hyperlink" Target="https://fbref.com/en/players/a5ca9127/Conor-Coventry" TargetMode="External"/><Relationship Id="rId624" Type="http://schemas.openxmlformats.org/officeDocument/2006/relationships/hyperlink" Target="https://fbref.com/en/players/f8fcd2a5/matchlogs/2023-2024/summary/Jonny-Evans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players/dc3e663e/matchlogs/2023-2024/summary/Jakub-Kiwior-Match-Logs" TargetMode="External"/><Relationship Id="rId1254" Type="http://schemas.openxmlformats.org/officeDocument/2006/relationships/hyperlink" Target="https://fbref.com/en/squads/cd051869/Brentford-Stats" TargetMode="External"/><Relationship Id="rId1461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0f134faf/Mathias-Jensen" TargetMode="External"/><Relationship Id="rId1114" Type="http://schemas.openxmlformats.org/officeDocument/2006/relationships/hyperlink" Target="https://fbref.com/en/squads/47c64c55/Crystal-Palace-Stats" TargetMode="External"/><Relationship Id="rId1321" Type="http://schemas.openxmlformats.org/officeDocument/2006/relationships/hyperlink" Target="https://fbref.com/en/country/JPN/Japan-Football" TargetMode="External"/><Relationship Id="rId1559" Type="http://schemas.openxmlformats.org/officeDocument/2006/relationships/hyperlink" Target="https://fbref.com/en/players/4b40d9ca/matchlogs/2023-2024/summary/Nick-Pope-Match-Logs" TargetMode="External"/><Relationship Id="rId1766" Type="http://schemas.openxmlformats.org/officeDocument/2006/relationships/hyperlink" Target="https://fbref.com/en/squads/8cec06e1/Wolverhampton-Wanderers-Stats" TargetMode="External"/><Relationship Id="rId1973" Type="http://schemas.openxmlformats.org/officeDocument/2006/relationships/hyperlink" Target="https://fbref.com/en/squads/19538871/Manchester-United-Stats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players/4d77b365/matchlogs/2023-2024/summary/Darwin-Nunez-Match-Logs" TargetMode="External"/><Relationship Id="rId1626" Type="http://schemas.openxmlformats.org/officeDocument/2006/relationships/hyperlink" Target="https://fbref.com/en/squads/47c64c55/Crystal-Palace-Stats" TargetMode="External"/><Relationship Id="rId1833" Type="http://schemas.openxmlformats.org/officeDocument/2006/relationships/hyperlink" Target="https://fbref.com/en/country/ENG/England-Football" TargetMode="External"/><Relationship Id="rId1900" Type="http://schemas.openxmlformats.org/officeDocument/2006/relationships/hyperlink" Target="https://fbref.com/en/players/b2a81fc6/Mike-Tresor" TargetMode="External"/><Relationship Id="rId274" Type="http://schemas.openxmlformats.org/officeDocument/2006/relationships/hyperlink" Target="https://fbref.com/en/country/WAL/Wales-Football" TargetMode="External"/><Relationship Id="rId481" Type="http://schemas.openxmlformats.org/officeDocument/2006/relationships/hyperlink" Target="https://fbref.com/en/players/e46012d4/Kevin-De-Bruyne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47c64c55/Crystal-Palace-Stats" TargetMode="External"/><Relationship Id="rId786" Type="http://schemas.openxmlformats.org/officeDocument/2006/relationships/hyperlink" Target="https://fbref.com/en/country/GER/Germany-Football" TargetMode="External"/><Relationship Id="rId993" Type="http://schemas.openxmlformats.org/officeDocument/2006/relationships/hyperlink" Target="https://fbref.com/en/players/0db5d2c8/Mathias-Jorgensen" TargetMode="External"/><Relationship Id="rId341" Type="http://schemas.openxmlformats.org/officeDocument/2006/relationships/hyperlink" Target="https://fbref.com/en/players/2389cdc2/Matty-Cash" TargetMode="External"/><Relationship Id="rId439" Type="http://schemas.openxmlformats.org/officeDocument/2006/relationships/hyperlink" Target="https://fbref.com/en/squads/d07537b9/Brighton-and-Hove-Albion-Stats" TargetMode="External"/><Relationship Id="rId646" Type="http://schemas.openxmlformats.org/officeDocument/2006/relationships/hyperlink" Target="https://fbref.com/en/country/POR/Portugal-Football" TargetMode="External"/><Relationship Id="rId1069" Type="http://schemas.openxmlformats.org/officeDocument/2006/relationships/hyperlink" Target="https://fbref.com/en/country/CRO/Croatia-Football" TargetMode="External"/><Relationship Id="rId1276" Type="http://schemas.openxmlformats.org/officeDocument/2006/relationships/hyperlink" Target="https://fbref.com/en/players/90f91999/John-McGinn" TargetMode="External"/><Relationship Id="rId1483" Type="http://schemas.openxmlformats.org/officeDocument/2006/relationships/hyperlink" Target="https://fbref.com/en/players/7b355808/matchlogs/2023-2024/summary/William-Osula-Match-Logs" TargetMode="External"/><Relationship Id="rId2022" Type="http://schemas.openxmlformats.org/officeDocument/2006/relationships/hyperlink" Target="https://fbref.com/en/players/dd323728/matchlogs/2023-2024/summary/Neco-Williams-Match-Logs" TargetMode="External"/><Relationship Id="rId201" Type="http://schemas.openxmlformats.org/officeDocument/2006/relationships/hyperlink" Target="https://fbref.com/en/players/5a04fd92/Said-Benrahma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1780bb4a/Aaron-Hickey" TargetMode="External"/><Relationship Id="rId1136" Type="http://schemas.openxmlformats.org/officeDocument/2006/relationships/hyperlink" Target="https://fbref.com/en/players/37118440/Tom-Lockyer" TargetMode="External"/><Relationship Id="rId1690" Type="http://schemas.openxmlformats.org/officeDocument/2006/relationships/hyperlink" Target="https://fbref.com/en/squads/18bb7c10/Arsenal-Stats" TargetMode="External"/><Relationship Id="rId1788" Type="http://schemas.openxmlformats.org/officeDocument/2006/relationships/hyperlink" Target="https://fbref.com/en/players/e77dc3b2/Dominic-Solanke" TargetMode="External"/><Relationship Id="rId1995" Type="http://schemas.openxmlformats.org/officeDocument/2006/relationships/hyperlink" Target="https://fbref.com/en/players/3515d404/James-Ward-Prowse" TargetMode="External"/><Relationship Id="rId713" Type="http://schemas.openxmlformats.org/officeDocument/2006/relationships/hyperlink" Target="https://fbref.com/en/players/4e015693/James-Garner" TargetMode="External"/><Relationship Id="rId920" Type="http://schemas.openxmlformats.org/officeDocument/2006/relationships/hyperlink" Target="https://fbref.com/en/players/aa81d8f8/matchlogs/2023-2024/summary/Karl-Jakob-Hein-Match-Logs" TargetMode="External"/><Relationship Id="rId1343" Type="http://schemas.openxmlformats.org/officeDocument/2006/relationships/hyperlink" Target="https://fbref.com/en/players/12de1b0d/matchlogs/2023-2024/summary/Diego-Moreira-Match-Logs" TargetMode="External"/><Relationship Id="rId1550" Type="http://schemas.openxmlformats.org/officeDocument/2006/relationships/hyperlink" Target="https://fbref.com/en/squads/d3fd31cc/Everton-Stats" TargetMode="External"/><Relationship Id="rId1648" Type="http://schemas.openxmlformats.org/officeDocument/2006/relationships/hyperlink" Target="https://fbref.com/en/players/17acc2ed/Marek-Rodak" TargetMode="External"/><Relationship Id="rId1203" Type="http://schemas.openxmlformats.org/officeDocument/2006/relationships/hyperlink" Target="https://fbref.com/en/players/8b788c01/matchlogs/2023-2024/summary/Anthony-Martial-Match-Logs" TargetMode="External"/><Relationship Id="rId1410" Type="http://schemas.openxmlformats.org/officeDocument/2006/relationships/hyperlink" Target="https://fbref.com/en/squads/8cec06e1/Wolverhampton-Wanderers-Stats" TargetMode="External"/><Relationship Id="rId1508" Type="http://schemas.openxmlformats.org/officeDocument/2006/relationships/hyperlink" Target="https://fbref.com/en/players/529f49ab/Thomas-Partey" TargetMode="External"/><Relationship Id="rId1855" Type="http://schemas.openxmlformats.org/officeDocument/2006/relationships/hyperlink" Target="https://fbref.com/en/players/fc027d02/matchlogs/2023-2024/summary/Luke-Thomas-Match-Logs" TargetMode="External"/><Relationship Id="rId1715" Type="http://schemas.openxmlformats.org/officeDocument/2006/relationships/hyperlink" Target="https://fbref.com/en/players/dd745366/matchlogs/2023-2024/summary/Andrey-Santos-Match-Logs" TargetMode="External"/><Relationship Id="rId1922" Type="http://schemas.openxmlformats.org/officeDocument/2006/relationships/hyperlink" Target="https://fbref.com/en/squads/e4a775cb/Nottingham-Forest-Stats" TargetMode="External"/><Relationship Id="rId296" Type="http://schemas.openxmlformats.org/officeDocument/2006/relationships/hyperlink" Target="https://fbref.com/en/players/468a7a91/matchlogs/2023-2024/summary/Facundo-Buonanotte-Match-Logs" TargetMode="External"/><Relationship Id="rId156" Type="http://schemas.openxmlformats.org/officeDocument/2006/relationships/hyperlink" Target="https://fbref.com/en/players/a1390d2f/matchlogs/2023-2024/summary/Carlos-Baleba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96cf7b61/matchlogs/2023-2024/summary/Wes-Foderingham-Match-Logs" TargetMode="External"/><Relationship Id="rId875" Type="http://schemas.openxmlformats.org/officeDocument/2006/relationships/hyperlink" Target="https://fbref.com/en/squads/e4a775cb/Nottingham-Forest-Stats" TargetMode="External"/><Relationship Id="rId1060" Type="http://schemas.openxmlformats.org/officeDocument/2006/relationships/hyperlink" Target="https://fbref.com/en/players/0313a347/Ezri-Konsa" TargetMode="External"/><Relationship Id="rId1298" Type="http://schemas.openxmlformats.org/officeDocument/2006/relationships/hyperlink" Target="https://fbref.com/en/squads/19538871/Manchester-United-Stats" TargetMode="External"/><Relationship Id="rId528" Type="http://schemas.openxmlformats.org/officeDocument/2006/relationships/hyperlink" Target="https://fbref.com/en/players/733f1a7d/matchlogs/2023-2024/summary/Ben-Doak-Match-Logs" TargetMode="External"/><Relationship Id="rId735" Type="http://schemas.openxmlformats.org/officeDocument/2006/relationships/hyperlink" Target="https://fbref.com/en/squads/d3fd31cc/Everton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squads/fd962109/Fulham-Stats" TargetMode="External"/><Relationship Id="rId1365" Type="http://schemas.openxmlformats.org/officeDocument/2006/relationships/hyperlink" Target="https://fbref.com/en/country/BRA/Brazil-Football" TargetMode="External"/><Relationship Id="rId1572" Type="http://schemas.openxmlformats.org/officeDocument/2006/relationships/hyperlink" Target="https://fbref.com/en/players/45685411/Jesuran-Rak-Sakyi" TargetMode="External"/><Relationship Id="rId1018" Type="http://schemas.openxmlformats.org/officeDocument/2006/relationships/hyperlink" Target="https://fbref.com/en/country/GER/Germany-Football" TargetMode="External"/><Relationship Id="rId1225" Type="http://schemas.openxmlformats.org/officeDocument/2006/relationships/hyperlink" Target="https://fbref.com/en/country/CMR/Cameroon-Football" TargetMode="External"/><Relationship Id="rId1432" Type="http://schemas.openxmlformats.org/officeDocument/2006/relationships/hyperlink" Target="https://fbref.com/en/players/35516eac/Wilson-Odobert" TargetMode="External"/><Relationship Id="rId1877" Type="http://schemas.openxmlformats.org/officeDocument/2006/relationships/hyperlink" Target="https://fbref.com/en/country/ITA/Italy-Football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CRO/Croatia-Football" TargetMode="External"/><Relationship Id="rId1737" Type="http://schemas.openxmlformats.org/officeDocument/2006/relationships/hyperlink" Target="https://fbref.com/en/country/POR/Portugal-Football" TargetMode="External"/><Relationship Id="rId1944" Type="http://schemas.openxmlformats.org/officeDocument/2006/relationships/hyperlink" Target="https://fbref.com/en/players/dad4b285/Joel-Veltman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NGA/Nigeria-Football" TargetMode="External"/><Relationship Id="rId1804" Type="http://schemas.openxmlformats.org/officeDocument/2006/relationships/hyperlink" Target="https://fbref.com/en/players/b2626673/Jay-Stansfield" TargetMode="External"/><Relationship Id="rId385" Type="http://schemas.openxmlformats.org/officeDocument/2006/relationships/hyperlink" Target="https://fbref.com/en/players/0442183b/Nathaniel-Clyne" TargetMode="External"/><Relationship Id="rId592" Type="http://schemas.openxmlformats.org/officeDocument/2006/relationships/hyperlink" Target="https://fbref.com/en/players/debe38a0/matchlogs/2023-2024/summary/John-Egan-Match-Logs" TargetMode="External"/><Relationship Id="rId2066" Type="http://schemas.openxmlformats.org/officeDocument/2006/relationships/hyperlink" Target="https://fbref.com/en/players/88968486/matchlogs/2023-2024/summary/Illia-Zabarnyi-Match-Logs" TargetMode="External"/><Relationship Id="rId245" Type="http://schemas.openxmlformats.org/officeDocument/2006/relationships/hyperlink" Target="https://fbref.com/en/players/ae5019e6/Jayden-Bogle" TargetMode="External"/><Relationship Id="rId452" Type="http://schemas.openxmlformats.org/officeDocument/2006/relationships/hyperlink" Target="https://fbref.com/en/players/215f3907/matchlogs/2023-2024/summary/Mikkel-Damsgaard-Match-Logs" TargetMode="External"/><Relationship Id="rId897" Type="http://schemas.openxmlformats.org/officeDocument/2006/relationships/hyperlink" Target="https://fbref.com/en/players/07802f7f/Danny-Ings" TargetMode="External"/><Relationship Id="rId1082" Type="http://schemas.openxmlformats.org/officeDocument/2006/relationships/hyperlink" Target="https://fbref.com/en/squads/d07537b9/Brighton-and-Hove-Albion-Stats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16264a81/matchlogs/2023-2024/summary/Moises-Caicedo-Match-Logs" TargetMode="External"/><Relationship Id="rId757" Type="http://schemas.openxmlformats.org/officeDocument/2006/relationships/hyperlink" Target="https://fbref.com/en/players/7e5bebeb/Enso-Gonzalez" TargetMode="External"/><Relationship Id="rId964" Type="http://schemas.openxmlformats.org/officeDocument/2006/relationships/hyperlink" Target="https://fbref.com/en/players/0cd31129/matchlogs/2023-2024/summary/Brennan-Johnson-Match-Logs" TargetMode="External"/><Relationship Id="rId1387" Type="http://schemas.openxmlformats.org/officeDocument/2006/relationships/hyperlink" Target="https://fbref.com/en/players/c5bdb6e3/matchlogs/2023-2024/summary/Reiss-Nelson-Match-Logs" TargetMode="External"/><Relationship Id="rId1594" Type="http://schemas.openxmlformats.org/officeDocument/2006/relationships/hyperlink" Target="https://fbref.com/en/squads/fd962109/Fulham-Stats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d38fdf53/Pervis-Estupinan" TargetMode="External"/><Relationship Id="rId824" Type="http://schemas.openxmlformats.org/officeDocument/2006/relationships/hyperlink" Target="https://fbref.com/en/players/8c3078cd/matchlogs/2023-2024/summary/Luke-Harris-Match-Logs" TargetMode="External"/><Relationship Id="rId1247" Type="http://schemas.openxmlformats.org/officeDocument/2006/relationships/hyperlink" Target="https://fbref.com/en/players/00963611/matchlogs/2023-2024/summary/Konstantinos-Mavropanos-Match-Logs" TargetMode="External"/><Relationship Id="rId1454" Type="http://schemas.openxmlformats.org/officeDocument/2006/relationships/hyperlink" Target="https://fbref.com/en/squads/d3fd31cc/Everton-Stats" TargetMode="External"/><Relationship Id="rId1661" Type="http://schemas.openxmlformats.org/officeDocument/2006/relationships/hyperlink" Target="https://fbref.com/en/country/DEN/Denmark-Football" TargetMode="External"/><Relationship Id="rId1899" Type="http://schemas.openxmlformats.org/officeDocument/2006/relationships/hyperlink" Target="https://fbref.com/en/players/999ceb5f/matchlogs/2023-2024/summary/Boubacar-Traore-Match-Logs" TargetMode="External"/><Relationship Id="rId1107" Type="http://schemas.openxmlformats.org/officeDocument/2006/relationships/hyperlink" Target="https://fbref.com/en/players/4f28a6ff/matchlogs/2023-2024/summary/Clement-Lenglet-Match-Logs" TargetMode="External"/><Relationship Id="rId1314" Type="http://schemas.openxmlformats.org/officeDocument/2006/relationships/hyperlink" Target="https://fbref.com/en/squads/8602292d/Aston-Villa-Stats" TargetMode="External"/><Relationship Id="rId1521" Type="http://schemas.openxmlformats.org/officeDocument/2006/relationships/hyperlink" Target="https://fbref.com/en/country/BRA/Brazil-Football" TargetMode="External"/><Relationship Id="rId1759" Type="http://schemas.openxmlformats.org/officeDocument/2006/relationships/hyperlink" Target="https://fbref.com/en/players/ee7c0a5e/matchlogs/2023-2024/summary/James-Shea-Match-Logs" TargetMode="External"/><Relationship Id="rId1966" Type="http://schemas.openxmlformats.org/officeDocument/2006/relationships/hyperlink" Target="https://fbref.com/en/squads/fd962109/Fulham-Stats" TargetMode="External"/><Relationship Id="rId1619" Type="http://schemas.openxmlformats.org/officeDocument/2006/relationships/hyperlink" Target="https://fbref.com/en/players/0a3d6d2b/matchlogs/2023-2024/summary/Chris-Richards-Match-Logs" TargetMode="External"/><Relationship Id="rId1826" Type="http://schemas.openxmlformats.org/officeDocument/2006/relationships/hyperlink" Target="https://fbref.com/en/squads/822bd0ba/Liverpool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country/NOR/Norway-Football" TargetMode="External"/><Relationship Id="rId267" Type="http://schemas.openxmlformats.org/officeDocument/2006/relationships/hyperlink" Target="https://fbref.com/en/squads/cd051869/Brentford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361ca564/Tottenham-Hotspur-Stats" TargetMode="External"/><Relationship Id="rId681" Type="http://schemas.openxmlformats.org/officeDocument/2006/relationships/hyperlink" Target="https://fbref.com/en/players/38c29201/Aidan-Francis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DEN/Denmark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20b3a502/Nicolas-Dominguez" TargetMode="External"/><Relationship Id="rId639" Type="http://schemas.openxmlformats.org/officeDocument/2006/relationships/hyperlink" Target="https://fbref.com/en/squads/e4a775cb/Nottingham-Forest-Stats" TargetMode="External"/><Relationship Id="rId1171" Type="http://schemas.openxmlformats.org/officeDocument/2006/relationships/hyperlink" Target="https://fbref.com/en/players/ee38d9c5/matchlogs/2023-2024/summary/James-Maddison-Match-Logs" TargetMode="External"/><Relationship Id="rId1269" Type="http://schemas.openxmlformats.org/officeDocument/2006/relationships/hyperlink" Target="https://fbref.com/en/country/SCO/Scotland-Football" TargetMode="External"/><Relationship Id="rId1476" Type="http://schemas.openxmlformats.org/officeDocument/2006/relationships/hyperlink" Target="https://fbref.com/en/players/79bc4c45/Ben-Osborn" TargetMode="External"/><Relationship Id="rId2015" Type="http://schemas.openxmlformats.org/officeDocument/2006/relationships/hyperlink" Target="https://fbref.com/en/players/35e413f1/Ben-White" TargetMode="External"/><Relationship Id="rId401" Type="http://schemas.openxmlformats.org/officeDocument/2006/relationships/hyperlink" Target="https://fbref.com/en/players/74e12f1e/Jack-Cork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players/aa888da7/matchlogs/2023-2024/summary/Omari-Kellyman-Match-Logs" TargetMode="External"/><Relationship Id="rId1129" Type="http://schemas.openxmlformats.org/officeDocument/2006/relationships/hyperlink" Target="https://fbref.com/en/country/ENG/England-Football" TargetMode="External"/><Relationship Id="rId1683" Type="http://schemas.openxmlformats.org/officeDocument/2006/relationships/hyperlink" Target="https://fbref.com/en/players/bc7dc64d/matchlogs/2023-2024/summary/Bukayo-Saka-Match-Logs" TargetMode="External"/><Relationship Id="rId1890" Type="http://schemas.openxmlformats.org/officeDocument/2006/relationships/hyperlink" Target="https://fbref.com/en/squads/fd962109/Fulham-Stats" TargetMode="External"/><Relationship Id="rId1988" Type="http://schemas.openxmlformats.org/officeDocument/2006/relationships/hyperlink" Target="https://fbref.com/en/country/ENG/England-Football" TargetMode="External"/><Relationship Id="rId706" Type="http://schemas.openxmlformats.org/officeDocument/2006/relationships/hyperlink" Target="https://fbref.com/en/country/SEN/Senegal-Football" TargetMode="External"/><Relationship Id="rId913" Type="http://schemas.openxmlformats.org/officeDocument/2006/relationships/hyperlink" Target="https://fbref.com/en/players/9c36ed83/Nicolas-Jackson" TargetMode="External"/><Relationship Id="rId1336" Type="http://schemas.openxmlformats.org/officeDocument/2006/relationships/hyperlink" Target="https://fbref.com/en/players/01ce9e70/Kieffer-Moore" TargetMode="External"/><Relationship Id="rId1543" Type="http://schemas.openxmlformats.org/officeDocument/2006/relationships/hyperlink" Target="https://fbref.com/en/players/4f565d77/matchlogs/2023-2024/summary/Kalvin-Phillips-Match-Logs" TargetMode="External"/><Relationship Id="rId1750" Type="http://schemas.openxmlformats.org/officeDocument/2006/relationships/hyperlink" Target="https://fbref.com/en/squads/1df6b87e/Sheffield-United-Stats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players/a53649b7/matchlogs/2023-2024/summary/Eddie-Nketiah-Match-Logs" TargetMode="External"/><Relationship Id="rId1610" Type="http://schemas.openxmlformats.org/officeDocument/2006/relationships/hyperlink" Target="https://fbref.com/en/squads/fd962109/Fulham-Stats" TargetMode="External"/><Relationship Id="rId1848" Type="http://schemas.openxmlformats.org/officeDocument/2006/relationships/hyperlink" Target="https://fbref.com/en/players/77d7c96f/Kenny-Tete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bced0375/Ibrahim-Sangare" TargetMode="External"/><Relationship Id="rId1915" Type="http://schemas.openxmlformats.org/officeDocument/2006/relationships/hyperlink" Target="https://fbref.com/en/players/cddf767b/matchlogs/2023-2024/summary/Auston-Trusty-Match-Logs" TargetMode="External"/><Relationship Id="rId289" Type="http://schemas.openxmlformats.org/officeDocument/2006/relationships/hyperlink" Target="https://fbref.com/en/players/bfc3b3a0/Hugo-Bueno" TargetMode="External"/><Relationship Id="rId496" Type="http://schemas.openxmlformats.org/officeDocument/2006/relationships/hyperlink" Target="https://fbref.com/en/players/aeed5c06/matchlogs/2023-2024/summary/Moussa-Diaby-Match-Logs" TargetMode="External"/><Relationship Id="rId149" Type="http://schemas.openxmlformats.org/officeDocument/2006/relationships/hyperlink" Target="https://fbref.com/en/players/394854c4/George-Baldock" TargetMode="External"/><Relationship Id="rId356" Type="http://schemas.openxmlformats.org/officeDocument/2006/relationships/hyperlink" Target="https://fbref.com/en/players/9cfbad36/matchlogs/2023-2024/summary/Julio-Cesar-Enciso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ENG/England-Football" TargetMode="External"/><Relationship Id="rId2037" Type="http://schemas.openxmlformats.org/officeDocument/2006/relationships/hyperlink" Target="https://fbref.com/en/squads/cd051869/Brentford-Stats" TargetMode="External"/><Relationship Id="rId216" Type="http://schemas.openxmlformats.org/officeDocument/2006/relationships/hyperlink" Target="https://fbref.com/en/players/d0b6129f/matchlogs/2023-2024/summary/Sander-Berge-Match-Logs" TargetMode="External"/><Relationship Id="rId423" Type="http://schemas.openxmlformats.org/officeDocument/2006/relationships/hyperlink" Target="https://fbref.com/en/squads/7c21e445/West-Ham-United-Stats" TargetMode="External"/><Relationship Id="rId868" Type="http://schemas.openxmlformats.org/officeDocument/2006/relationships/hyperlink" Target="https://fbref.com/en/players/d79a8c87/matchlogs/2023-2024/summary/Rob-Holding-Match-Logs" TargetMode="External"/><Relationship Id="rId1053" Type="http://schemas.openxmlformats.org/officeDocument/2006/relationships/hyperlink" Target="https://fbref.com/en/country/ITA/Italy-Football" TargetMode="External"/><Relationship Id="rId1260" Type="http://schemas.openxmlformats.org/officeDocument/2006/relationships/hyperlink" Target="https://fbref.com/en/players/96593e89/James-Mcatee" TargetMode="External"/><Relationship Id="rId1498" Type="http://schemas.openxmlformats.org/officeDocument/2006/relationships/hyperlink" Target="https://fbref.com/en/squads/cff3d9bb/Chelsea-Stats" TargetMode="External"/><Relationship Id="rId630" Type="http://schemas.openxmlformats.org/officeDocument/2006/relationships/hyperlink" Target="https://fbref.com/en/country/POL/Poland-Football" TargetMode="External"/><Relationship Id="rId728" Type="http://schemas.openxmlformats.org/officeDocument/2006/relationships/hyperlink" Target="https://fbref.com/en/players/d91f104d/matchlogs/2023-2024/summary/Alfie-Gilchrist-Match-Logs" TargetMode="External"/><Relationship Id="rId935" Type="http://schemas.openxmlformats.org/officeDocument/2006/relationships/hyperlink" Target="https://fbref.com/en/squads/18bb7c10/Arsenal-Stats" TargetMode="External"/><Relationship Id="rId1358" Type="http://schemas.openxmlformats.org/officeDocument/2006/relationships/hyperlink" Target="https://fbref.com/en/squads/7c21e445/West-Ham-United-Stats" TargetMode="External"/><Relationship Id="rId1565" Type="http://schemas.openxmlformats.org/officeDocument/2006/relationships/hyperlink" Target="https://fbref.com/en/country/ENG/England-Football" TargetMode="External"/><Relationship Id="rId1772" Type="http://schemas.openxmlformats.org/officeDocument/2006/relationships/hyperlink" Target="https://fbref.com/en/players/8e16dd48/Luis-Sinisterra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41f08ac8/Keane-Lewis-Potter" TargetMode="External"/><Relationship Id="rId1218" Type="http://schemas.openxmlformats.org/officeDocument/2006/relationships/hyperlink" Target="https://fbref.com/en/squads/361ca564/Tottenham-Hotspur-Stats" TargetMode="External"/><Relationship Id="rId1425" Type="http://schemas.openxmlformats.org/officeDocument/2006/relationships/hyperlink" Target="https://fbref.com/en/country/ENG/England-Football" TargetMode="External"/><Relationship Id="rId1632" Type="http://schemas.openxmlformats.org/officeDocument/2006/relationships/hyperlink" Target="https://fbref.com/en/players/24fae784/Connor-Roberts" TargetMode="External"/><Relationship Id="rId1937" Type="http://schemas.openxmlformats.org/officeDocument/2006/relationships/hyperlink" Target="https://fbref.com/en/country/NED/Netherlands-Football" TargetMode="External"/><Relationship Id="rId280" Type="http://schemas.openxmlformats.org/officeDocument/2006/relationships/hyperlink" Target="https://fbref.com/en/players/ca18c8f1/matchlogs/2023-2024/summary/Jacob-Brown-Match-Logs" TargetMode="External"/><Relationship Id="rId140" Type="http://schemas.openxmlformats.org/officeDocument/2006/relationships/hyperlink" Target="https://fbref.com/en/players/3a233281/matchlogs/2023-2024/summary/Leon-Bailey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0562b7f1/Odsonne-Edouard" TargetMode="External"/><Relationship Id="rId792" Type="http://schemas.openxmlformats.org/officeDocument/2006/relationships/hyperlink" Target="https://fbref.com/en/players/d0706b27/matchlogs/2023-2024/summary/Marc-Guehi-Match-Logs" TargetMode="External"/><Relationship Id="rId2059" Type="http://schemas.openxmlformats.org/officeDocument/2006/relationships/hyperlink" Target="https://fbref.com/en/players/be927d03/Ashley-Young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MLI/Mali-Football" TargetMode="External"/><Relationship Id="rId445" Type="http://schemas.openxmlformats.org/officeDocument/2006/relationships/hyperlink" Target="https://fbref.com/en/players/d9565625/Diogo-Dalot" TargetMode="External"/><Relationship Id="rId652" Type="http://schemas.openxmlformats.org/officeDocument/2006/relationships/hyperlink" Target="https://fbref.com/en/players/33a68b9b/matchlogs/2023-2024/summary/Alvaro-Fernandez-Match-Logs" TargetMode="External"/><Relationship Id="rId1075" Type="http://schemas.openxmlformats.org/officeDocument/2006/relationships/hyperlink" Target="https://fbref.com/en/players/f23f9d20/matchlogs/2023-2024/summary/Tim-Krul-Match-Logs" TargetMode="External"/><Relationship Id="rId1282" Type="http://schemas.openxmlformats.org/officeDocument/2006/relationships/hyperlink" Target="https://fbref.com/en/squads/e4a775cb/Nottingham-Forest-Stats" TargetMode="External"/><Relationship Id="rId305" Type="http://schemas.openxmlformats.org/officeDocument/2006/relationships/hyperlink" Target="https://fbref.com/en/players/dab84ad2/Mason-Burstow" TargetMode="External"/><Relationship Id="rId512" Type="http://schemas.openxmlformats.org/officeDocument/2006/relationships/hyperlink" Target="https://fbref.com/en/players/ac861941/matchlogs/2023-2024/summary/Eric-Dier-Match-Logs" TargetMode="External"/><Relationship Id="rId957" Type="http://schemas.openxmlformats.org/officeDocument/2006/relationships/hyperlink" Target="https://fbref.com/en/players/0cd31129/Brennan-Johnson" TargetMode="External"/><Relationship Id="rId1142" Type="http://schemas.openxmlformats.org/officeDocument/2006/relationships/hyperlink" Target="https://fbref.com/en/squads/d3fd31cc/Everton-Stats" TargetMode="External"/><Relationship Id="rId1587" Type="http://schemas.openxmlformats.org/officeDocument/2006/relationships/hyperlink" Target="https://fbref.com/en/players/a1d5bd30/matchlogs/2023-2024/summary/Marcus-Rashford-Match-Logs" TargetMode="External"/><Relationship Id="rId1794" Type="http://schemas.openxmlformats.org/officeDocument/2006/relationships/hyperlink" Target="https://fbref.com/en/squads/361ca564/Tottenham-Hotspur-Stats" TargetMode="External"/><Relationship Id="rId86" Type="http://schemas.openxmlformats.org/officeDocument/2006/relationships/hyperlink" Target="https://fbref.com/en/country/ENG/England-Football" TargetMode="External"/><Relationship Id="rId817" Type="http://schemas.openxmlformats.org/officeDocument/2006/relationships/hyperlink" Target="https://fbref.com/en/players/eebacc07/Gustavo-Hamer" TargetMode="External"/><Relationship Id="rId1002" Type="http://schemas.openxmlformats.org/officeDocument/2006/relationships/hyperlink" Target="https://fbref.com/en/country/AUT/Austria-Football" TargetMode="External"/><Relationship Id="rId1447" Type="http://schemas.openxmlformats.org/officeDocument/2006/relationships/hyperlink" Target="https://fbref.com/en/players/cdd70dc0/matchlogs/2023-2024/summary/Michael-Olakigbe-Match-Logs" TargetMode="External"/><Relationship Id="rId1654" Type="http://schemas.openxmlformats.org/officeDocument/2006/relationships/hyperlink" Target="https://fbref.com/en/squads/b8fd03ef/Manchester-City-Stats" TargetMode="External"/><Relationship Id="rId1861" Type="http://schemas.openxmlformats.org/officeDocument/2006/relationships/hyperlink" Target="https://fbref.com/en/country/NED/Netherlands-Football" TargetMode="External"/><Relationship Id="rId1307" Type="http://schemas.openxmlformats.org/officeDocument/2006/relationships/hyperlink" Target="https://fbref.com/en/players/fed96827/matchlogs/2023-2024/summary/Chris-Mepham-Match-Logs" TargetMode="External"/><Relationship Id="rId1514" Type="http://schemas.openxmlformats.org/officeDocument/2006/relationships/hyperlink" Target="https://fbref.com/en/squads/d3fd31cc/Everton-Stats" TargetMode="External"/><Relationship Id="rId1721" Type="http://schemas.openxmlformats.org/officeDocument/2006/relationships/hyperlink" Target="https://fbref.com/en/country/ESP/Spain-Football" TargetMode="External"/><Relationship Id="rId1959" Type="http://schemas.openxmlformats.org/officeDocument/2006/relationships/hyperlink" Target="https://fbref.com/en/players/77d6fd4d/matchlogs/2023-2024/summary/Guglielmo-Vicario-Match-Log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players/339fe0e8/matchlogs/2023-2024/summary/Thomas-Strakosha-Match-Logs" TargetMode="External"/><Relationship Id="rId162" Type="http://schemas.openxmlformats.org/officeDocument/2006/relationships/hyperlink" Target="https://fbref.com/en/country/GRN/Grenada-Football" TargetMode="External"/><Relationship Id="rId467" Type="http://schemas.openxmlformats.org/officeDocument/2006/relationships/hyperlink" Target="https://fbref.com/en/squads/1df6b87e/Sheffield-United-Stats" TargetMode="External"/><Relationship Id="rId1097" Type="http://schemas.openxmlformats.org/officeDocument/2006/relationships/hyperlink" Target="https://fbref.com/en/country/ENG/England-Football" TargetMode="External"/><Relationship Id="rId2050" Type="http://schemas.openxmlformats.org/officeDocument/2006/relationships/hyperlink" Target="https://fbref.com/en/players/a5212312/matchlogs/2023-2024/summary/Joe-Worral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2b32e91/Bashir-Humphreys" TargetMode="External"/><Relationship Id="rId979" Type="http://schemas.openxmlformats.org/officeDocument/2006/relationships/hyperlink" Target="https://fbref.com/en/squads/18bb7c10/Arsenal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IRL/Republic-of-Ireland-Football" TargetMode="External"/><Relationship Id="rId741" Type="http://schemas.openxmlformats.org/officeDocument/2006/relationships/hyperlink" Target="https://fbref.com/en/players/8b57ad2c/Joao-Gomes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83d074ff/Alexis-Mac-Allister" TargetMode="External"/><Relationship Id="rId1371" Type="http://schemas.openxmlformats.org/officeDocument/2006/relationships/hyperlink" Target="https://fbref.com/en/players/99aa1a84/matchlogs/2023-2024/summary/Arijanet-Muric-Match-Logs" TargetMode="External"/><Relationship Id="rId1469" Type="http://schemas.openxmlformats.org/officeDocument/2006/relationships/hyperlink" Target="https://fbref.com/en/country/BEL/Belgium-Football" TargetMode="External"/><Relationship Id="rId2008" Type="http://schemas.openxmlformats.org/officeDocument/2006/relationships/hyperlink" Target="https://fbref.com/en/country/ENG/England-Football" TargetMode="External"/><Relationship Id="rId601" Type="http://schemas.openxmlformats.org/officeDocument/2006/relationships/hyperlink" Target="https://fbref.com/en/players/b9e1436c/Harvey-Elliott" TargetMode="External"/><Relationship Id="rId1024" Type="http://schemas.openxmlformats.org/officeDocument/2006/relationships/hyperlink" Target="https://fbref.com/en/players/62d7ef38/matchlogs/2023-2024/summary/Caoimhin-Kelleher-Match-Logs" TargetMode="External"/><Relationship Id="rId1231" Type="http://schemas.openxmlformats.org/officeDocument/2006/relationships/hyperlink" Target="https://fbref.com/en/players/ed383e43/matchlogs/2023-2024/summary/Alex-Matos-Match-Logs" TargetMode="External"/><Relationship Id="rId1676" Type="http://schemas.openxmlformats.org/officeDocument/2006/relationships/hyperlink" Target="https://fbref.com/en/players/903b6e8b/Jose-Sa" TargetMode="External"/><Relationship Id="rId1883" Type="http://schemas.openxmlformats.org/officeDocument/2006/relationships/hyperlink" Target="https://fbref.com/en/players/532e1e4f/matchlogs/2023-2024/summary/Pau-Torres-Match-Logs" TargetMode="External"/><Relationship Id="rId906" Type="http://schemas.openxmlformats.org/officeDocument/2006/relationships/hyperlink" Target="https://fbref.com/en/country/NGA/Nigeria-Football" TargetMode="External"/><Relationship Id="rId1329" Type="http://schemas.openxmlformats.org/officeDocument/2006/relationships/hyperlink" Target="https://fbref.com/en/country/GHA/Ghana-Football" TargetMode="External"/><Relationship Id="rId1536" Type="http://schemas.openxmlformats.org/officeDocument/2006/relationships/hyperlink" Target="https://fbref.com/en/players/4f21d3af/Ashley-Phillips" TargetMode="External"/><Relationship Id="rId1743" Type="http://schemas.openxmlformats.org/officeDocument/2006/relationships/hyperlink" Target="https://fbref.com/en/players/efd2ec23/matchlogs/2023-2024/summary/Antoine-Semenyo-Match-Logs" TargetMode="External"/><Relationship Id="rId1950" Type="http://schemas.openxmlformats.org/officeDocument/2006/relationships/hyperlink" Target="https://fbref.com/en/squads/361ca564/Tottenham-Hotspur-Stats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players/803ae100/matchlogs/2023-2024/summary/Harrison-Reed-Match-Logs" TargetMode="External"/><Relationship Id="rId1810" Type="http://schemas.openxmlformats.org/officeDocument/2006/relationships/hyperlink" Target="https://fbref.com/en/squads/d07537b9/Brighton-and-Hove-Albion-Stats" TargetMode="External"/><Relationship Id="rId184" Type="http://schemas.openxmlformats.org/officeDocument/2006/relationships/hyperlink" Target="https://fbref.com/en/players/072e68ed/matchlogs/2023-2024/summary/Altay-Bayindir-Match-Logs" TargetMode="External"/><Relationship Id="rId391" Type="http://schemas.openxmlformats.org/officeDocument/2006/relationships/hyperlink" Target="https://fbref.com/en/squads/cd051869/Brentford-Stats" TargetMode="External"/><Relationship Id="rId1908" Type="http://schemas.openxmlformats.org/officeDocument/2006/relationships/hyperlink" Target="https://fbref.com/en/players/38ceb24a/Leandro-Trossard" TargetMode="External"/><Relationship Id="rId2072" Type="http://schemas.openxmlformats.org/officeDocument/2006/relationships/hyperlink" Target="https://fbref.com/en/country/MAR/Morocco-Football" TargetMode="External"/><Relationship Id="rId251" Type="http://schemas.openxmlformats.org/officeDocument/2006/relationships/hyperlink" Target="https://fbref.com/en/squads/e4a775cb/Nottingham-Forest-Stats" TargetMode="External"/><Relationship Id="rId489" Type="http://schemas.openxmlformats.org/officeDocument/2006/relationships/hyperlink" Target="https://fbref.com/en/players/5a7301ae/Leander-Dendoncker" TargetMode="External"/><Relationship Id="rId696" Type="http://schemas.openxmlformats.org/officeDocument/2006/relationships/hyperlink" Target="https://fbref.com/en/players/98d2c2c4/matchlogs/2023-2024/summary/Remo-Freuler-Match-Logs" TargetMode="External"/><Relationship Id="rId349" Type="http://schemas.openxmlformats.org/officeDocument/2006/relationships/hyperlink" Target="https://fbref.com/en/players/e28868f3/Jonny-Castro" TargetMode="External"/><Relationship Id="rId556" Type="http://schemas.openxmlformats.org/officeDocument/2006/relationships/hyperlink" Target="https://fbref.com/en/players/ce4f40c7/matchlogs/2023-2024/summary/Cheick-Doucoure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squads/943e8050/Burnley-Stats" TargetMode="External"/><Relationship Id="rId1393" Type="http://schemas.openxmlformats.org/officeDocument/2006/relationships/hyperlink" Target="https://fbref.com/en/country/POR/Portugal-Football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72293fc/Johann-Berg-Gudmundsson" TargetMode="External"/><Relationship Id="rId416" Type="http://schemas.openxmlformats.org/officeDocument/2006/relationships/hyperlink" Target="https://fbref.com/en/players/0ef89a37/matchlogs/2023-2024/summary/Philippe-Coutinho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squads/18bb7c10/Arsenal-Stats" TargetMode="External"/><Relationship Id="rId1253" Type="http://schemas.openxmlformats.org/officeDocument/2006/relationships/hyperlink" Target="https://fbref.com/en/country/CMR/Cameroon-Football" TargetMode="External"/><Relationship Id="rId1698" Type="http://schemas.openxmlformats.org/officeDocument/2006/relationships/hyperlink" Target="https://fbref.com/en/squads/361ca564/Tottenham-Hotspur-Stats" TargetMode="External"/><Relationship Id="rId623" Type="http://schemas.openxmlformats.org/officeDocument/2006/relationships/hyperlink" Target="https://fbref.com/en/squads/19538871/Manchester-United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8449d35e/matchlogs/2023-2024/summary/Vitaly-Janelt-Match-Logs" TargetMode="External"/><Relationship Id="rId1460" Type="http://schemas.openxmlformats.org/officeDocument/2006/relationships/hyperlink" Target="https://fbref.com/en/players/d86a1f3e/Tyler-Onyango" TargetMode="External"/><Relationship Id="rId1558" Type="http://schemas.openxmlformats.org/officeDocument/2006/relationships/hyperlink" Target="https://fbref.com/en/squads/b2b47a98/Newcastle-United-Stats" TargetMode="External"/><Relationship Id="rId1765" Type="http://schemas.openxmlformats.org/officeDocument/2006/relationships/hyperlink" Target="https://fbref.com/en/country/POR/Portugal-Football" TargetMode="External"/><Relationship Id="rId57" Type="http://schemas.openxmlformats.org/officeDocument/2006/relationships/hyperlink" Target="https://fbref.com/en/players/cd1acf9d/Trent-Alexander-Arnold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b2b47a98/Newcastle-United-Stats" TargetMode="External"/><Relationship Id="rId1113" Type="http://schemas.openxmlformats.org/officeDocument/2006/relationships/hyperlink" Target="https://fbref.com/en/country/COL/Colombia-Football" TargetMode="External"/><Relationship Id="rId1197" Type="http://schemas.openxmlformats.org/officeDocument/2006/relationships/hyperlink" Target="https://fbref.com/en/country/ENG/England-Football" TargetMode="External"/><Relationship Id="rId1320" Type="http://schemas.openxmlformats.org/officeDocument/2006/relationships/hyperlink" Target="https://fbref.com/en/players/74618572/Kaoru-Mitoma" TargetMode="External"/><Relationship Id="rId1418" Type="http://schemas.openxmlformats.org/officeDocument/2006/relationships/hyperlink" Target="https://fbref.com/en/squads/822bd0ba/Liverpool-Stats" TargetMode="External"/><Relationship Id="rId1972" Type="http://schemas.openxmlformats.org/officeDocument/2006/relationships/hyperlink" Target="https://fbref.com/en/players/d617bff6/Radek-Vitek" TargetMode="External"/><Relationship Id="rId122" Type="http://schemas.openxmlformats.org/officeDocument/2006/relationships/hyperlink" Target="https://fbref.com/en/country/CIV/Cote-dIvoire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178ae8f8/Diogo-Jota" TargetMode="External"/><Relationship Id="rId1057" Type="http://schemas.openxmlformats.org/officeDocument/2006/relationships/hyperlink" Target="https://fbref.com/en/country/FRA/France-Football" TargetMode="External"/><Relationship Id="rId1625" Type="http://schemas.openxmlformats.org/officeDocument/2006/relationships/hyperlink" Target="https://fbref.com/en/country/NED/Netherlands-Football" TargetMode="External"/><Relationship Id="rId1832" Type="http://schemas.openxmlformats.org/officeDocument/2006/relationships/hyperlink" Target="https://fbref.com/en/players/15ea812b/James-Tarkowski" TargetMode="External"/><Relationship Id="rId2010" Type="http://schemas.openxmlformats.org/officeDocument/2006/relationships/hyperlink" Target="https://fbref.com/en/players/c40b6180/matchlogs/2023-2024/summary/Adam-Webster-Match-Logs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SP/Spain-Football" TargetMode="External"/><Relationship Id="rId841" Type="http://schemas.openxmlformats.org/officeDocument/2006/relationships/hyperlink" Target="https://fbref.com/en/players/e5a76dfe/Dean-Henderson" TargetMode="External"/><Relationship Id="rId1264" Type="http://schemas.openxmlformats.org/officeDocument/2006/relationships/hyperlink" Target="https://fbref.com/en/players/5c42b6b6/John-Mcatee" TargetMode="External"/><Relationship Id="rId1471" Type="http://schemas.openxmlformats.org/officeDocument/2006/relationships/hyperlink" Target="https://fbref.com/en/players/43a166b4/matchlogs/2023-2024/summary/Divock-Origi-Match-Logs" TargetMode="External"/><Relationship Id="rId1569" Type="http://schemas.openxmlformats.org/officeDocument/2006/relationships/hyperlink" Target="https://fbref.com/en/country/ROU/Romania-Football" TargetMode="External"/><Relationship Id="rId273" Type="http://schemas.openxmlformats.org/officeDocument/2006/relationships/hyperlink" Target="https://fbref.com/en/players/dc4cae05/David-Brooks" TargetMode="External"/><Relationship Id="rId480" Type="http://schemas.openxmlformats.org/officeDocument/2006/relationships/hyperlink" Target="https://fbref.com/en/players/3e9e06cb/matchlogs/2023-2024/summary/Craig-Dawson-Match-Logs" TargetMode="External"/><Relationship Id="rId701" Type="http://schemas.openxmlformats.org/officeDocument/2006/relationships/hyperlink" Target="https://fbref.com/en/players/c2731c10/Conor-Gallagher" TargetMode="External"/><Relationship Id="rId939" Type="http://schemas.openxmlformats.org/officeDocument/2006/relationships/hyperlink" Target="https://fbref.com/en/squads/fd962109/Fulham-Stats" TargetMode="External"/><Relationship Id="rId1124" Type="http://schemas.openxmlformats.org/officeDocument/2006/relationships/hyperlink" Target="https://fbref.com/en/players/f5deef4c/Victor-Lindelof" TargetMode="External"/><Relationship Id="rId1331" Type="http://schemas.openxmlformats.org/officeDocument/2006/relationships/hyperlink" Target="https://fbref.com/en/players/b62878a5/matchlogs/2023-2024/summary/Kudus-Mohammed-Match-Logs" TargetMode="External"/><Relationship Id="rId1776" Type="http://schemas.openxmlformats.org/officeDocument/2006/relationships/hyperlink" Target="https://fbref.com/en/players/6250083a/Oliver-Skipp" TargetMode="External"/><Relationship Id="rId1983" Type="http://schemas.openxmlformats.org/officeDocument/2006/relationships/hyperlink" Target="https://fbref.com/en/players/86dd77d1/Kyle-Walker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4d224fe8/matchlogs/2023-2024/summary/Casemiro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8aec0537/Pascal-Gross" TargetMode="External"/><Relationship Id="rId992" Type="http://schemas.openxmlformats.org/officeDocument/2006/relationships/hyperlink" Target="https://fbref.com/en/players/570bb4b9/matchlogs/2023-2024/summary/Hamed-Junior-Traore-Match-Logs" TargetMode="External"/><Relationship Id="rId1429" Type="http://schemas.openxmlformats.org/officeDocument/2006/relationships/hyperlink" Target="https://fbref.com/en/country/IRL/Republic-of-Ireland-Football" TargetMode="External"/><Relationship Id="rId1636" Type="http://schemas.openxmlformats.org/officeDocument/2006/relationships/hyperlink" Target="https://fbref.com/en/players/2e4f5f03/Andrew-Robertson" TargetMode="External"/><Relationship Id="rId1843" Type="http://schemas.openxmlformats.org/officeDocument/2006/relationships/hyperlink" Target="https://fbref.com/en/players/5c0da4a4/matchlogs/2023-2024/summary/Marcus-Tavernier-Match-Logs" TargetMode="External"/><Relationship Id="rId2021" Type="http://schemas.openxmlformats.org/officeDocument/2006/relationships/hyperlink" Target="https://fbref.com/en/squads/e4a775cb/Nottingham-Forest-Stats" TargetMode="External"/><Relationship Id="rId200" Type="http://schemas.openxmlformats.org/officeDocument/2006/relationships/hyperlink" Target="https://fbref.com/en/players/9ade9ce1/matchlogs/2023-2024/summary/Anis-Ben-Slimane-Match-Logs" TargetMode="External"/><Relationship Id="rId438" Type="http://schemas.openxmlformats.org/officeDocument/2006/relationships/hyperlink" Target="https://fbref.com/en/country/GER/Germany-Football" TargetMode="External"/><Relationship Id="rId645" Type="http://schemas.openxmlformats.org/officeDocument/2006/relationships/hyperlink" Target="https://fbref.com/en/players/507c7bdf/Bruno-Fernandes" TargetMode="External"/><Relationship Id="rId852" Type="http://schemas.openxmlformats.org/officeDocument/2006/relationships/hyperlink" Target="https://fbref.com/en/players/92e7e919/matchlogs/2023-2024/summary/Son-Heung-min-Match-Logs" TargetMode="External"/><Relationship Id="rId1068" Type="http://schemas.openxmlformats.org/officeDocument/2006/relationships/hyperlink" Target="https://fbref.com/en/players/79c0821a/Mateo-Kovacic" TargetMode="External"/><Relationship Id="rId1275" Type="http://schemas.openxmlformats.org/officeDocument/2006/relationships/hyperlink" Target="https://fbref.com/en/players/bf973eeb/matchlogs/2023-2024/summary/James-McConnell-Match-Logs" TargetMode="External"/><Relationship Id="rId1482" Type="http://schemas.openxmlformats.org/officeDocument/2006/relationships/hyperlink" Target="https://fbref.com/en/squads/1df6b87e/Sheffield-United-Stats" TargetMode="External"/><Relationship Id="rId1703" Type="http://schemas.openxmlformats.org/officeDocument/2006/relationships/hyperlink" Target="https://fbref.com/en/players/6a713852/matchlogs/2023-2024/summary/Robert-Sanchez-Match-Logs" TargetMode="External"/><Relationship Id="rId1910" Type="http://schemas.openxmlformats.org/officeDocument/2006/relationships/hyperlink" Target="https://fbref.com/en/squads/18bb7c10/Arsenal-Stats" TargetMode="External"/><Relationship Id="rId284" Type="http://schemas.openxmlformats.org/officeDocument/2006/relationships/hyperlink" Target="https://fbref.com/en/players/47369df8/matchlogs/2023-2024/summary/Josh-Brownhill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979cb300/Matt-Dibley-Dias" TargetMode="External"/><Relationship Id="rId712" Type="http://schemas.openxmlformats.org/officeDocument/2006/relationships/hyperlink" Target="https://fbref.com/en/players/7aa8adfe/matchlogs/2023-2024/summary/Alejandro-Garnacho-Match-Logs" TargetMode="External"/><Relationship Id="rId1135" Type="http://schemas.openxmlformats.org/officeDocument/2006/relationships/hyperlink" Target="https://fbref.com/en/players/d7553721/matchlogs/2023-2024/summary/Giovani-Lo-Celso-Match-Logs" TargetMode="External"/><Relationship Id="rId1342" Type="http://schemas.openxmlformats.org/officeDocument/2006/relationships/hyperlink" Target="https://fbref.com/en/squads/cff3d9bb/Chelsea-Stats" TargetMode="External"/><Relationship Id="rId1787" Type="http://schemas.openxmlformats.org/officeDocument/2006/relationships/hyperlink" Target="https://fbref.com/en/players/17695062/matchlogs/2023-2024/summary/Emile-Smith-Rowe-Match-Logs" TargetMode="External"/><Relationship Id="rId1994" Type="http://schemas.openxmlformats.org/officeDocument/2006/relationships/hyperlink" Target="https://fbref.com/en/players/8a7ff278/matchlogs/2023-2024/summary/Joel-Ward-Match-Logs" TargetMode="External"/><Relationship Id="rId79" Type="http://schemas.openxmlformats.org/officeDocument/2006/relationships/hyperlink" Target="https://fbref.com/en/squads/d07537b9/Brighton-and-Hove-Albion-Stats" TargetMode="External"/><Relationship Id="rId144" Type="http://schemas.openxmlformats.org/officeDocument/2006/relationships/hyperlink" Target="https://fbref.com/en/players/32e8417f/matchlogs/2023-2024/summary/Stefan-Bajcetic-Match-Logs" TargetMode="External"/><Relationship Id="rId589" Type="http://schemas.openxmlformats.org/officeDocument/2006/relationships/hyperlink" Target="https://fbref.com/en/players/debe38a0/John-Egan" TargetMode="External"/><Relationship Id="rId796" Type="http://schemas.openxmlformats.org/officeDocument/2006/relationships/hyperlink" Target="https://fbref.com/en/players/82518f62/matchlogs/2023-2024/summary/Bruno-Guimaraes-Match-Logs" TargetMode="External"/><Relationship Id="rId1202" Type="http://schemas.openxmlformats.org/officeDocument/2006/relationships/hyperlink" Target="https://fbref.com/en/squads/19538871/Manchester-United-Stats" TargetMode="External"/><Relationship Id="rId1647" Type="http://schemas.openxmlformats.org/officeDocument/2006/relationships/hyperlink" Target="https://fbref.com/en/players/7399c7a8/matchlogs/2023-2024/summary/Jack-Robinson-Match-Logs" TargetMode="External"/><Relationship Id="rId1854" Type="http://schemas.openxmlformats.org/officeDocument/2006/relationships/hyperlink" Target="https://fbref.com/en/squads/1df6b87e/Sheffield-United-Stats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215f3907/Mikkel-Damsgaard" TargetMode="External"/><Relationship Id="rId656" Type="http://schemas.openxmlformats.org/officeDocument/2006/relationships/hyperlink" Target="https://fbref.com/en/players/5ff4ab71/matchlogs/2023-2024/summary/Enzo-Fernandez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players/df3cda47/matchlogs/2023-2024/summary/Dejan-Kulusevski-Match-Logs" TargetMode="External"/><Relationship Id="rId1286" Type="http://schemas.openxmlformats.org/officeDocument/2006/relationships/hyperlink" Target="https://fbref.com/en/squads/d3fd31cc/Everton-Stats" TargetMode="External"/><Relationship Id="rId1493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players/9b6f7fd5/matchlogs/2023-2024/summary/Lucas-Paqueta-Match-Logs" TargetMode="External"/><Relationship Id="rId1714" Type="http://schemas.openxmlformats.org/officeDocument/2006/relationships/hyperlink" Target="https://fbref.com/en/squads/cff3d9bb/Chelsea-Stats" TargetMode="External"/><Relationship Id="rId2032" Type="http://schemas.openxmlformats.org/officeDocument/2006/relationships/hyperlink" Target="https://fbref.com/en/country/WAL/Wales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d07537b9/Brighton-and-Hove-Albion-Stats" TargetMode="External"/><Relationship Id="rId309" Type="http://schemas.openxmlformats.org/officeDocument/2006/relationships/hyperlink" Target="https://fbref.com/en/players/16264a81/Moises-Caicedo" TargetMode="External"/><Relationship Id="rId516" Type="http://schemas.openxmlformats.org/officeDocument/2006/relationships/hyperlink" Target="https://fbref.com/en/players/1b84dbe1/matchlogs/2023-2024/summary/Lucas-Digne-Match-Logs" TargetMode="External"/><Relationship Id="rId1146" Type="http://schemas.openxmlformats.org/officeDocument/2006/relationships/hyperlink" Target="https://fbref.com/en/squads/b2b47a98/Newcastle-United-Stats" TargetMode="External"/><Relationship Id="rId1798" Type="http://schemas.openxmlformats.org/officeDocument/2006/relationships/hyperlink" Target="https://fbref.com/en/squads/7c21e445/West-Ham-United-Stats" TargetMode="External"/><Relationship Id="rId1921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squads/e4a775cb/Nottingham-Forest-Stats" TargetMode="External"/><Relationship Id="rId930" Type="http://schemas.openxmlformats.org/officeDocument/2006/relationships/hyperlink" Target="https://fbref.com/en/country/DEN/Denmark-Football" TargetMode="External"/><Relationship Id="rId1006" Type="http://schemas.openxmlformats.org/officeDocument/2006/relationships/hyperlink" Target="https://fbref.com/en/country/FRA/France-Football" TargetMode="External"/><Relationship Id="rId1353" Type="http://schemas.openxmlformats.org/officeDocument/2006/relationships/hyperlink" Target="https://fbref.com/en/country/ENG/England-Football" TargetMode="External"/><Relationship Id="rId1560" Type="http://schemas.openxmlformats.org/officeDocument/2006/relationships/hyperlink" Target="https://fbref.com/en/players/27d0a506/Pedro-Porro" TargetMode="External"/><Relationship Id="rId1658" Type="http://schemas.openxmlformats.org/officeDocument/2006/relationships/hyperlink" Target="https://fbref.com/en/squads/943e8050/Burnley-Stats" TargetMode="External"/><Relationship Id="rId1865" Type="http://schemas.openxmlformats.org/officeDocument/2006/relationships/hyperlink" Target="https://fbref.com/en/country/ENG/England-Football" TargetMode="External"/><Relationship Id="rId155" Type="http://schemas.openxmlformats.org/officeDocument/2006/relationships/hyperlink" Target="https://fbref.com/en/squads/d07537b9/Brighton-and-Hove-Albion-Stats" TargetMode="External"/><Relationship Id="rId362" Type="http://schemas.openxmlformats.org/officeDocument/2006/relationships/hyperlink" Target="https://fbref.com/en/country/MLI/Mali-Football" TargetMode="External"/><Relationship Id="rId1213" Type="http://schemas.openxmlformats.org/officeDocument/2006/relationships/hyperlink" Target="https://fbref.com/en/country/ARG/Argentina-Football" TargetMode="External"/><Relationship Id="rId1297" Type="http://schemas.openxmlformats.org/officeDocument/2006/relationships/hyperlink" Target="https://fbref.com/en/country/TUN/Tunisia-Football" TargetMode="External"/><Relationship Id="rId1420" Type="http://schemas.openxmlformats.org/officeDocument/2006/relationships/hyperlink" Target="https://fbref.com/en/players/df0a4c90/Christian-Norgaard" TargetMode="External"/><Relationship Id="rId1518" Type="http://schemas.openxmlformats.org/officeDocument/2006/relationships/hyperlink" Target="https://fbref.com/en/squads/19538871/Manchester-United-Stats" TargetMode="External"/><Relationship Id="rId2043" Type="http://schemas.openxmlformats.org/officeDocument/2006/relationships/hyperlink" Target="https://fbref.com/en/players/d3085b49/Cauley-Woodrow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1df6b87e/Sheffield-United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country/GER/Germany-Football" TargetMode="External"/><Relationship Id="rId1932" Type="http://schemas.openxmlformats.org/officeDocument/2006/relationships/hyperlink" Target="https://fbref.com/en/players/a2d873dd/Hwang-Ui-jo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822bd0ba/Liverpool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e8832875/Joao-Pedro" TargetMode="External"/><Relationship Id="rId1157" Type="http://schemas.openxmlformats.org/officeDocument/2006/relationships/hyperlink" Target="https://fbref.com/en/country/SRB/Serbia-Football" TargetMode="External"/><Relationship Id="rId1364" Type="http://schemas.openxmlformats.org/officeDocument/2006/relationships/hyperlink" Target="https://fbref.com/en/players/a755db8c/Rodrigo-Muniz" TargetMode="External"/><Relationship Id="rId1571" Type="http://schemas.openxmlformats.org/officeDocument/2006/relationships/hyperlink" Target="https://fbref.com/en/players/67f649be/matchlogs/2023-2024/summary/Ionut-Radu-Match-Log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2696b6a9/Tahith-Chong" TargetMode="External"/><Relationship Id="rId580" Type="http://schemas.openxmlformats.org/officeDocument/2006/relationships/hyperlink" Target="https://fbref.com/en/players/fa9fa773/matchlogs/2023-2024/summary/Malcolm-Ebiowei-Match-Logs" TargetMode="External"/><Relationship Id="rId801" Type="http://schemas.openxmlformats.org/officeDocument/2006/relationships/hyperlink" Target="https://fbref.com/en/players/5ad50391/Josko-Gvardiol" TargetMode="External"/><Relationship Id="rId1017" Type="http://schemas.openxmlformats.org/officeDocument/2006/relationships/hyperlink" Target="https://fbref.com/en/players/51dbeea9/Thilo-Kehrer" TargetMode="External"/><Relationship Id="rId1224" Type="http://schemas.openxmlformats.org/officeDocument/2006/relationships/hyperlink" Target="https://fbref.com/en/players/b217ef29/Joel-Matip" TargetMode="External"/><Relationship Id="rId1431" Type="http://schemas.openxmlformats.org/officeDocument/2006/relationships/hyperlink" Target="https://fbref.com/en/players/1d042188/matchlogs/2023-2024/summary/Dara-OShea-Match-Logs" TargetMode="External"/><Relationship Id="rId1669" Type="http://schemas.openxmlformats.org/officeDocument/2006/relationships/hyperlink" Target="https://fbref.com/en/country/ENG/England-Football" TargetMode="External"/><Relationship Id="rId1876" Type="http://schemas.openxmlformats.org/officeDocument/2006/relationships/hyperlink" Target="https://fbref.com/en/players/0db169ae/Sandro-Tonali" TargetMode="External"/><Relationship Id="rId2054" Type="http://schemas.openxmlformats.org/officeDocument/2006/relationships/hyperlink" Target="https://fbref.com/en/players/907a5d7c/matchlogs/2023-2024/summary/Yehor-Yarmoliuk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328a254/Philip-Billing" TargetMode="External"/><Relationship Id="rId440" Type="http://schemas.openxmlformats.org/officeDocument/2006/relationships/hyperlink" Target="https://fbref.com/en/players/db4ed67b/matchlogs/2023-2024/summary/Mahmoud-Dahoud-Match-Logs" TargetMode="External"/><Relationship Id="rId678" Type="http://schemas.openxmlformats.org/officeDocument/2006/relationships/hyperlink" Target="https://fbref.com/en/country/RSA/South-Africa-Football" TargetMode="External"/><Relationship Id="rId885" Type="http://schemas.openxmlformats.org/officeDocument/2006/relationships/hyperlink" Target="https://fbref.com/en/players/8b04d6c1/Pierre-Hojbjerg" TargetMode="External"/><Relationship Id="rId1070" Type="http://schemas.openxmlformats.org/officeDocument/2006/relationships/hyperlink" Target="https://fbref.com/en/squads/b8fd03ef/Manchester-City-Stats" TargetMode="External"/><Relationship Id="rId1529" Type="http://schemas.openxmlformats.org/officeDocument/2006/relationships/hyperlink" Target="https://fbref.com/en/country/ARG/Argentina-Football" TargetMode="External"/><Relationship Id="rId1736" Type="http://schemas.openxmlformats.org/officeDocument/2006/relationships/hyperlink" Target="https://fbref.com/en/players/d04b94db/Nelson-Semedo" TargetMode="External"/><Relationship Id="rId1943" Type="http://schemas.openxmlformats.org/officeDocument/2006/relationships/hyperlink" Target="https://fbref.com/en/players/9f8e9423/matchlogs/2023-2024/summary/Raphael-Varane-Match-Log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a681b7b7/matchlogs/2023-2024/summary/Reece-Burke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f0caab96/Toti-Gomes" TargetMode="External"/><Relationship Id="rId952" Type="http://schemas.openxmlformats.org/officeDocument/2006/relationships/hyperlink" Target="https://fbref.com/en/players/73b1d65b/matchlogs/2023-2024/summary/Ryan-John-Giles-Match-Logs" TargetMode="External"/><Relationship Id="rId1168" Type="http://schemas.openxmlformats.org/officeDocument/2006/relationships/hyperlink" Target="https://fbref.com/en/players/ee38d9c5/James-Maddison" TargetMode="External"/><Relationship Id="rId1375" Type="http://schemas.openxmlformats.org/officeDocument/2006/relationships/hyperlink" Target="https://fbref.com/en/players/de112b84/matchlogs/2023-2024/summary/Jacob-Murphy-Match-Logs" TargetMode="External"/><Relationship Id="rId1582" Type="http://schemas.openxmlformats.org/officeDocument/2006/relationships/hyperlink" Target="https://fbref.com/en/squads/943e8050/Burnley-Stats" TargetMode="External"/><Relationship Id="rId1803" Type="http://schemas.openxmlformats.org/officeDocument/2006/relationships/hyperlink" Target="https://fbref.com/en/players/6a8a7af8/matchlogs/2023-2024/summary/Vinicius-Souza-Match-Log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a36524bf/Calvin-Bassey" TargetMode="External"/><Relationship Id="rId384" Type="http://schemas.openxmlformats.org/officeDocument/2006/relationships/hyperlink" Target="https://fbref.com/en/players/b2f9c73e/matchlogs/2023-2024/summary/Carney-Chukwuemeka-Match-Logs" TargetMode="External"/><Relationship Id="rId591" Type="http://schemas.openxmlformats.org/officeDocument/2006/relationships/hyperlink" Target="https://fbref.com/en/squads/1df6b87e/Sheffield-United-Stats" TargetMode="External"/><Relationship Id="rId605" Type="http://schemas.openxmlformats.org/officeDocument/2006/relationships/hyperlink" Target="https://fbref.com/en/players/df8b52a5/Emerson" TargetMode="External"/><Relationship Id="rId812" Type="http://schemas.openxmlformats.org/officeDocument/2006/relationships/hyperlink" Target="https://fbref.com/en/players/a7588cdc/matchlogs/2023-2024/summary/Antwoine-Hackford-Match-Logs" TargetMode="External"/><Relationship Id="rId1028" Type="http://schemas.openxmlformats.org/officeDocument/2006/relationships/hyperlink" Target="https://fbref.com/en/players/f31def1e/matchlogs/2023-2024/summary/Lloyd-Kelly-Match-Logs" TargetMode="External"/><Relationship Id="rId1235" Type="http://schemas.openxmlformats.org/officeDocument/2006/relationships/hyperlink" Target="https://fbref.com/en/players/27f4f772/matchlogs/2023-2024/summary/Remi-Matthews-Match-Logs" TargetMode="External"/><Relationship Id="rId1442" Type="http://schemas.openxmlformats.org/officeDocument/2006/relationships/hyperlink" Target="https://fbref.com/en/squads/7c21e445/West-Ham-United-Stats" TargetMode="External"/><Relationship Id="rId1887" Type="http://schemas.openxmlformats.org/officeDocument/2006/relationships/hyperlink" Target="https://fbref.com/en/players/259fea27/matchlogs/2023-2024/summary/James-Trafford-Match-Logs" TargetMode="External"/><Relationship Id="rId2065" Type="http://schemas.openxmlformats.org/officeDocument/2006/relationships/hyperlink" Target="https://fbref.com/en/squads/4ba7cbea/Bournemouth-Stats" TargetMode="External"/><Relationship Id="rId244" Type="http://schemas.openxmlformats.org/officeDocument/2006/relationships/hyperlink" Target="https://fbref.com/en/players/eed2427e/matchlogs/2023-2024/summary/Oscar-Bobb-Match-Logs" TargetMode="External"/><Relationship Id="rId689" Type="http://schemas.openxmlformats.org/officeDocument/2006/relationships/hyperlink" Target="https://fbref.com/en/players/00b77ecf/Nathan-Fraser" TargetMode="External"/><Relationship Id="rId896" Type="http://schemas.openxmlformats.org/officeDocument/2006/relationships/hyperlink" Target="https://fbref.com/en/players/a4e85758/matchlogs/2023-2024/summary/Igor-Match-Logs" TargetMode="External"/><Relationship Id="rId1081" Type="http://schemas.openxmlformats.org/officeDocument/2006/relationships/hyperlink" Target="https://fbref.com/en/country/ENG/England-Football" TargetMode="External"/><Relationship Id="rId1302" Type="http://schemas.openxmlformats.org/officeDocument/2006/relationships/hyperlink" Target="https://fbref.com/en/squads/e297cd13/Luton-Town-Stats" TargetMode="External"/><Relationship Id="rId1747" Type="http://schemas.openxmlformats.org/officeDocument/2006/relationships/hyperlink" Target="https://fbref.com/en/players/35141f4c/matchlogs/2023-2024/summary/Marcos-Senesi-Match-Logs" TargetMode="External"/><Relationship Id="rId1954" Type="http://schemas.openxmlformats.org/officeDocument/2006/relationships/hyperlink" Target="https://fbref.com/en/squads/d07537b9/Brighton-and-Hove-Albion-Stats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cd051869/Brentford-Stats" TargetMode="External"/><Relationship Id="rId549" Type="http://schemas.openxmlformats.org/officeDocument/2006/relationships/hyperlink" Target="https://fbref.com/en/players/02b29014/Abdoulaye-Doucoure" TargetMode="External"/><Relationship Id="rId756" Type="http://schemas.openxmlformats.org/officeDocument/2006/relationships/hyperlink" Target="https://fbref.com/en/players/01e5f06e/matchlogs/2023-2024/summary/Sergio-Gomez-Match-Logs" TargetMode="External"/><Relationship Id="rId1179" Type="http://schemas.openxmlformats.org/officeDocument/2006/relationships/hyperlink" Target="https://fbref.com/en/players/d8931174/matchlogs/2023-2024/summary/Harry-Maguire-Match-Logs" TargetMode="External"/><Relationship Id="rId1386" Type="http://schemas.openxmlformats.org/officeDocument/2006/relationships/hyperlink" Target="https://fbref.com/en/squads/18bb7c10/Arsenal-Stats" TargetMode="External"/><Relationship Id="rId1593" Type="http://schemas.openxmlformats.org/officeDocument/2006/relationships/hyperlink" Target="https://fbref.com/en/country/USA/United-States-Football" TargetMode="External"/><Relationship Id="rId1607" Type="http://schemas.openxmlformats.org/officeDocument/2006/relationships/hyperlink" Target="https://fbref.com/en/players/3353737a/matchlogs/2023-2024/summary/Sergio-Reguilon-Match-Logs" TargetMode="External"/><Relationship Id="rId1814" Type="http://schemas.openxmlformats.org/officeDocument/2006/relationships/hyperlink" Target="https://fbref.com/en/squads/cff3d9bb/Chelsea-Stat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7cbd6d68/matchlogs/2023-2024/summary/Eddie-Beach-Match-Logs" TargetMode="External"/><Relationship Id="rId311" Type="http://schemas.openxmlformats.org/officeDocument/2006/relationships/hyperlink" Target="https://fbref.com/en/squads/cff3d9bb/Chelsea-Stats" TargetMode="External"/><Relationship Id="rId395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fdf3cb77/Vladimir-Coufal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players/3eeda7dd/matchlogs/2023-2024/summary/Gavin-Kilkenny-Match-Logs" TargetMode="External"/><Relationship Id="rId1246" Type="http://schemas.openxmlformats.org/officeDocument/2006/relationships/hyperlink" Target="https://fbref.com/en/squads/7c21e445/West-Ham-United-Stats" TargetMode="External"/><Relationship Id="rId1898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country/UKR/Ukraine-Football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980522ec/matchlogs/2023-2024/summary/Christian-Eriksen-Match-Logs" TargetMode="External"/><Relationship Id="rId823" Type="http://schemas.openxmlformats.org/officeDocument/2006/relationships/hyperlink" Target="https://fbref.com/en/squads/fd962109/Fulham-Stats" TargetMode="External"/><Relationship Id="rId1453" Type="http://schemas.openxmlformats.org/officeDocument/2006/relationships/hyperlink" Target="https://fbref.com/en/country/BEL/Belgium-Football" TargetMode="External"/><Relationship Id="rId1660" Type="http://schemas.openxmlformats.org/officeDocument/2006/relationships/hyperlink" Target="https://fbref.com/en/players/57c94db2/Mads-Roerslev" TargetMode="External"/><Relationship Id="rId1758" Type="http://schemas.openxmlformats.org/officeDocument/2006/relationships/hyperlink" Target="https://fbref.com/en/squads/e297cd13/Luton-Town-Stats" TargetMode="External"/><Relationship Id="rId255" Type="http://schemas.openxmlformats.org/officeDocument/2006/relationships/hyperlink" Target="https://fbref.com/en/squads/b2b47a98/Newcastle-United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0ed063d6/Yasser-Larouci" TargetMode="External"/><Relationship Id="rId1106" Type="http://schemas.openxmlformats.org/officeDocument/2006/relationships/hyperlink" Target="https://fbref.com/en/squads/8602292d/Aston-Villa-Stats" TargetMode="External"/><Relationship Id="rId1313" Type="http://schemas.openxmlformats.org/officeDocument/2006/relationships/hyperlink" Target="https://fbref.com/en/country/ENG/England-Football" TargetMode="External"/><Relationship Id="rId1397" Type="http://schemas.openxmlformats.org/officeDocument/2006/relationships/hyperlink" Target="https://fbref.com/en/country/SEN/Senegal-Football" TargetMode="External"/><Relationship Id="rId1520" Type="http://schemas.openxmlformats.org/officeDocument/2006/relationships/hyperlink" Target="https://fbref.com/en/players/6639e500/Andreas-Pereira" TargetMode="External"/><Relationship Id="rId1965" Type="http://schemas.openxmlformats.org/officeDocument/2006/relationships/hyperlink" Target="https://fbref.com/en/country/BRA/Brazil-Football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47c64c55/Crystal-Palace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squads/47c64c55/Crystal-Palace-Stats" TargetMode="External"/><Relationship Id="rId1825" Type="http://schemas.openxmlformats.org/officeDocument/2006/relationships/hyperlink" Target="https://fbref.com/en/country/HUN/Hungary-Football" TargetMode="External"/><Relationship Id="rId2003" Type="http://schemas.openxmlformats.org/officeDocument/2006/relationships/hyperlink" Target="https://fbref.com/en/players/aed3a70f/Ollie-Watkins" TargetMode="External"/><Relationship Id="rId199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KOR/Korea-Republic-Football" TargetMode="External"/><Relationship Id="rId1257" Type="http://schemas.openxmlformats.org/officeDocument/2006/relationships/hyperlink" Target="https://fbref.com/en/country/ENG/England-Football" TargetMode="External"/><Relationship Id="rId1464" Type="http://schemas.openxmlformats.org/officeDocument/2006/relationships/hyperlink" Target="https://fbref.com/en/players/2944f86f/Frank-Onyeka" TargetMode="External"/><Relationship Id="rId1671" Type="http://schemas.openxmlformats.org/officeDocument/2006/relationships/hyperlink" Target="https://fbref.com/en/players/10a10454/matchlogs/2023-2024/summary/Joe-Rothwell-Match-Logs" TargetMode="External"/><Relationship Id="rId2087" Type="http://schemas.openxmlformats.org/officeDocument/2006/relationships/hyperlink" Target="https://fbref.com/en/players/79300479/Martin-Odegaard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228b07c/Tom-Davies" TargetMode="External"/><Relationship Id="rId680" Type="http://schemas.openxmlformats.org/officeDocument/2006/relationships/hyperlink" Target="https://fbref.com/en/players/f84a807c/matchlogs/2023-2024/summary/Lyle-Foster-Match-Logs" TargetMode="External"/><Relationship Id="rId901" Type="http://schemas.openxmlformats.org/officeDocument/2006/relationships/hyperlink" Target="https://fbref.com/en/players/8e92be30/Alexander-Isak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3925dbd6/Aleksandar-Mitrovic" TargetMode="External"/><Relationship Id="rId1531" Type="http://schemas.openxmlformats.org/officeDocument/2006/relationships/hyperlink" Target="https://fbref.com/en/players/53552942/matchlogs/2023-2024/summary/Maximo-Perrone-Match-Logs" TargetMode="External"/><Relationship Id="rId1769" Type="http://schemas.openxmlformats.org/officeDocument/2006/relationships/hyperlink" Target="https://fbref.com/en/country/BRA/Brazil-Football" TargetMode="External"/><Relationship Id="rId1976" Type="http://schemas.openxmlformats.org/officeDocument/2006/relationships/hyperlink" Target="https://fbref.com/en/country/BRA/Brazil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3e1550ee/Scott-Carson" TargetMode="External"/><Relationship Id="rId540" Type="http://schemas.openxmlformats.org/officeDocument/2006/relationships/hyperlink" Target="https://fbref.com/en/players/fffea3e5/matchlogs/2023-2024/summary/Jeremy-Doku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f098c03e/Mads-Juel-Andersen" TargetMode="External"/><Relationship Id="rId1170" Type="http://schemas.openxmlformats.org/officeDocument/2006/relationships/hyperlink" Target="https://fbref.com/en/squads/361ca564/Tottenham-Hotspur-Stats" TargetMode="External"/><Relationship Id="rId1629" Type="http://schemas.openxmlformats.org/officeDocument/2006/relationships/hyperlink" Target="https://fbref.com/en/country/SCO/Scotland-Football" TargetMode="External"/><Relationship Id="rId1836" Type="http://schemas.openxmlformats.org/officeDocument/2006/relationships/hyperlink" Target="https://fbref.com/en/players/a65c844b/Nuno-Tavares" TargetMode="External"/><Relationship Id="rId2014" Type="http://schemas.openxmlformats.org/officeDocument/2006/relationships/hyperlink" Target="https://fbref.com/en/players/ce5143da/matchlogs/2023-2024/summary/Danny-Welbeck-Match-Logs" TargetMode="External"/><Relationship Id="rId638" Type="http://schemas.openxmlformats.org/officeDocument/2006/relationships/hyperlink" Target="https://fbref.com/en/country/BRA/Brazil-Football" TargetMode="External"/><Relationship Id="rId845" Type="http://schemas.openxmlformats.org/officeDocument/2006/relationships/hyperlink" Target="https://fbref.com/en/players/8a3c1dc7/Rico-Henry" TargetMode="External"/><Relationship Id="rId1030" Type="http://schemas.openxmlformats.org/officeDocument/2006/relationships/hyperlink" Target="https://fbref.com/en/squads/8602292d/Aston-Villa-Stats" TargetMode="External"/><Relationship Id="rId1268" Type="http://schemas.openxmlformats.org/officeDocument/2006/relationships/hyperlink" Target="https://fbref.com/en/players/78b8ac63/Oliver-McBurnie" TargetMode="External"/><Relationship Id="rId1475" Type="http://schemas.openxmlformats.org/officeDocument/2006/relationships/hyperlink" Target="https://fbref.com/en/players/c1242d4e/matchlogs/2023-2024/summary/Stefan-Ortega-Match-Logs" TargetMode="External"/><Relationship Id="rId1682" Type="http://schemas.openxmlformats.org/officeDocument/2006/relationships/hyperlink" Target="https://fbref.com/en/squads/18bb7c10/Arsenal-Stats" TargetMode="External"/><Relationship Id="rId1903" Type="http://schemas.openxmlformats.org/officeDocument/2006/relationships/hyperlink" Target="https://fbref.com/en/players/b2a81fc6/matchlogs/2023-2024/summary/Mike-Tresor-Match-Logs" TargetMode="External"/><Relationship Id="rId277" Type="http://schemas.openxmlformats.org/officeDocument/2006/relationships/hyperlink" Target="https://fbref.com/en/players/ca18c8f1/Jacob-Brown" TargetMode="External"/><Relationship Id="rId400" Type="http://schemas.openxmlformats.org/officeDocument/2006/relationships/hyperlink" Target="https://fbref.com/en/players/2afc7272/matchlogs/2023-2024/summary/Lewis-Cook-Match-Logs" TargetMode="External"/><Relationship Id="rId484" Type="http://schemas.openxmlformats.org/officeDocument/2006/relationships/hyperlink" Target="https://fbref.com/en/players/e46012d4/matchlogs/2023-2024/summary/Kevin-De-Bruyne-Match-Logs" TargetMode="External"/><Relationship Id="rId705" Type="http://schemas.openxmlformats.org/officeDocument/2006/relationships/hyperlink" Target="https://fbref.com/en/players/72c812f3/Idrissa-Gana-Gueye" TargetMode="External"/><Relationship Id="rId1128" Type="http://schemas.openxmlformats.org/officeDocument/2006/relationships/hyperlink" Target="https://fbref.com/en/players/afed6722/Valentino-Livramento" TargetMode="External"/><Relationship Id="rId1335" Type="http://schemas.openxmlformats.org/officeDocument/2006/relationships/hyperlink" Target="https://fbref.com/en/players/374d5158/matchlogs/2023-2024/summary/Gonzalo-Montiel-Match-Logs" TargetMode="External"/><Relationship Id="rId1542" Type="http://schemas.openxmlformats.org/officeDocument/2006/relationships/hyperlink" Target="https://fbref.com/en/squads/b8fd03ef/Manchester-City-Stats" TargetMode="External"/><Relationship Id="rId1987" Type="http://schemas.openxmlformats.org/officeDocument/2006/relationships/hyperlink" Target="https://fbref.com/en/players/9e525177/Aaron-Wan-Bissaka" TargetMode="External"/><Relationship Id="rId137" Type="http://schemas.openxmlformats.org/officeDocument/2006/relationships/hyperlink" Target="https://fbref.com/en/players/3a233281/Leon-Bailey" TargetMode="External"/><Relationship Id="rId344" Type="http://schemas.openxmlformats.org/officeDocument/2006/relationships/hyperlink" Target="https://fbref.com/en/players/2389cdc2/matchlogs/2023-2024/summary/Matty-Cash-Match-Logs" TargetMode="External"/><Relationship Id="rId691" Type="http://schemas.openxmlformats.org/officeDocument/2006/relationships/hyperlink" Target="https://fbref.com/en/squads/8cec06e1/Wolverhampton-Wanderers-Stats" TargetMode="External"/><Relationship Id="rId789" Type="http://schemas.openxmlformats.org/officeDocument/2006/relationships/hyperlink" Target="https://fbref.com/en/players/d0706b27/Marc-Guehi" TargetMode="External"/><Relationship Id="rId912" Type="http://schemas.openxmlformats.org/officeDocument/2006/relationships/hyperlink" Target="https://fbref.com/en/players/6ca5ec4b/matchlogs/2023-2024/summary/Alex-Iwobi-Match-Logs" TargetMode="External"/><Relationship Id="rId996" Type="http://schemas.openxmlformats.org/officeDocument/2006/relationships/hyperlink" Target="https://fbref.com/en/players/0db5d2c8/matchlogs/2023-2024/summary/Mathias-Jorgensen-Match-Logs" TargetMode="External"/><Relationship Id="rId1847" Type="http://schemas.openxmlformats.org/officeDocument/2006/relationships/hyperlink" Target="https://fbref.com/en/players/cc2d7ad5/matchlogs/2023-2024/summary/Charlie-Taylor-Match-Logs" TargetMode="External"/><Relationship Id="rId2025" Type="http://schemas.openxmlformats.org/officeDocument/2006/relationships/hyperlink" Target="https://fbref.com/en/squads/fd962109/Fulham-Stats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d3fd31cc/Everton-Stats" TargetMode="External"/><Relationship Id="rId649" Type="http://schemas.openxmlformats.org/officeDocument/2006/relationships/hyperlink" Target="https://fbref.com/en/players/33a68b9b/Alvaro-Fernandez" TargetMode="External"/><Relationship Id="rId856" Type="http://schemas.openxmlformats.org/officeDocument/2006/relationships/hyperlink" Target="https://fbref.com/en/players/1780bb4a/matchlogs/2023-2024/summary/Aaron-Hickey-Match-Logs" TargetMode="External"/><Relationship Id="rId1181" Type="http://schemas.openxmlformats.org/officeDocument/2006/relationships/hyperlink" Target="https://fbref.com/en/country/BEL/Belgium-Football" TargetMode="External"/><Relationship Id="rId1279" Type="http://schemas.openxmlformats.org/officeDocument/2006/relationships/hyperlink" Target="https://fbref.com/en/players/90f91999/matchlogs/2023-2024/summary/John-McGinn-Match-Logs" TargetMode="External"/><Relationship Id="rId1402" Type="http://schemas.openxmlformats.org/officeDocument/2006/relationships/hyperlink" Target="https://fbref.com/en/squads/18bb7c10/Arsenal-Stats" TargetMode="External"/><Relationship Id="rId1486" Type="http://schemas.openxmlformats.org/officeDocument/2006/relationships/hyperlink" Target="https://fbref.com/en/squads/4ba7cbea/Bournemouth-Stats" TargetMode="External"/><Relationship Id="rId1707" Type="http://schemas.openxmlformats.org/officeDocument/2006/relationships/hyperlink" Target="https://fbref.com/en/players/dbf053da/matchlogs/2023-2024/summary/Jadon-Sancho-Match-Logs" TargetMode="External"/><Relationship Id="rId190" Type="http://schemas.openxmlformats.org/officeDocument/2006/relationships/hyperlink" Target="https://fbref.com/en/country/JAM/Jamaica-Football" TargetMode="External"/><Relationship Id="rId204" Type="http://schemas.openxmlformats.org/officeDocument/2006/relationships/hyperlink" Target="https://fbref.com/en/players/5a04fd92/matchlogs/2023-2024/summary/Said-Benrahma-Match-Logs" TargetMode="External"/><Relationship Id="rId288" Type="http://schemas.openxmlformats.org/officeDocument/2006/relationships/hyperlink" Target="https://fbref.com/en/players/4e204552/matchlogs/2023-2024/summary/Jacob-Bruun-Larsen-Match-Logs" TargetMode="External"/><Relationship Id="rId411" Type="http://schemas.openxmlformats.org/officeDocument/2006/relationships/hyperlink" Target="https://fbref.com/en/squads/7c21e445/West-Ham-United-Stats" TargetMode="External"/><Relationship Id="rId509" Type="http://schemas.openxmlformats.org/officeDocument/2006/relationships/hyperlink" Target="https://fbref.com/en/players/ac861941/Eric-Dier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37118440/matchlogs/2023-2024/summary/Tom-Lockyer-Match-Logs" TargetMode="External"/><Relationship Id="rId1346" Type="http://schemas.openxmlformats.org/officeDocument/2006/relationships/hyperlink" Target="https://fbref.com/en/squads/8602292d/Aston-Villa-Stats" TargetMode="External"/><Relationship Id="rId1693" Type="http://schemas.openxmlformats.org/officeDocument/2006/relationships/hyperlink" Target="https://fbref.com/en/country/BEL/Belgium-Football" TargetMode="External"/><Relationship Id="rId1914" Type="http://schemas.openxmlformats.org/officeDocument/2006/relationships/hyperlink" Target="https://fbref.com/en/squads/1df6b87e/Sheffield-United-Stats" TargetMode="External"/><Relationship Id="rId1998" Type="http://schemas.openxmlformats.org/officeDocument/2006/relationships/hyperlink" Target="https://fbref.com/en/players/3515d404/matchlogs/2023-2024/summary/James-Ward-Prowse-Match-Logs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4e015693/matchlogs/2023-2024/summary/James-Garner-Match-Logs" TargetMode="External"/><Relationship Id="rId923" Type="http://schemas.openxmlformats.org/officeDocument/2006/relationships/hyperlink" Target="https://fbref.com/en/squads/cff3d9bb/Chelsea-Stats" TargetMode="External"/><Relationship Id="rId1553" Type="http://schemas.openxmlformats.org/officeDocument/2006/relationships/hyperlink" Target="https://fbref.com/en/country/JAM/Jamaica-Football" TargetMode="External"/><Relationship Id="rId1760" Type="http://schemas.openxmlformats.org/officeDocument/2006/relationships/hyperlink" Target="https://fbref.com/en/players/3eb22ec9/Bernardo-Silva" TargetMode="External"/><Relationship Id="rId1858" Type="http://schemas.openxmlformats.org/officeDocument/2006/relationships/hyperlink" Target="https://fbref.com/en/squads/8602292d/Aston-Villa-Stat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e827567f/matchlogs/2023-2024/summary/Ellery-Balcombe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7923301c/Louie-Marsh" TargetMode="External"/><Relationship Id="rId1206" Type="http://schemas.openxmlformats.org/officeDocument/2006/relationships/hyperlink" Target="https://fbref.com/en/squads/18bb7c10/Arsenal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players/fa031b34/Richarlison" TargetMode="External"/><Relationship Id="rId2036" Type="http://schemas.openxmlformats.org/officeDocument/2006/relationships/hyperlink" Target="https://fbref.com/en/country/COD/Congo-DR-Football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fc076f78/Luca-Koleosho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e4a775cb/Nottingham-Forest-Stats" TargetMode="External"/><Relationship Id="rId1925" Type="http://schemas.openxmlformats.org/officeDocument/2006/relationships/hyperlink" Target="https://fbref.com/en/country/ITA/Italy-Football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cff3d9bb/Chelsea-Stats" TargetMode="External"/><Relationship Id="rId934" Type="http://schemas.openxmlformats.org/officeDocument/2006/relationships/hyperlink" Target="https://fbref.com/en/country/BRA/Brazil-Football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4125cb98/Jarrell-Quansah" TargetMode="External"/><Relationship Id="rId1771" Type="http://schemas.openxmlformats.org/officeDocument/2006/relationships/hyperlink" Target="https://fbref.com/en/players/86e7deaf/matchlogs/2023-2024/summary/Thiago-Silva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POR/Portugal-Football" TargetMode="External"/><Relationship Id="rId573" Type="http://schemas.openxmlformats.org/officeDocument/2006/relationships/hyperlink" Target="https://fbref.com/en/players/414184f7/Jhon-Duran" TargetMode="External"/><Relationship Id="rId780" Type="http://schemas.openxmlformats.org/officeDocument/2006/relationships/hyperlink" Target="https://fbref.com/en/players/b0b4fd3e/matchlogs/2023-2024/summary/Jack-Grealish-Match-Logs" TargetMode="External"/><Relationship Id="rId1217" Type="http://schemas.openxmlformats.org/officeDocument/2006/relationships/hyperlink" Target="https://fbref.com/en/country/SEN/Senegal-Football" TargetMode="External"/><Relationship Id="rId1424" Type="http://schemas.openxmlformats.org/officeDocument/2006/relationships/hyperlink" Target="https://fbref.com/en/players/089667a5/Lewis-OBrien" TargetMode="External"/><Relationship Id="rId1631" Type="http://schemas.openxmlformats.org/officeDocument/2006/relationships/hyperlink" Target="https://fbref.com/en/players/71ef519e/matchlogs/2023-2024/summary/Matt-Ritchie-Match-Logs" TargetMode="External"/><Relationship Id="rId1869" Type="http://schemas.openxmlformats.org/officeDocument/2006/relationships/hyperlink" Target="https://fbref.com/en/country/JPN/Japan-Football" TargetMode="External"/><Relationship Id="rId2047" Type="http://schemas.openxmlformats.org/officeDocument/2006/relationships/hyperlink" Target="https://fbref.com/en/players/a5212312/Joe-Worrall" TargetMode="External"/><Relationship Id="rId226" Type="http://schemas.openxmlformats.org/officeDocument/2006/relationships/hyperlink" Target="https://fbref.com/en/country/GNB/Guinea-Bissau-Football" TargetMode="External"/><Relationship Id="rId433" Type="http://schemas.openxmlformats.org/officeDocument/2006/relationships/hyperlink" Target="https://fbref.com/en/players/dc62b55d/Matheus-Cunh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players/0313a347/matchlogs/2023-2024/summary/Ezri-Konsa-Match-Logs" TargetMode="External"/><Relationship Id="rId1270" Type="http://schemas.openxmlformats.org/officeDocument/2006/relationships/hyperlink" Target="https://fbref.com/en/squads/1df6b87e/Sheffield-United-Stats" TargetMode="External"/><Relationship Id="rId1729" Type="http://schemas.openxmlformats.org/officeDocument/2006/relationships/hyperlink" Target="https://fbref.com/en/country/SUI/Switzerland-Football" TargetMode="External"/><Relationship Id="rId1936" Type="http://schemas.openxmlformats.org/officeDocument/2006/relationships/hyperlink" Target="https://fbref.com/en/players/e06683ca/Virgil-van-Dijk" TargetMode="External"/><Relationship Id="rId640" Type="http://schemas.openxmlformats.org/officeDocument/2006/relationships/hyperlink" Target="https://fbref.com/en/players/51a3c4c8/matchlogs/2023-2024/summary/Felipe-Match-Logs" TargetMode="External"/><Relationship Id="rId738" Type="http://schemas.openxmlformats.org/officeDocument/2006/relationships/hyperlink" Target="https://fbref.com/en/country/POR/Portugal-Football" TargetMode="External"/><Relationship Id="rId945" Type="http://schemas.openxmlformats.org/officeDocument/2006/relationships/hyperlink" Target="https://fbref.com/en/players/c17bfb65/Joelinton" TargetMode="External"/><Relationship Id="rId1368" Type="http://schemas.openxmlformats.org/officeDocument/2006/relationships/hyperlink" Target="https://fbref.com/en/players/99aa1a84/Arijanet-Muric" TargetMode="External"/><Relationship Id="rId1575" Type="http://schemas.openxmlformats.org/officeDocument/2006/relationships/hyperlink" Target="https://fbref.com/en/players/45685411/matchlogs/2023-2024/summary/Jesuran-Rak-Sakyi-Match-Logs" TargetMode="External"/><Relationship Id="rId1782" Type="http://schemas.openxmlformats.org/officeDocument/2006/relationships/hyperlink" Target="https://fbref.com/en/squads/4ba7cbea/Bournemouth-Stats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26ce2263/Ryan-Christie" TargetMode="External"/><Relationship Id="rId500" Type="http://schemas.openxmlformats.org/officeDocument/2006/relationships/hyperlink" Target="https://fbref.com/en/players/31c69ef1/matchlogs/2023-2024/summary/Ruben-Dias-Match-Logs" TargetMode="External"/><Relationship Id="rId584" Type="http://schemas.openxmlformats.org/officeDocument/2006/relationships/hyperlink" Target="https://fbref.com/en/players/3bb7b8b4/matchlogs/2023-2024/summary/Ederson-Match-Logs" TargetMode="External"/><Relationship Id="rId805" Type="http://schemas.openxmlformats.org/officeDocument/2006/relationships/hyperlink" Target="https://fbref.com/en/players/1f44ac21/Erling-Haaland" TargetMode="External"/><Relationship Id="rId1130" Type="http://schemas.openxmlformats.org/officeDocument/2006/relationships/hyperlink" Target="https://fbref.com/en/squads/b2b47a98/Newcastle-United-Stats" TargetMode="External"/><Relationship Id="rId1228" Type="http://schemas.openxmlformats.org/officeDocument/2006/relationships/hyperlink" Target="https://fbref.com/en/players/ed383e43/Alex-Matos" TargetMode="External"/><Relationship Id="rId1435" Type="http://schemas.openxmlformats.org/officeDocument/2006/relationships/hyperlink" Target="https://fbref.com/en/players/35516eac/matchlogs/2023-2024/summary/Wilson-Odobert-Match-Logs" TargetMode="External"/><Relationship Id="rId2058" Type="http://schemas.openxmlformats.org/officeDocument/2006/relationships/hyperlink" Target="https://fbref.com/en/players/c1fe2a48/matchlogs/2023-2024/summary/Ryan-Yates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c203af0/Yves-Bissouma" TargetMode="External"/><Relationship Id="rId791" Type="http://schemas.openxmlformats.org/officeDocument/2006/relationships/hyperlink" Target="https://fbref.com/en/squads/47c64c55/Crystal-Palace-Stats" TargetMode="External"/><Relationship Id="rId889" Type="http://schemas.openxmlformats.org/officeDocument/2006/relationships/hyperlink" Target="https://fbref.com/en/players/491a433d/Rasmus-Hojlund" TargetMode="External"/><Relationship Id="rId1074" Type="http://schemas.openxmlformats.org/officeDocument/2006/relationships/hyperlink" Target="https://fbref.com/en/squads/e297cd13/Luton-Town-Stats" TargetMode="External"/><Relationship Id="rId1642" Type="http://schemas.openxmlformats.org/officeDocument/2006/relationships/hyperlink" Target="https://fbref.com/en/squads/fd962109/Fulham-Stats" TargetMode="External"/><Relationship Id="rId1947" Type="http://schemas.openxmlformats.org/officeDocument/2006/relationships/hyperlink" Target="https://fbref.com/en/players/dad4b285/matchlogs/2023-2024/summary/Joel-Veltman-Match-Logs" TargetMode="External"/><Relationship Id="rId444" Type="http://schemas.openxmlformats.org/officeDocument/2006/relationships/hyperlink" Target="https://fbref.com/en/players/93e08bce/matchlogs/2023-2024/summary/Ameen-Al-Dakhil-Match-Logs" TargetMode="External"/><Relationship Id="rId651" Type="http://schemas.openxmlformats.org/officeDocument/2006/relationships/hyperlink" Target="https://fbref.com/en/squads/19538871/Manchester-United-Stats" TargetMode="External"/><Relationship Id="rId749" Type="http://schemas.openxmlformats.org/officeDocument/2006/relationships/hyperlink" Target="https://fbref.com/en/players/7a11550b/Joe-Gomez" TargetMode="External"/><Relationship Id="rId1281" Type="http://schemas.openxmlformats.org/officeDocument/2006/relationships/hyperlink" Target="https://fbref.com/en/country/SCO/Scotland-Football" TargetMode="External"/><Relationship Id="rId1379" Type="http://schemas.openxmlformats.org/officeDocument/2006/relationships/hyperlink" Target="https://fbref.com/en/players/30d4a2e5/matchlogs/2023-2024/summary/Vitaliy-Mykolenko-Match-Logs" TargetMode="External"/><Relationship Id="rId1502" Type="http://schemas.openxmlformats.org/officeDocument/2006/relationships/hyperlink" Target="https://fbref.com/en/squads/7c21e445/West-Ham-United-Stats" TargetMode="External"/><Relationship Id="rId1586" Type="http://schemas.openxmlformats.org/officeDocument/2006/relationships/hyperlink" Target="https://fbref.com/en/squads/19538871/Manchester-United-Stats" TargetMode="External"/><Relationship Id="rId1807" Type="http://schemas.openxmlformats.org/officeDocument/2006/relationships/hyperlink" Target="https://fbref.com/en/players/b2626673/matchlogs/2023-2024/summary/Jay-Stansfield-Match-Logs" TargetMode="External"/><Relationship Id="rId290" Type="http://schemas.openxmlformats.org/officeDocument/2006/relationships/hyperlink" Target="https://fbref.com/en/country/ESP/Spain-Football" TargetMode="External"/><Relationship Id="rId304" Type="http://schemas.openxmlformats.org/officeDocument/2006/relationships/hyperlink" Target="https://fbref.com/en/players/b2d31e83/matchlogs/2023-2024/summary/Dan-Burn-Match-Logs" TargetMode="External"/><Relationship Id="rId388" Type="http://schemas.openxmlformats.org/officeDocument/2006/relationships/hyperlink" Target="https://fbref.com/en/players/0442183b/matchlogs/2023-2024/summary/Nathaniel-Clyne-Match-Logs" TargetMode="External"/><Relationship Id="rId511" Type="http://schemas.openxmlformats.org/officeDocument/2006/relationships/hyperlink" Target="https://fbref.com/en/squads/361ca564/Tottenham-Hotspur-Stats" TargetMode="External"/><Relationship Id="rId609" Type="http://schemas.openxmlformats.org/officeDocument/2006/relationships/hyperlink" Target="https://fbref.com/en/players/c149016b/Wataru-Endo" TargetMode="External"/><Relationship Id="rId956" Type="http://schemas.openxmlformats.org/officeDocument/2006/relationships/hyperlink" Target="https://fbref.com/en/players/9319781b/matchlogs/2023-2024/summary/Ben-Johnson-Match-Logs" TargetMode="External"/><Relationship Id="rId1141" Type="http://schemas.openxmlformats.org/officeDocument/2006/relationships/hyperlink" Target="https://fbref.com/en/country/IRL/Republic-of-Ireland-Football" TargetMode="External"/><Relationship Id="rId1239" Type="http://schemas.openxmlformats.org/officeDocument/2006/relationships/hyperlink" Target="https://fbref.com/en/players/4bcf39f6/matchlogs/2023-2024/summary/Neal-Maupay-Match-Logs" TargetMode="External"/><Relationship Id="rId1793" Type="http://schemas.openxmlformats.org/officeDocument/2006/relationships/hyperlink" Target="https://fbref.com/en/country/ISR/Israel-Football" TargetMode="External"/><Relationship Id="rId2069" Type="http://schemas.openxmlformats.org/officeDocument/2006/relationships/hyperlink" Target="https://fbref.com/en/squads/8602292d/Aston-Villa-Stats" TargetMode="External"/><Relationship Id="rId85" Type="http://schemas.openxmlformats.org/officeDocument/2006/relationships/hyperlink" Target="https://fbref.com/en/players/21a866b7/Joseph-Anang" TargetMode="External"/><Relationship Id="rId150" Type="http://schemas.openxmlformats.org/officeDocument/2006/relationships/hyperlink" Target="https://fbref.com/en/country/GRE/Greece-Football" TargetMode="External"/><Relationship Id="rId595" Type="http://schemas.openxmlformats.org/officeDocument/2006/relationships/hyperlink" Target="https://fbref.com/en/squads/943e8050/Burnley-Stats" TargetMode="External"/><Relationship Id="rId816" Type="http://schemas.openxmlformats.org/officeDocument/2006/relationships/hyperlink" Target="https://fbref.com/en/players/da011f18/matchlogs/2023-2024/summary/Lewis-Hall-Match-Logs" TargetMode="External"/><Relationship Id="rId1001" Type="http://schemas.openxmlformats.org/officeDocument/2006/relationships/hyperlink" Target="https://fbref.com/en/players/15f24fe7/Sasa-Kalajdzic" TargetMode="External"/><Relationship Id="rId1446" Type="http://schemas.openxmlformats.org/officeDocument/2006/relationships/hyperlink" Target="https://fbref.com/en/squads/cd051869/Brentford-Stats" TargetMode="External"/><Relationship Id="rId1653" Type="http://schemas.openxmlformats.org/officeDocument/2006/relationships/hyperlink" Target="https://fbref.com/en/country/ESP/Spain-Football" TargetMode="External"/><Relationship Id="rId1860" Type="http://schemas.openxmlformats.org/officeDocument/2006/relationships/hyperlink" Target="https://fbref.com/en/players/41034650/Jurrien-Timber" TargetMode="External"/><Relationship Id="rId248" Type="http://schemas.openxmlformats.org/officeDocument/2006/relationships/hyperlink" Target="https://fbref.com/en/players/ae5019e6/matchlogs/2023-2024/summary/Jayden-Bogle-Match-Logs" TargetMode="External"/><Relationship Id="rId455" Type="http://schemas.openxmlformats.org/officeDocument/2006/relationships/hyperlink" Target="https://fbref.com/en/squads/e4a775cb/Nottingham-Forest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country/GHA/Ghana-Football" TargetMode="External"/><Relationship Id="rId1292" Type="http://schemas.openxmlformats.org/officeDocument/2006/relationships/hyperlink" Target="https://fbref.com/en/players/8df7a2fb/Ben-Mee" TargetMode="External"/><Relationship Id="rId1306" Type="http://schemas.openxmlformats.org/officeDocument/2006/relationships/hyperlink" Target="https://fbref.com/en/squads/4ba7cbea/Bournemouth-Stats" TargetMode="External"/><Relationship Id="rId1513" Type="http://schemas.openxmlformats.org/officeDocument/2006/relationships/hyperlink" Target="https://fbref.com/en/country/SCO/Scotland-Football" TargetMode="External"/><Relationship Id="rId1720" Type="http://schemas.openxmlformats.org/officeDocument/2006/relationships/hyperlink" Target="https://fbref.com/en/players/9744ff80/Pablo-Sarabia" TargetMode="External"/><Relationship Id="rId1958" Type="http://schemas.openxmlformats.org/officeDocument/2006/relationships/hyperlink" Target="https://fbref.com/en/squads/361ca564/Tottenham-Hotspur-Stat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fd962109/Fulham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e297cd13/Luton-Town-Stats" TargetMode="External"/><Relationship Id="rId1152" Type="http://schemas.openxmlformats.org/officeDocument/2006/relationships/hyperlink" Target="https://fbref.com/en/players/6f7d826d/Douglas-Luiz" TargetMode="External"/><Relationship Id="rId1597" Type="http://schemas.openxmlformats.org/officeDocument/2006/relationships/hyperlink" Target="https://fbref.com/en/country/ENG/England-Football" TargetMode="External"/><Relationship Id="rId1818" Type="http://schemas.openxmlformats.org/officeDocument/2006/relationships/hyperlink" Target="https://fbref.com/en/squads/cd051869/Brentford-Stats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2886c9b5/Shandon-Baptiste" TargetMode="External"/><Relationship Id="rId399" Type="http://schemas.openxmlformats.org/officeDocument/2006/relationships/hyperlink" Target="https://fbref.com/en/squads/4ba7cbea/Bournemouth-Stats" TargetMode="External"/><Relationship Id="rId827" Type="http://schemas.openxmlformats.org/officeDocument/2006/relationships/hyperlink" Target="https://fbref.com/en/squads/18bb7c10/Arsenal-Stats" TargetMode="External"/><Relationship Id="rId1012" Type="http://schemas.openxmlformats.org/officeDocument/2006/relationships/hyperlink" Target="https://fbref.com/en/players/1caa93a5/matchlogs/2023-2024/summary/Thomas-Kaminski-Match-Logs" TargetMode="External"/><Relationship Id="rId1457" Type="http://schemas.openxmlformats.org/officeDocument/2006/relationships/hyperlink" Target="https://fbref.com/en/country/CMR/Cameroon-Football" TargetMode="External"/><Relationship Id="rId1664" Type="http://schemas.openxmlformats.org/officeDocument/2006/relationships/hyperlink" Target="https://fbref.com/en/players/a3d94a58/Cristian-Romero" TargetMode="External"/><Relationship Id="rId1871" Type="http://schemas.openxmlformats.org/officeDocument/2006/relationships/hyperlink" Target="https://fbref.com/en/players/b3af9be1/matchlogs/2023-2024/summary/Takehiro-Tomiyasu-Match-Log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WAL/Wales-Football" TargetMode="External"/><Relationship Id="rId673" Type="http://schemas.openxmlformats.org/officeDocument/2006/relationships/hyperlink" Target="https://fbref.com/en/players/c3e39f12/Fraser-Forster" TargetMode="External"/><Relationship Id="rId880" Type="http://schemas.openxmlformats.org/officeDocument/2006/relationships/hyperlink" Target="https://fbref.com/en/players/a0666d3e/matchlogs/2023-2024/summary/Will-Hughes-Match-Logs" TargetMode="External"/><Relationship Id="rId1096" Type="http://schemas.openxmlformats.org/officeDocument/2006/relationships/hyperlink" Target="https://fbref.com/en/players/450ab6fc/Jamaal-Lascelles" TargetMode="External"/><Relationship Id="rId1317" Type="http://schemas.openxmlformats.org/officeDocument/2006/relationships/hyperlink" Target="https://fbref.com/en/country/ENG/England-Football" TargetMode="External"/><Relationship Id="rId1524" Type="http://schemas.openxmlformats.org/officeDocument/2006/relationships/hyperlink" Target="https://fbref.com/en/players/6fe90922/Ivan-Perisic" TargetMode="External"/><Relationship Id="rId1731" Type="http://schemas.openxmlformats.org/officeDocument/2006/relationships/hyperlink" Target="https://fbref.com/en/players/c8aa95da/matchlogs/2023-2024/summary/Fabian-Schar-Match-Logs" TargetMode="External"/><Relationship Id="rId1969" Type="http://schemas.openxmlformats.org/officeDocument/2006/relationships/hyperlink" Target="https://fbref.com/en/country/POR/Portugal-Football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IRL/Republic-of-Ireland-Football" TargetMode="External"/><Relationship Id="rId533" Type="http://schemas.openxmlformats.org/officeDocument/2006/relationships/hyperlink" Target="https://fbref.com/en/players/d557d734/Matt-Doherty" TargetMode="External"/><Relationship Id="rId978" Type="http://schemas.openxmlformats.org/officeDocument/2006/relationships/hyperlink" Target="https://fbref.com/en/country/ITA/Italy-Football" TargetMode="External"/><Relationship Id="rId1163" Type="http://schemas.openxmlformats.org/officeDocument/2006/relationships/hyperlink" Target="https://fbref.com/en/players/cab9634e/matchlogs/2023-2024/summary/Ian-Maatsen-Match-Logs" TargetMode="External"/><Relationship Id="rId1370" Type="http://schemas.openxmlformats.org/officeDocument/2006/relationships/hyperlink" Target="https://fbref.com/en/squads/943e8050/Burnley-Stats" TargetMode="External"/><Relationship Id="rId1829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players/c40b6180/Adam-Webster" TargetMode="External"/><Relationship Id="rId740" Type="http://schemas.openxmlformats.org/officeDocument/2006/relationships/hyperlink" Target="https://fbref.com/en/players/1961b2aa/matchlogs/2023-2024/summary/Andre-Gomes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43a166b4/Divock-Origi" TargetMode="External"/><Relationship Id="rId1675" Type="http://schemas.openxmlformats.org/officeDocument/2006/relationships/hyperlink" Target="https://fbref.com/en/players/a9b1c319/matchlogs/2023-2024/summary/Pelly-Ruddock-Mpanzu-Match-Logs" TargetMode="External"/><Relationship Id="rId1882" Type="http://schemas.openxmlformats.org/officeDocument/2006/relationships/hyperlink" Target="https://fbref.com/en/squads/8602292d/Aston-Villa-Stats" TargetMode="External"/><Relationship Id="rId172" Type="http://schemas.openxmlformats.org/officeDocument/2006/relationships/hyperlink" Target="https://fbref.com/en/players/3ea50f67/matchlogs/2023-2024/summary/Harvey-Barnes-Match-Logs" TargetMode="External"/><Relationship Id="rId477" Type="http://schemas.openxmlformats.org/officeDocument/2006/relationships/hyperlink" Target="https://fbref.com/en/players/3e9e06cb/Craig-Dawson" TargetMode="External"/><Relationship Id="rId600" Type="http://schemas.openxmlformats.org/officeDocument/2006/relationships/hyperlink" Target="https://fbref.com/en/players/2fba6108/matchlogs/2023-2024/summary/Anthony-Elanga-Match-Logs" TargetMode="External"/><Relationship Id="rId684" Type="http://schemas.openxmlformats.org/officeDocument/2006/relationships/hyperlink" Target="https://fbref.com/en/players/38c29201/matchlogs/2023-2024/summary/Aidan-Francis-Match-Logs" TargetMode="External"/><Relationship Id="rId1230" Type="http://schemas.openxmlformats.org/officeDocument/2006/relationships/hyperlink" Target="https://fbref.com/en/squads/cff3d9bb/Chelsea-Stats" TargetMode="External"/><Relationship Id="rId1328" Type="http://schemas.openxmlformats.org/officeDocument/2006/relationships/hyperlink" Target="https://fbref.com/en/players/b62878a5/Kudus-Mohammed" TargetMode="External"/><Relationship Id="rId1535" Type="http://schemas.openxmlformats.org/officeDocument/2006/relationships/hyperlink" Target="https://fbref.com/en/players/0cf321c8/matchlogs/2023-2024/summary/Djordje-Petrovic-Match-Logs" TargetMode="External"/><Relationship Id="rId2060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4d224fe8/Casemiro" TargetMode="External"/><Relationship Id="rId891" Type="http://schemas.openxmlformats.org/officeDocument/2006/relationships/hyperlink" Target="https://fbref.com/en/squads/19538871/Manchester-United-Stats" TargetMode="External"/><Relationship Id="rId905" Type="http://schemas.openxmlformats.org/officeDocument/2006/relationships/hyperlink" Target="https://fbref.com/en/players/6ca5ec4b/Alex-Iwobi" TargetMode="External"/><Relationship Id="rId989" Type="http://schemas.openxmlformats.org/officeDocument/2006/relationships/hyperlink" Target="https://fbref.com/en/players/570bb4b9/Hamed-Junior-Traore" TargetMode="External"/><Relationship Id="rId1742" Type="http://schemas.openxmlformats.org/officeDocument/2006/relationships/hyperlink" Target="https://fbref.com/en/squads/4ba7cbea/Bournemouth-Stats" TargetMode="External"/><Relationship Id="rId2018" Type="http://schemas.openxmlformats.org/officeDocument/2006/relationships/hyperlink" Target="https://fbref.com/en/players/35e413f1/matchlogs/2023-2024/summary/Ben-White-Match-Logs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20b3a502/matchlogs/2023-2024/summary/Nicolas-Dominguez-Match-Logs" TargetMode="External"/><Relationship Id="rId751" Type="http://schemas.openxmlformats.org/officeDocument/2006/relationships/hyperlink" Target="https://fbref.com/en/squads/822bd0ba/Liverpool-Stats" TargetMode="External"/><Relationship Id="rId849" Type="http://schemas.openxmlformats.org/officeDocument/2006/relationships/hyperlink" Target="https://fbref.com/en/players/92e7e919/Son-Heung-min" TargetMode="External"/><Relationship Id="rId1174" Type="http://schemas.openxmlformats.org/officeDocument/2006/relationships/hyperlink" Target="https://fbref.com/en/squads/cff3d9bb/Chelsea-Stats" TargetMode="External"/><Relationship Id="rId1381" Type="http://schemas.openxmlformats.org/officeDocument/2006/relationships/hyperlink" Target="https://fbref.com/en/country/ZIM/Zimbabwe-Football" TargetMode="External"/><Relationship Id="rId1479" Type="http://schemas.openxmlformats.org/officeDocument/2006/relationships/hyperlink" Target="https://fbref.com/en/players/79bc4c45/matchlogs/2023-2024/summary/Ben-Osborn-Match-Logs" TargetMode="External"/><Relationship Id="rId1602" Type="http://schemas.openxmlformats.org/officeDocument/2006/relationships/hyperlink" Target="https://fbref.com/en/squads/fd962109/Fulham-Stats" TargetMode="External"/><Relationship Id="rId1686" Type="http://schemas.openxmlformats.org/officeDocument/2006/relationships/hyperlink" Target="https://fbref.com/en/squads/822bd0ba/Liverpool-Stats" TargetMode="External"/><Relationship Id="rId183" Type="http://schemas.openxmlformats.org/officeDocument/2006/relationships/hyperlink" Target="https://fbref.com/en/squads/19538871/Manchester-United-Stats" TargetMode="External"/><Relationship Id="rId390" Type="http://schemas.openxmlformats.org/officeDocument/2006/relationships/hyperlink" Target="https://fbref.com/en/country/IRL/Republic-of-Ireland-Football" TargetMode="External"/><Relationship Id="rId404" Type="http://schemas.openxmlformats.org/officeDocument/2006/relationships/hyperlink" Target="https://fbref.com/en/players/74e12f1e/matchlogs/2023-2024/summary/Jack-Cork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squads/4ba7cbea/Bournemouth-Stats" TargetMode="External"/><Relationship Id="rId1241" Type="http://schemas.openxmlformats.org/officeDocument/2006/relationships/hyperlink" Target="https://fbref.com/en/country/FRA/France-Football" TargetMode="External"/><Relationship Id="rId1339" Type="http://schemas.openxmlformats.org/officeDocument/2006/relationships/hyperlink" Target="https://fbref.com/en/players/01ce9e70/matchlogs/2023-2024/summary/Kieffer-Moore-Match-Logs" TargetMode="External"/><Relationship Id="rId1893" Type="http://schemas.openxmlformats.org/officeDocument/2006/relationships/hyperlink" Target="https://fbref.com/en/country/BFA/Burkina-Faso-Football" TargetMode="External"/><Relationship Id="rId1907" Type="http://schemas.openxmlformats.org/officeDocument/2006/relationships/hyperlink" Target="https://fbref.com/en/players/21512407/matchlogs/2023-2024/summary/Kieran-Trippier-Match-Logs" TargetMode="External"/><Relationship Id="rId2071" Type="http://schemas.openxmlformats.org/officeDocument/2006/relationships/hyperlink" Target="https://fbref.com/en/players/07d65234/Anass-Zaroury" TargetMode="External"/><Relationship Id="rId250" Type="http://schemas.openxmlformats.org/officeDocument/2006/relationships/hyperlink" Target="https://fbref.com/en/country/CIV/Cote-dIvoire-Football" TargetMode="External"/><Relationship Id="rId488" Type="http://schemas.openxmlformats.org/officeDocument/2006/relationships/hyperlink" Target="https://fbref.com/en/players/b737f944/matchlogs/2023-2024/summary/Hannes-Delcroix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7aa8adfe/Alejandro-Garnacho" TargetMode="External"/><Relationship Id="rId916" Type="http://schemas.openxmlformats.org/officeDocument/2006/relationships/hyperlink" Target="https://fbref.com/en/players/9c36ed83/matchlogs/2023-2024/summary/Nicolas-Jackson-Match-Logs" TargetMode="External"/><Relationship Id="rId1101" Type="http://schemas.openxmlformats.org/officeDocument/2006/relationships/hyperlink" Target="https://fbref.com/en/country/GAB/Gabon-Football" TargetMode="External"/><Relationship Id="rId1546" Type="http://schemas.openxmlformats.org/officeDocument/2006/relationships/hyperlink" Target="https://fbref.com/en/squads/8602292d/Aston-Villa-Stats" TargetMode="External"/><Relationship Id="rId1753" Type="http://schemas.openxmlformats.org/officeDocument/2006/relationships/hyperlink" Target="https://fbref.com/en/country/ENG/England-Football" TargetMode="External"/><Relationship Id="rId1960" Type="http://schemas.openxmlformats.org/officeDocument/2006/relationships/hyperlink" Target="https://fbref.com/en/players/6412cc03/Fabio-Vieira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197640fd/matchlogs/2023-2024/summary/Timothy-Castagne-Match-Logs" TargetMode="External"/><Relationship Id="rId555" Type="http://schemas.openxmlformats.org/officeDocument/2006/relationships/hyperlink" Target="https://fbref.com/en/squads/47c64c55/Crystal-Palace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country/BEL/Belgium-Football" TargetMode="External"/><Relationship Id="rId1392" Type="http://schemas.openxmlformats.org/officeDocument/2006/relationships/hyperlink" Target="https://fbref.com/en/players/7ba2eaa9/Pedro-Neto" TargetMode="External"/><Relationship Id="rId1406" Type="http://schemas.openxmlformats.org/officeDocument/2006/relationships/hyperlink" Target="https://fbref.com/en/squads/1df6b87e/Sheffield-United-Stats" TargetMode="External"/><Relationship Id="rId1613" Type="http://schemas.openxmlformats.org/officeDocument/2006/relationships/hyperlink" Target="https://fbref.com/en/country/ENG/England-Football" TargetMode="External"/><Relationship Id="rId1820" Type="http://schemas.openxmlformats.org/officeDocument/2006/relationships/hyperlink" Target="https://fbref.com/en/players/e3f9e68a/Ronnie-Stutter" TargetMode="External"/><Relationship Id="rId2029" Type="http://schemas.openxmlformats.org/officeDocument/2006/relationships/hyperlink" Target="https://fbref.com/en/squads/b2b47a98/Newcastle-United-Stats" TargetMode="External"/><Relationship Id="rId194" Type="http://schemas.openxmlformats.org/officeDocument/2006/relationships/hyperlink" Target="https://fbref.com/en/country/FRA/France-Football" TargetMode="External"/><Relationship Id="rId208" Type="http://schemas.openxmlformats.org/officeDocument/2006/relationships/hyperlink" Target="https://fbref.com/en/players/68db6358/matchlogs/2023-2024/summary/Daniel-Bentley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NIR/Northern-Ireland-Football" TargetMode="External"/><Relationship Id="rId1045" Type="http://schemas.openxmlformats.org/officeDocument/2006/relationships/hyperlink" Target="https://fbref.com/en/country/POL/Poland-Football" TargetMode="External"/><Relationship Id="rId1252" Type="http://schemas.openxmlformats.org/officeDocument/2006/relationships/hyperlink" Target="https://fbref.com/en/players/6afaebf2/Bryan-Mbeumo" TargetMode="External"/><Relationship Id="rId1697" Type="http://schemas.openxmlformats.org/officeDocument/2006/relationships/hyperlink" Target="https://fbref.com/en/country/COL/Colombia-Football" TargetMode="External"/><Relationship Id="rId1918" Type="http://schemas.openxmlformats.org/officeDocument/2006/relationships/hyperlink" Target="https://fbref.com/en/squads/822bd0ba/Liverpool-Stats" TargetMode="External"/><Relationship Id="rId2082" Type="http://schemas.openxmlformats.org/officeDocument/2006/relationships/hyperlink" Target="https://fbref.com/en/players/ce4246f5/matchlogs/2023-2024/summary/Kurt-Zouma-Match-Logs" TargetMode="External"/><Relationship Id="rId261" Type="http://schemas.openxmlformats.org/officeDocument/2006/relationships/hyperlink" Target="https://fbref.com/en/players/c1949191/Jarrad-Branthwaite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cd051869/Brentford-Stats" TargetMode="External"/><Relationship Id="rId1112" Type="http://schemas.openxmlformats.org/officeDocument/2006/relationships/hyperlink" Target="https://fbref.com/en/players/9b5ce51a/Jefferson-Lerma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players/e7aa9d7c/Fabio-Silva" TargetMode="External"/><Relationship Id="rId1971" Type="http://schemas.openxmlformats.org/officeDocument/2006/relationships/hyperlink" Target="https://fbref.com/en/players/728e9b2e/matchlogs/2023-2024/summary/Joao-Virginia-Match-Log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SVK/Slovakia-Football" TargetMode="External"/><Relationship Id="rId773" Type="http://schemas.openxmlformats.org/officeDocument/2006/relationships/hyperlink" Target="https://fbref.com/en/players/b8e740fb/Ryan-Gravenberch" TargetMode="External"/><Relationship Id="rId1196" Type="http://schemas.openxmlformats.org/officeDocument/2006/relationships/hyperlink" Target="https://fbref.com/en/players/a79abd8b/Filip-Marshall" TargetMode="External"/><Relationship Id="rId1417" Type="http://schemas.openxmlformats.org/officeDocument/2006/relationships/hyperlink" Target="https://fbref.com/en/country/URU/Uruguay-Football" TargetMode="External"/><Relationship Id="rId1624" Type="http://schemas.openxmlformats.org/officeDocument/2006/relationships/hyperlink" Target="https://fbref.com/en/players/7a1f2c08/Jairo-Riedewald" TargetMode="External"/><Relationship Id="rId1831" Type="http://schemas.openxmlformats.org/officeDocument/2006/relationships/hyperlink" Target="https://fbref.com/en/players/e514ab62/matchlogs/2023-2024/summary/Matt-Targett-Match-Logs" TargetMode="External"/><Relationship Id="rId121" Type="http://schemas.openxmlformats.org/officeDocument/2006/relationships/hyperlink" Target="https://fbref.com/en/players/5c2b4f07/Serge-Aurier" TargetMode="External"/><Relationship Id="rId219" Type="http://schemas.openxmlformats.org/officeDocument/2006/relationships/hyperlink" Target="https://fbref.com/en/squads/cff3d9bb/Chelsea-Stats" TargetMode="External"/><Relationship Id="rId426" Type="http://schemas.openxmlformats.org/officeDocument/2006/relationships/hyperlink" Target="https://fbref.com/en/country/ESP/Spain-Football" TargetMode="External"/><Relationship Id="rId633" Type="http://schemas.openxmlformats.org/officeDocument/2006/relationships/hyperlink" Target="https://fbref.com/en/players/0ba976e4/Ansu-Fati" TargetMode="External"/><Relationship Id="rId980" Type="http://schemas.openxmlformats.org/officeDocument/2006/relationships/hyperlink" Target="https://fbref.com/en/players/45db685d/matchlogs/2023-2024/summary/Jorginho-Match-Logs" TargetMode="External"/><Relationship Id="rId1056" Type="http://schemas.openxmlformats.org/officeDocument/2006/relationships/hyperlink" Target="https://fbref.com/en/players/5ed9b537/Ibrahima-Konate" TargetMode="External"/><Relationship Id="rId1263" Type="http://schemas.openxmlformats.org/officeDocument/2006/relationships/hyperlink" Target="https://fbref.com/en/players/96593e89/matchlogs/2023-2024/summary/James-Mcatee-Match-Logs" TargetMode="External"/><Relationship Id="rId1929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e5a76dfe/matchlogs/2023-2024/summary/Dean-Henderson-Match-Logs" TargetMode="External"/><Relationship Id="rId938" Type="http://schemas.openxmlformats.org/officeDocument/2006/relationships/hyperlink" Target="https://fbref.com/en/country/MEX/Mexico-Football" TargetMode="External"/><Relationship Id="rId1470" Type="http://schemas.openxmlformats.org/officeDocument/2006/relationships/hyperlink" Target="https://fbref.com/en/squads/e4a775cb/Nottingham-Forest-Stats" TargetMode="External"/><Relationship Id="rId1568" Type="http://schemas.openxmlformats.org/officeDocument/2006/relationships/hyperlink" Target="https://fbref.com/en/players/67f649be/Ionut-Radu" TargetMode="External"/><Relationship Id="rId1775" Type="http://schemas.openxmlformats.org/officeDocument/2006/relationships/hyperlink" Target="https://fbref.com/en/players/8e16dd48/matchlogs/2023-2024/summary/Luis-Sinisterra-Match-Log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5f346071/matchlogs/2023-2024/summary/Andre-Brooks-Match-Logs" TargetMode="External"/><Relationship Id="rId577" Type="http://schemas.openxmlformats.org/officeDocument/2006/relationships/hyperlink" Target="https://fbref.com/en/players/fa9fa773/Malcolm-Ebiowei" TargetMode="External"/><Relationship Id="rId700" Type="http://schemas.openxmlformats.org/officeDocument/2006/relationships/hyperlink" Target="https://fbref.com/en/players/1971591f/matchlogs/2023-2024/summary/Cody-Gakpo-Match-Logs" TargetMode="External"/><Relationship Id="rId1123" Type="http://schemas.openxmlformats.org/officeDocument/2006/relationships/hyperlink" Target="https://fbref.com/en/players/41f08ac8/matchlogs/2023-2024/summary/Keane-Lewis-Potter-Match-Logs" TargetMode="External"/><Relationship Id="rId1330" Type="http://schemas.openxmlformats.org/officeDocument/2006/relationships/hyperlink" Target="https://fbref.com/en/squads/7c21e445/West-Ham-United-Stats" TargetMode="External"/><Relationship Id="rId1428" Type="http://schemas.openxmlformats.org/officeDocument/2006/relationships/hyperlink" Target="https://fbref.com/en/players/1d042188/Dara-OShea" TargetMode="External"/><Relationship Id="rId1635" Type="http://schemas.openxmlformats.org/officeDocument/2006/relationships/hyperlink" Target="https://fbref.com/en/players/24fae784/matchlogs/2023-2024/summary/Connor-Roberts-Match-Logs" TargetMode="External"/><Relationship Id="rId1982" Type="http://schemas.openxmlformats.org/officeDocument/2006/relationships/hyperlink" Target="https://fbref.com/en/players/03df04ff/matchlogs/2023-2024/summary/Odisseas-Vlachodimos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7eda24fe/matchlogs/2023-2024/summary/Ben-Greenwood-Match-Logs" TargetMode="External"/><Relationship Id="rId991" Type="http://schemas.openxmlformats.org/officeDocument/2006/relationships/hyperlink" Target="https://fbref.com/en/squads/4ba7cbea/Bournemouth-Stats" TargetMode="External"/><Relationship Id="rId1067" Type="http://schemas.openxmlformats.org/officeDocument/2006/relationships/hyperlink" Target="https://fbref.com/en/players/8d3c902d/matchlogs/2023-2024/summary/Cheikhou-Kouyate-Match-Logs" TargetMode="External"/><Relationship Id="rId1842" Type="http://schemas.openxmlformats.org/officeDocument/2006/relationships/hyperlink" Target="https://fbref.com/en/squads/4ba7cbea/Bournemouth-Stats" TargetMode="External"/><Relationship Id="rId2020" Type="http://schemas.openxmlformats.org/officeDocument/2006/relationships/hyperlink" Target="https://fbref.com/en/country/WAL/Wales-Football" TargetMode="External"/><Relationship Id="rId437" Type="http://schemas.openxmlformats.org/officeDocument/2006/relationships/hyperlink" Target="https://fbref.com/en/players/db4ed67b/Mahmoud-Dahoud" TargetMode="External"/><Relationship Id="rId644" Type="http://schemas.openxmlformats.org/officeDocument/2006/relationships/hyperlink" Target="https://fbref.com/en/players/4596da74/matchlogs/2023-2024/summary/Evan-Ferguson-Match-Logs" TargetMode="External"/><Relationship Id="rId851" Type="http://schemas.openxmlformats.org/officeDocument/2006/relationships/hyperlink" Target="https://fbref.com/en/squads/361ca564/Tottenham-Hotspur-Stats" TargetMode="External"/><Relationship Id="rId1274" Type="http://schemas.openxmlformats.org/officeDocument/2006/relationships/hyperlink" Target="https://fbref.com/en/squads/822bd0ba/Liverpool-Stats" TargetMode="External"/><Relationship Id="rId1481" Type="http://schemas.openxmlformats.org/officeDocument/2006/relationships/hyperlink" Target="https://fbref.com/en/country/DEN/Denmark-Football" TargetMode="External"/><Relationship Id="rId1579" Type="http://schemas.openxmlformats.org/officeDocument/2006/relationships/hyperlink" Target="https://fbref.com/en/players/466fb2c5/matchlogs/2023-2024/summary/Aaron-Ramsdale-Match-Logs" TargetMode="External"/><Relationship Id="rId1702" Type="http://schemas.openxmlformats.org/officeDocument/2006/relationships/hyperlink" Target="https://fbref.com/en/squads/cff3d9bb/Chelsea-Stats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4a1a9578/matchlogs/2023-2024/summary/Luis-Diaz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73b1d65b/Ryan-John-Giles" TargetMode="External"/><Relationship Id="rId1134" Type="http://schemas.openxmlformats.org/officeDocument/2006/relationships/hyperlink" Target="https://fbref.com/en/squads/361ca564/Tottenham-Hotspur-Stats" TargetMode="External"/><Relationship Id="rId1341" Type="http://schemas.openxmlformats.org/officeDocument/2006/relationships/hyperlink" Target="https://fbref.com/en/country/POR/Portugal-Football" TargetMode="External"/><Relationship Id="rId1786" Type="http://schemas.openxmlformats.org/officeDocument/2006/relationships/hyperlink" Target="https://fbref.com/en/squads/18bb7c10/Arsenal-Stats" TargetMode="External"/><Relationship Id="rId1993" Type="http://schemas.openxmlformats.org/officeDocument/2006/relationships/hyperlink" Target="https://fbref.com/en/squads/47c64c55/Crystal-Palace-Stats" TargetMode="External"/><Relationship Id="rId78" Type="http://schemas.openxmlformats.org/officeDocument/2006/relationships/hyperlink" Target="https://fbref.com/en/country/COL/Colombia-Football" TargetMode="External"/><Relationship Id="rId143" Type="http://schemas.openxmlformats.org/officeDocument/2006/relationships/hyperlink" Target="https://fbref.com/en/squads/822bd0ba/Liverpool-Stats" TargetMode="External"/><Relationship Id="rId350" Type="http://schemas.openxmlformats.org/officeDocument/2006/relationships/hyperlink" Target="https://fbref.com/en/country/ESP/Spain-Football" TargetMode="External"/><Relationship Id="rId588" Type="http://schemas.openxmlformats.org/officeDocument/2006/relationships/hyperlink" Target="https://fbref.com/en/players/0562b7f1/matchlogs/2023-2024/summary/Odsonne-Edouard-Match-Logs" TargetMode="External"/><Relationship Id="rId795" Type="http://schemas.openxmlformats.org/officeDocument/2006/relationships/hyperlink" Target="https://fbref.com/en/squads/b2b47a98/Newcastle-United-Stats" TargetMode="External"/><Relationship Id="rId809" Type="http://schemas.openxmlformats.org/officeDocument/2006/relationships/hyperlink" Target="https://fbref.com/en/players/a7588cdc/Antwoine-Hackford" TargetMode="External"/><Relationship Id="rId1201" Type="http://schemas.openxmlformats.org/officeDocument/2006/relationships/hyperlink" Target="https://fbref.com/en/country/FRA/France-Football" TargetMode="External"/><Relationship Id="rId1439" Type="http://schemas.openxmlformats.org/officeDocument/2006/relationships/hyperlink" Target="https://fbref.com/en/players/788c0277/matchlogs/2023-2024/summary/Chiedozie-Ogbene-Match-Logs" TargetMode="External"/><Relationship Id="rId1646" Type="http://schemas.openxmlformats.org/officeDocument/2006/relationships/hyperlink" Target="https://fbref.com/en/squads/1df6b87e/Sheffield-United-Stats" TargetMode="External"/><Relationship Id="rId1853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players/c6dc9ecd/Harry-Wilso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ISL/Iceland-Football" TargetMode="External"/><Relationship Id="rId448" Type="http://schemas.openxmlformats.org/officeDocument/2006/relationships/hyperlink" Target="https://fbref.com/en/players/d9565625/matchlogs/2023-2024/summary/Diogo-Dalot-Match-Logs" TargetMode="External"/><Relationship Id="rId655" Type="http://schemas.openxmlformats.org/officeDocument/2006/relationships/hyperlink" Target="https://fbref.com/en/squads/cff3d9bb/Chelsea-Stats" TargetMode="External"/><Relationship Id="rId862" Type="http://schemas.openxmlformats.org/officeDocument/2006/relationships/hyperlink" Target="https://fbref.com/en/country/IRL/Republic-of-Ireland-Football" TargetMode="External"/><Relationship Id="rId1078" Type="http://schemas.openxmlformats.org/officeDocument/2006/relationships/hyperlink" Target="https://fbref.com/en/squads/361ca564/Tottenham-Hotspur-Stats" TargetMode="External"/><Relationship Id="rId1285" Type="http://schemas.openxmlformats.org/officeDocument/2006/relationships/hyperlink" Target="https://fbref.com/en/country/ENG/England-Football" TargetMode="External"/><Relationship Id="rId1492" Type="http://schemas.openxmlformats.org/officeDocument/2006/relationships/hyperlink" Target="https://fbref.com/en/players/dc7f8a28/Cole-Palmer" TargetMode="External"/><Relationship Id="rId1506" Type="http://schemas.openxmlformats.org/officeDocument/2006/relationships/hyperlink" Target="https://fbref.com/en/squads/7c21e445/West-Ham-United-Stats" TargetMode="External"/><Relationship Id="rId1713" Type="http://schemas.openxmlformats.org/officeDocument/2006/relationships/hyperlink" Target="https://fbref.com/en/country/BRA/Brazil-Football" TargetMode="External"/><Relationship Id="rId1920" Type="http://schemas.openxmlformats.org/officeDocument/2006/relationships/hyperlink" Target="https://fbref.com/en/players/4a51ba65/Matt-Turner" TargetMode="External"/><Relationship Id="rId294" Type="http://schemas.openxmlformats.org/officeDocument/2006/relationships/hyperlink" Target="https://fbref.com/en/country/ARG/Argentina-Football" TargetMode="External"/><Relationship Id="rId308" Type="http://schemas.openxmlformats.org/officeDocument/2006/relationships/hyperlink" Target="https://fbref.com/en/players/dab84ad2/matchlogs/2023-2024/summary/Mason-Burstow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players/9674002f/Mason-Mount" TargetMode="External"/><Relationship Id="rId1797" Type="http://schemas.openxmlformats.org/officeDocument/2006/relationships/hyperlink" Target="https://fbref.com/en/country/CZE/Czech-Republic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CMR/Cameroon-Football" TargetMode="External"/><Relationship Id="rId361" Type="http://schemas.openxmlformats.org/officeDocument/2006/relationships/hyperlink" Target="https://fbref.com/en/players/d33e3242/Ismaila-Cheick-Coulibaly" TargetMode="External"/><Relationship Id="rId599" Type="http://schemas.openxmlformats.org/officeDocument/2006/relationships/hyperlink" Target="https://fbref.com/en/squads/e4a775cb/Nottingham-Forest-Stats" TargetMode="External"/><Relationship Id="rId1005" Type="http://schemas.openxmlformats.org/officeDocument/2006/relationships/hyperlink" Target="https://fbref.com/en/players/cc77354e/Boubacar-Kamara" TargetMode="External"/><Relationship Id="rId1212" Type="http://schemas.openxmlformats.org/officeDocument/2006/relationships/hyperlink" Target="https://fbref.com/en/players/bac46a10/Lisandro-Martinez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players/a105d46a/Harry-Toffolo" TargetMode="External"/><Relationship Id="rId2042" Type="http://schemas.openxmlformats.org/officeDocument/2006/relationships/hyperlink" Target="https://fbref.com/en/players/4e9a0555/matchlogs/2023-2024/summary/Chris-Wood-Match-Logs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15f3ec41/Callum-Hudson-Odoi" TargetMode="External"/><Relationship Id="rId1089" Type="http://schemas.openxmlformats.org/officeDocument/2006/relationships/hyperlink" Target="https://fbref.com/en/country/ESP/Spain-Football" TargetMode="External"/><Relationship Id="rId1296" Type="http://schemas.openxmlformats.org/officeDocument/2006/relationships/hyperlink" Target="https://fbref.com/en/players/ca22ccb0/Hannibal-Mejbri" TargetMode="External"/><Relationship Id="rId1517" Type="http://schemas.openxmlformats.org/officeDocument/2006/relationships/hyperlink" Target="https://fbref.com/en/country/URU/Uruguay-Football" TargetMode="External"/><Relationship Id="rId1724" Type="http://schemas.openxmlformats.org/officeDocument/2006/relationships/hyperlink" Target="https://fbref.com/en/players/52afb588/Kevin-Schade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2aaadf33/Luke-Berry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SCO/Scotland-Football" TargetMode="External"/><Relationship Id="rId1156" Type="http://schemas.openxmlformats.org/officeDocument/2006/relationships/hyperlink" Target="https://fbref.com/en/players/c6e8cf1f/Sasa-Lukic" TargetMode="External"/><Relationship Id="rId1363" Type="http://schemas.openxmlformats.org/officeDocument/2006/relationships/hyperlink" Target="https://fbref.com/en/players/049a888d/matchlogs/2023-2024/summary/Mykhailo-Mudryk-Match-Logs" TargetMode="External"/><Relationship Id="rId1931" Type="http://schemas.openxmlformats.org/officeDocument/2006/relationships/hyperlink" Target="https://fbref.com/en/players/1df4a109/matchlogs/2023-2024/summary/Lesley-Ugochukwu-Match-Logs" TargetMode="External"/><Relationship Id="rId733" Type="http://schemas.openxmlformats.org/officeDocument/2006/relationships/hyperlink" Target="https://fbref.com/en/players/9f7c837d/Ben-Godfrey" TargetMode="External"/><Relationship Id="rId940" Type="http://schemas.openxmlformats.org/officeDocument/2006/relationships/hyperlink" Target="https://fbref.com/en/players/b561db50/matchlogs/2023-2024/summary/Raul-Jimenez-Match-Logs" TargetMode="External"/><Relationship Id="rId1016" Type="http://schemas.openxmlformats.org/officeDocument/2006/relationships/hyperlink" Target="https://fbref.com/en/players/c5b7c315/matchlogs/2023-2024/summary/Michael-Keane-Match-Logs" TargetMode="External"/><Relationship Id="rId1570" Type="http://schemas.openxmlformats.org/officeDocument/2006/relationships/hyperlink" Target="https://fbref.com/en/squads/4ba7cbea/Bournemouth-Stats" TargetMode="External"/><Relationship Id="rId1668" Type="http://schemas.openxmlformats.org/officeDocument/2006/relationships/hyperlink" Target="https://fbref.com/en/players/10a10454/Joe-Rothwell" TargetMode="External"/><Relationship Id="rId1875" Type="http://schemas.openxmlformats.org/officeDocument/2006/relationships/hyperlink" Target="https://fbref.com/en/players/e7ca0439/matchlogs/2023-2024/summary/James-Tomkins-Match-Logs" TargetMode="External"/><Relationship Id="rId165" Type="http://schemas.openxmlformats.org/officeDocument/2006/relationships/hyperlink" Target="https://fbref.com/en/players/3a24769f/Ross-Barkley" TargetMode="External"/><Relationship Id="rId372" Type="http://schemas.openxmlformats.org/officeDocument/2006/relationships/hyperlink" Target="https://fbref.com/en/players/d2424d1b/matchlogs/2023-2024/summary/Ben-Chilwell-Match-Logs" TargetMode="External"/><Relationship Id="rId677" Type="http://schemas.openxmlformats.org/officeDocument/2006/relationships/hyperlink" Target="https://fbref.com/en/players/f84a807c/Lyle-Foster" TargetMode="External"/><Relationship Id="rId800" Type="http://schemas.openxmlformats.org/officeDocument/2006/relationships/hyperlink" Target="https://fbref.com/en/players/d56b9520/matchlogs/2023-2024/summary/Malo-Gusto-Match-Logs" TargetMode="External"/><Relationship Id="rId1223" Type="http://schemas.openxmlformats.org/officeDocument/2006/relationships/hyperlink" Target="https://fbref.com/en/players/50e6dc35/matchlogs/2023-2024/summary/Jean-Philippe-Mateta-Match-Logs" TargetMode="External"/><Relationship Id="rId1430" Type="http://schemas.openxmlformats.org/officeDocument/2006/relationships/hyperlink" Target="https://fbref.com/en/squads/943e8050/Burnley-Stats" TargetMode="External"/><Relationship Id="rId1528" Type="http://schemas.openxmlformats.org/officeDocument/2006/relationships/hyperlink" Target="https://fbref.com/en/players/53552942/Maximo-Perrone" TargetMode="External"/><Relationship Id="rId2053" Type="http://schemas.openxmlformats.org/officeDocument/2006/relationships/hyperlink" Target="https://fbref.com/en/squads/cd051869/Brentford-Stats" TargetMode="External"/><Relationship Id="rId232" Type="http://schemas.openxmlformats.org/officeDocument/2006/relationships/hyperlink" Target="https://fbref.com/en/players/9af1f9ff/matchlogs/2023-2024/summary/Jordan-Beyer-Match-Logs" TargetMode="External"/><Relationship Id="rId884" Type="http://schemas.openxmlformats.org/officeDocument/2006/relationships/hyperlink" Target="https://fbref.com/en/players/d2b32e91/matchlogs/2023-2024/summary/Bashir-Humphreys-Match-Logs" TargetMode="External"/><Relationship Id="rId1735" Type="http://schemas.openxmlformats.org/officeDocument/2006/relationships/hyperlink" Target="https://fbref.com/en/players/3312f911/matchlogs/2023-2024/summary/Jeffrey-Schlupp-Match-Logs" TargetMode="External"/><Relationship Id="rId1942" Type="http://schemas.openxmlformats.org/officeDocument/2006/relationships/hyperlink" Target="https://fbref.com/en/squads/19538871/Manchester-United-Stat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fffea3e5/Jeremy-Doku" TargetMode="External"/><Relationship Id="rId744" Type="http://schemas.openxmlformats.org/officeDocument/2006/relationships/hyperlink" Target="https://fbref.com/en/players/8b57ad2c/matchlogs/2023-2024/summary/Joao-Gomes-Match-Logs" TargetMode="External"/><Relationship Id="rId951" Type="http://schemas.openxmlformats.org/officeDocument/2006/relationships/hyperlink" Target="https://fbref.com/en/squads/e297cd13/Luton-Town-Stats" TargetMode="External"/><Relationship Id="rId1167" Type="http://schemas.openxmlformats.org/officeDocument/2006/relationships/hyperlink" Target="https://fbref.com/en/players/83d074ff/matchlogs/2023-2024/summary/Alexis-Mac-Allister-Match-Logs" TargetMode="External"/><Relationship Id="rId1374" Type="http://schemas.openxmlformats.org/officeDocument/2006/relationships/hyperlink" Target="https://fbref.com/en/squads/b2b47a98/Newcastle-United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903b6e8b/matchlogs/2023-2024/summary/Jose-Sa-Match-Logs" TargetMode="External"/><Relationship Id="rId1802" Type="http://schemas.openxmlformats.org/officeDocument/2006/relationships/hyperlink" Target="https://fbref.com/en/squads/1df6b87e/Sheffield-United-Stats" TargetMode="External"/><Relationship Id="rId80" Type="http://schemas.openxmlformats.org/officeDocument/2006/relationships/hyperlink" Target="https://fbref.com/en/players/ad1f61f3/matchlogs/2023-2024/summary/Steven-Alzate-Match-Logs" TargetMode="External"/><Relationship Id="rId176" Type="http://schemas.openxmlformats.org/officeDocument/2006/relationships/hyperlink" Target="https://fbref.com/en/players/1aa84968/matchlogs/2023-2024/summary/Chris-Basham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IRL/Republic-of-Ireland-Football" TargetMode="External"/><Relationship Id="rId604" Type="http://schemas.openxmlformats.org/officeDocument/2006/relationships/hyperlink" Target="https://fbref.com/en/players/b9e1436c/matchlogs/2023-2024/summary/Harvey-Elliott-Match-Logs" TargetMode="External"/><Relationship Id="rId811" Type="http://schemas.openxmlformats.org/officeDocument/2006/relationships/hyperlink" Target="https://fbref.com/en/squads/1df6b87e/Sheffield-United-Stats" TargetMode="External"/><Relationship Id="rId1027" Type="http://schemas.openxmlformats.org/officeDocument/2006/relationships/hyperlink" Target="https://fbref.com/en/squads/4ba7cbea/Bournemouth-Stats" TargetMode="External"/><Relationship Id="rId1234" Type="http://schemas.openxmlformats.org/officeDocument/2006/relationships/hyperlink" Target="https://fbref.com/en/squads/47c64c55/Crystal-Palace-Stats" TargetMode="External"/><Relationship Id="rId1441" Type="http://schemas.openxmlformats.org/officeDocument/2006/relationships/hyperlink" Target="https://fbref.com/en/country/ITA/Italy-Football" TargetMode="External"/><Relationship Id="rId1886" Type="http://schemas.openxmlformats.org/officeDocument/2006/relationships/hyperlink" Target="https://fbref.com/en/squads/943e8050/Burnley-Stats" TargetMode="External"/><Relationship Id="rId2064" Type="http://schemas.openxmlformats.org/officeDocument/2006/relationships/hyperlink" Target="https://fbref.com/en/country/UKR/Ukraine-Football" TargetMode="External"/><Relationship Id="rId243" Type="http://schemas.openxmlformats.org/officeDocument/2006/relationships/hyperlink" Target="https://fbref.com/en/squads/b8fd03ef/Manchester-City-Stats" TargetMode="External"/><Relationship Id="rId450" Type="http://schemas.openxmlformats.org/officeDocument/2006/relationships/hyperlink" Target="https://fbref.com/en/country/DEN/Denmark-Football" TargetMode="External"/><Relationship Id="rId688" Type="http://schemas.openxmlformats.org/officeDocument/2006/relationships/hyperlink" Target="https://fbref.com/en/players/6722d4f0/matchlogs/2023-2024/summary/Tyrese-Francois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6ca5ec4b/Alex-Iwobi" TargetMode="External"/><Relationship Id="rId1080" Type="http://schemas.openxmlformats.org/officeDocument/2006/relationships/hyperlink" Target="https://fbref.com/en/players/99813635/Adam-Lallana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4f21d3af/matchlogs/2023-2024/summary/Ashley-Phillips-Match-Logs" TargetMode="External"/><Relationship Id="rId1746" Type="http://schemas.openxmlformats.org/officeDocument/2006/relationships/hyperlink" Target="https://fbref.com/en/squads/4ba7cbea/Bournemouth-Stats" TargetMode="External"/><Relationship Id="rId1953" Type="http://schemas.openxmlformats.org/officeDocument/2006/relationships/hyperlink" Target="https://fbref.com/en/country/NED/Netherlands-Football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CU/Ecuador-Football" TargetMode="External"/><Relationship Id="rId548" Type="http://schemas.openxmlformats.org/officeDocument/2006/relationships/hyperlink" Target="https://fbref.com/en/players/67ac5bb8/matchlogs/2023-2024/summary/Gabriel-Dos-Santos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WAL/Wales-Football" TargetMode="External"/><Relationship Id="rId1178" Type="http://schemas.openxmlformats.org/officeDocument/2006/relationships/hyperlink" Target="https://fbref.com/en/squads/19538871/Manchester-United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28b40c9c/Tim-Ream" TargetMode="External"/><Relationship Id="rId1606" Type="http://schemas.openxmlformats.org/officeDocument/2006/relationships/hyperlink" Target="https://fbref.com/en/squads/19538871/Manchester-United-Stats" TargetMode="External"/><Relationship Id="rId1813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cff3d9bb/Chelsea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eb391dd/matchlogs/2023-2024/summary/Maxwel-Cornet-Match-Logs" TargetMode="External"/><Relationship Id="rId615" Type="http://schemas.openxmlformats.org/officeDocument/2006/relationships/hyperlink" Target="https://fbref.com/en/squads/19538871/Manchester-United-Stats" TargetMode="External"/><Relationship Id="rId822" Type="http://schemas.openxmlformats.org/officeDocument/2006/relationships/hyperlink" Target="https://fbref.com/en/country/WAL/Wales-Football" TargetMode="External"/><Relationship Id="rId1038" Type="http://schemas.openxmlformats.org/officeDocument/2006/relationships/hyperlink" Target="https://fbref.com/en/squads/4ba7cbea/Bournemouth-Stats" TargetMode="External"/><Relationship Id="rId1245" Type="http://schemas.openxmlformats.org/officeDocument/2006/relationships/hyperlink" Target="https://fbref.com/en/country/GRE/Greece-Football" TargetMode="External"/><Relationship Id="rId1452" Type="http://schemas.openxmlformats.org/officeDocument/2006/relationships/hyperlink" Target="https://fbref.com/en/players/828657ff/Amadou-Onana" TargetMode="External"/><Relationship Id="rId1897" Type="http://schemas.openxmlformats.org/officeDocument/2006/relationships/hyperlink" Target="https://fbref.com/en/country/MLI/Mali-Football" TargetMode="External"/><Relationship Id="rId2075" Type="http://schemas.openxmlformats.org/officeDocument/2006/relationships/hyperlink" Target="https://fbref.com/en/players/51cf8561/Oleksandr-Zinchenko" TargetMode="External"/><Relationship Id="rId254" Type="http://schemas.openxmlformats.org/officeDocument/2006/relationships/hyperlink" Target="https://fbref.com/en/country/NED/Netherlands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players/119b9a8e/matchlogs/2023-2024/summary/Aymeric-Laporte-Match-Logs" TargetMode="External"/><Relationship Id="rId1105" Type="http://schemas.openxmlformats.org/officeDocument/2006/relationships/hyperlink" Target="https://fbref.com/en/country/FRA/France-Football" TargetMode="External"/><Relationship Id="rId1312" Type="http://schemas.openxmlformats.org/officeDocument/2006/relationships/hyperlink" Target="https://fbref.com/en/players/8397a50c/Tyrone-Mings" TargetMode="External"/><Relationship Id="rId1757" Type="http://schemas.openxmlformats.org/officeDocument/2006/relationships/hyperlink" Target="https://fbref.com/en/country/ENG/England-Football" TargetMode="External"/><Relationship Id="rId1964" Type="http://schemas.openxmlformats.org/officeDocument/2006/relationships/hyperlink" Target="https://fbref.com/en/players/8b529245/Carlos-Viniciu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60344e4f/Josh-Dasilva" TargetMode="External"/><Relationship Id="rId559" Type="http://schemas.openxmlformats.org/officeDocument/2006/relationships/hyperlink" Target="https://fbref.com/en/squads/e297cd13/Luton-Tow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00242715/Moussa-Niakhate" TargetMode="External"/><Relationship Id="rId1617" Type="http://schemas.openxmlformats.org/officeDocument/2006/relationships/hyperlink" Target="https://fbref.com/en/country/USA/United-States-Football" TargetMode="External"/><Relationship Id="rId1824" Type="http://schemas.openxmlformats.org/officeDocument/2006/relationships/hyperlink" Target="https://fbref.com/en/players/934e1968/Dominik-Szoboszlai" TargetMode="External"/><Relationship Id="rId198" Type="http://schemas.openxmlformats.org/officeDocument/2006/relationships/hyperlink" Target="https://fbref.com/en/country/TUN/Tunisia-Football" TargetMode="External"/><Relationship Id="rId321" Type="http://schemas.openxmlformats.org/officeDocument/2006/relationships/hyperlink" Target="https://fbref.com/en/players/858409be/Allan-Campbell" TargetMode="External"/><Relationship Id="rId419" Type="http://schemas.openxmlformats.org/officeDocument/2006/relationships/hyperlink" Target="https://fbref.com/en/squads/7c21e445/West-Ham-United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4fb9c88f/Curtis-Jones" TargetMode="External"/><Relationship Id="rId1049" Type="http://schemas.openxmlformats.org/officeDocument/2006/relationships/hyperlink" Target="https://fbref.com/en/country/NED/Netherlands-Football" TargetMode="External"/><Relationship Id="rId1256" Type="http://schemas.openxmlformats.org/officeDocument/2006/relationships/hyperlink" Target="https://fbref.com/en/players/96593e89/James-Mcatee" TargetMode="External"/><Relationship Id="rId2002" Type="http://schemas.openxmlformats.org/officeDocument/2006/relationships/hyperlink" Target="https://fbref.com/en/players/95bd120d/matchlogs/2023-2024/summary/Deivid-Washington-Match-Logs" TargetMode="External"/><Relationship Id="rId2086" Type="http://schemas.openxmlformats.org/officeDocument/2006/relationships/hyperlink" Target="https://fbref.com/en/players/be18d79f/matchlogs/2023-2024/summary/Oliwier-Zych-Match-Logs" TargetMode="External"/><Relationship Id="rId833" Type="http://schemas.openxmlformats.org/officeDocument/2006/relationships/hyperlink" Target="https://fbref.com/en/players/169fd162/Hwang-Hee-chan" TargetMode="External"/><Relationship Id="rId1116" Type="http://schemas.openxmlformats.org/officeDocument/2006/relationships/hyperlink" Target="https://fbref.com/en/players/b57e066e/Rico-Lewis" TargetMode="External"/><Relationship Id="rId1463" Type="http://schemas.openxmlformats.org/officeDocument/2006/relationships/hyperlink" Target="https://fbref.com/en/players/d86a1f3e/matchlogs/2023-2024/summary/Tyler-Onyango-Match-Logs" TargetMode="External"/><Relationship Id="rId1670" Type="http://schemas.openxmlformats.org/officeDocument/2006/relationships/hyperlink" Target="https://fbref.com/en/squads/4ba7cbea/Bournemouth-Stats" TargetMode="External"/><Relationship Id="rId1768" Type="http://schemas.openxmlformats.org/officeDocument/2006/relationships/hyperlink" Target="https://fbref.com/en/players/86e7deaf/Thiago-Silva" TargetMode="External"/><Relationship Id="rId265" Type="http://schemas.openxmlformats.org/officeDocument/2006/relationships/hyperlink" Target="https://fbref.com/en/players/c2c5ecda/Ethan-Brierley" TargetMode="External"/><Relationship Id="rId472" Type="http://schemas.openxmlformats.org/officeDocument/2006/relationships/hyperlink" Target="https://fbref.com/en/players/44781702/matchlogs/2023-2024/summary/Ben-Davies-Match-Logs" TargetMode="External"/><Relationship Id="rId900" Type="http://schemas.openxmlformats.org/officeDocument/2006/relationships/hyperlink" Target="https://fbref.com/en/players/07802f7f/matchlogs/2023-2024/summary/Danny-Ings-Match-Logs" TargetMode="External"/><Relationship Id="rId1323" Type="http://schemas.openxmlformats.org/officeDocument/2006/relationships/hyperlink" Target="https://fbref.com/en/players/74618572/matchlogs/2023-2024/summary/Kaoru-Mitoma-Match-Logs" TargetMode="External"/><Relationship Id="rId1530" Type="http://schemas.openxmlformats.org/officeDocument/2006/relationships/hyperlink" Target="https://fbref.com/en/squads/b8fd03ef/Manchester-City-Stats" TargetMode="External"/><Relationship Id="rId1628" Type="http://schemas.openxmlformats.org/officeDocument/2006/relationships/hyperlink" Target="https://fbref.com/en/players/71ef519e/Matt-Ritchie" TargetMode="External"/><Relationship Id="rId1975" Type="http://schemas.openxmlformats.org/officeDocument/2006/relationships/hyperlink" Target="https://fbref.com/en/players/9295dc1c/Vitinho" TargetMode="External"/><Relationship Id="rId125" Type="http://schemas.openxmlformats.org/officeDocument/2006/relationships/hyperlink" Target="https://fbref.com/en/players/5e253986/Brandon-Austin" TargetMode="External"/><Relationship Id="rId332" Type="http://schemas.openxmlformats.org/officeDocument/2006/relationships/hyperlink" Target="https://fbref.com/en/players/b4a014b1/matchlogs/2023-2024/summary/Diego-Carlos-Match-Logs" TargetMode="External"/><Relationship Id="rId777" Type="http://schemas.openxmlformats.org/officeDocument/2006/relationships/hyperlink" Target="https://fbref.com/en/players/b0b4fd3e/Jack-Grealish" TargetMode="External"/><Relationship Id="rId984" Type="http://schemas.openxmlformats.org/officeDocument/2006/relationships/hyperlink" Target="https://fbref.com/en/players/178ae8f8/matchlogs/2023-2024/summary/Diogo-Jota-Match-Logs" TargetMode="External"/><Relationship Id="rId1835" Type="http://schemas.openxmlformats.org/officeDocument/2006/relationships/hyperlink" Target="https://fbref.com/en/players/15ea812b/matchlogs/2023-2024/summary/James-Tarkowski-Match-Logs" TargetMode="External"/><Relationship Id="rId2013" Type="http://schemas.openxmlformats.org/officeDocument/2006/relationships/hyperlink" Target="https://fbref.com/en/squads/d07537b9/Brighton-and-Hove-Albion-Stats" TargetMode="External"/><Relationship Id="rId637" Type="http://schemas.openxmlformats.org/officeDocument/2006/relationships/hyperlink" Target="https://fbref.com/en/players/51a3c4c8/Felipe" TargetMode="External"/><Relationship Id="rId844" Type="http://schemas.openxmlformats.org/officeDocument/2006/relationships/hyperlink" Target="https://fbref.com/en/players/e5a76dfe/matchlogs/2023-2024/summary/Dean-Henderson-Match-Logs" TargetMode="External"/><Relationship Id="rId1267" Type="http://schemas.openxmlformats.org/officeDocument/2006/relationships/hyperlink" Target="https://fbref.com/en/players/5c42b6b6/matchlogs/2023-2024/summary/John-Mcatee-Match-Logs" TargetMode="External"/><Relationship Id="rId1474" Type="http://schemas.openxmlformats.org/officeDocument/2006/relationships/hyperlink" Target="https://fbref.com/en/squads/b8fd03ef/Manchester-City-Stats" TargetMode="External"/><Relationship Id="rId1681" Type="http://schemas.openxmlformats.org/officeDocument/2006/relationships/hyperlink" Target="https://fbref.com/en/country/ENG/England-Football" TargetMode="External"/><Relationship Id="rId1902" Type="http://schemas.openxmlformats.org/officeDocument/2006/relationships/hyperlink" Target="https://fbref.com/en/squads/943e8050/Burnley-Stats" TargetMode="External"/><Relationship Id="rId276" Type="http://schemas.openxmlformats.org/officeDocument/2006/relationships/hyperlink" Target="https://fbref.com/en/players/dc4cae05/matchlogs/2023-2024/summary/David-Brooks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IRL/Republic-of-Ireland-Football" TargetMode="External"/><Relationship Id="rId704" Type="http://schemas.openxmlformats.org/officeDocument/2006/relationships/hyperlink" Target="https://fbref.com/en/players/c2731c10/matchlogs/2023-2024/summary/Conor-Gallagher-Match-Logs" TargetMode="External"/><Relationship Id="rId911" Type="http://schemas.openxmlformats.org/officeDocument/2006/relationships/hyperlink" Target="https://fbref.com/en/squads/fd962109/Fulham-Stats" TargetMode="External"/><Relationship Id="rId1127" Type="http://schemas.openxmlformats.org/officeDocument/2006/relationships/hyperlink" Target="https://fbref.com/en/players/f5deef4c/matchlogs/2023-2024/summary/Victor-Lindelof-Match-Logs" TargetMode="External"/><Relationship Id="rId1334" Type="http://schemas.openxmlformats.org/officeDocument/2006/relationships/hyperlink" Target="https://fbref.com/en/squads/e4a775cb/Nottingham-Forest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6250083a/matchlogs/2023-2024/summary/Oliver-Skipp-Match-Logs" TargetMode="External"/><Relationship Id="rId1986" Type="http://schemas.openxmlformats.org/officeDocument/2006/relationships/hyperlink" Target="https://fbref.com/en/players/86dd77d1/matchlogs/2023-2024/summary/Kyle-Walker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8602292d/Aston-Villa-Stats" TargetMode="External"/><Relationship Id="rId550" Type="http://schemas.openxmlformats.org/officeDocument/2006/relationships/hyperlink" Target="https://fbref.com/en/country/MLI/Mali-Football" TargetMode="External"/><Relationship Id="rId788" Type="http://schemas.openxmlformats.org/officeDocument/2006/relationships/hyperlink" Target="https://fbref.com/en/players/8aec0537/matchlogs/2023-2024/summary/Pascal-Gross-Match-Logs" TargetMode="External"/><Relationship Id="rId995" Type="http://schemas.openxmlformats.org/officeDocument/2006/relationships/hyperlink" Target="https://fbref.com/en/squads/cd051869/Brentford-Stats" TargetMode="External"/><Relationship Id="rId1180" Type="http://schemas.openxmlformats.org/officeDocument/2006/relationships/hyperlink" Target="https://fbref.com/en/players/a572e291/Orel-Mangala" TargetMode="External"/><Relationship Id="rId1401" Type="http://schemas.openxmlformats.org/officeDocument/2006/relationships/hyperlink" Target="https://fbref.com/en/country/ENG/England-Football" TargetMode="External"/><Relationship Id="rId1639" Type="http://schemas.openxmlformats.org/officeDocument/2006/relationships/hyperlink" Target="https://fbref.com/en/players/2e4f5f03/matchlogs/2023-2024/summary/Andrew-Robertson-Match-Logs" TargetMode="External"/><Relationship Id="rId1846" Type="http://schemas.openxmlformats.org/officeDocument/2006/relationships/hyperlink" Target="https://fbref.com/en/squads/943e8050/Burnley-Stats" TargetMode="External"/><Relationship Id="rId2024" Type="http://schemas.openxmlformats.org/officeDocument/2006/relationships/hyperlink" Target="https://fbref.com/en/country/BRA/Brazil-Football" TargetMode="External"/><Relationship Id="rId203" Type="http://schemas.openxmlformats.org/officeDocument/2006/relationships/hyperlink" Target="https://fbref.com/en/squads/7c21e445/West-Ham-United-Stats" TargetMode="External"/><Relationship Id="rId648" Type="http://schemas.openxmlformats.org/officeDocument/2006/relationships/hyperlink" Target="https://fbref.com/en/players/507c7bdf/matchlogs/2023-2024/summary/Bruno-Fernandes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d0f72bf1/Max-Kilman" TargetMode="External"/><Relationship Id="rId1278" Type="http://schemas.openxmlformats.org/officeDocument/2006/relationships/hyperlink" Target="https://fbref.com/en/squads/8602292d/Aston-Villa-Stats" TargetMode="External"/><Relationship Id="rId1485" Type="http://schemas.openxmlformats.org/officeDocument/2006/relationships/hyperlink" Target="https://fbref.com/en/country/BFA/Burkina-Faso-Football" TargetMode="External"/><Relationship Id="rId1692" Type="http://schemas.openxmlformats.org/officeDocument/2006/relationships/hyperlink" Target="https://fbref.com/en/players/1b4f1169/Albert-Sambi-Lokonga" TargetMode="External"/><Relationship Id="rId1706" Type="http://schemas.openxmlformats.org/officeDocument/2006/relationships/hyperlink" Target="https://fbref.com/en/squads/19538871/Manchester-United-Stats" TargetMode="External"/><Relationship Id="rId1913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CZE/Czech-Republic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979cb300/matchlogs/2023-2024/summary/Matt-Dibley-Dias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squads/e297cd13/Luton-Town-Stats" TargetMode="External"/><Relationship Id="rId1345" Type="http://schemas.openxmlformats.org/officeDocument/2006/relationships/hyperlink" Target="https://fbref.com/en/country/ESP/Spain-Football" TargetMode="External"/><Relationship Id="rId1552" Type="http://schemas.openxmlformats.org/officeDocument/2006/relationships/hyperlink" Target="https://fbref.com/en/players/e541326e/Ethan-Pinnock" TargetMode="External"/><Relationship Id="rId1997" Type="http://schemas.openxmlformats.org/officeDocument/2006/relationships/hyperlink" Target="https://fbref.com/en/squads/7c21e445/West-Ham-United-Stats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PAR/Paraguay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players/bb5fbd2b/matchlogs/2023-2024/summary/Solly-March-Match-Logs" TargetMode="External"/><Relationship Id="rId1205" Type="http://schemas.openxmlformats.org/officeDocument/2006/relationships/hyperlink" Target="https://fbref.com/en/country/BRA/Brazil-Football" TargetMode="External"/><Relationship Id="rId1857" Type="http://schemas.openxmlformats.org/officeDocument/2006/relationships/hyperlink" Target="https://fbref.com/en/country/BEL/Belgium-Football" TargetMode="External"/><Relationship Id="rId2035" Type="http://schemas.openxmlformats.org/officeDocument/2006/relationships/hyperlink" Target="https://fbref.com/en/players/2500cef9/Yoane-Wiss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5526deb1/Tommy-Doyle" TargetMode="External"/><Relationship Id="rId659" Type="http://schemas.openxmlformats.org/officeDocument/2006/relationships/hyperlink" Target="https://fbref.com/en/squads/cd051869/Brentfor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country/SCO/Scotland-Football" TargetMode="External"/><Relationship Id="rId1412" Type="http://schemas.openxmlformats.org/officeDocument/2006/relationships/hyperlink" Target="https://fbref.com/en/players/e6af02e0/Matheus-Nunes" TargetMode="External"/><Relationship Id="rId1496" Type="http://schemas.openxmlformats.org/officeDocument/2006/relationships/hyperlink" Target="https://fbref.com/en/players/dc7f8a28/Cole-Palmer" TargetMode="External"/><Relationship Id="rId1717" Type="http://schemas.openxmlformats.org/officeDocument/2006/relationships/hyperlink" Target="https://fbref.com/en/country/BRA/Brazil-Football" TargetMode="External"/><Relationship Id="rId1924" Type="http://schemas.openxmlformats.org/officeDocument/2006/relationships/hyperlink" Target="https://fbref.com/en/players/7cd520e8/Destiny-Udogie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4f974391/Aaron-Cresswell" TargetMode="External"/><Relationship Id="rId519" Type="http://schemas.openxmlformats.org/officeDocument/2006/relationships/hyperlink" Target="https://fbref.com/en/squads/fd962109/Fulham-Stats" TargetMode="External"/><Relationship Id="rId1051" Type="http://schemas.openxmlformats.org/officeDocument/2006/relationships/hyperlink" Target="https://fbref.com/en/players/4c3a6744/matchlogs/2023-2024/summary/Justin-Kluivert-Match-Log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92868cb5/Divin-Mubama" TargetMode="External"/><Relationship Id="rId158" Type="http://schemas.openxmlformats.org/officeDocument/2006/relationships/hyperlink" Target="https://fbref.com/en/country/SEN/Senegal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b66315ae/Gabriel-Jesus" TargetMode="External"/><Relationship Id="rId1009" Type="http://schemas.openxmlformats.org/officeDocument/2006/relationships/hyperlink" Target="https://fbref.com/en/players/1caa93a5/Thomas-Kaminski" TargetMode="External"/><Relationship Id="rId1563" Type="http://schemas.openxmlformats.org/officeDocument/2006/relationships/hyperlink" Target="https://fbref.com/en/players/27d0a506/matchlogs/2023-2024/summary/Pedro-Porro-Match-Logs" TargetMode="External"/><Relationship Id="rId1770" Type="http://schemas.openxmlformats.org/officeDocument/2006/relationships/hyperlink" Target="https://fbref.com/en/squads/cff3d9bb/Chelsea-Stats" TargetMode="External"/><Relationship Id="rId1868" Type="http://schemas.openxmlformats.org/officeDocument/2006/relationships/hyperlink" Target="https://fbref.com/en/players/b3af9be1/Takehiro-Tomiyasu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890f108d/Youssef-Chermiti" TargetMode="External"/><Relationship Id="rId572" Type="http://schemas.openxmlformats.org/officeDocument/2006/relationships/hyperlink" Target="https://fbref.com/en/players/282f75f3/matchlogs/2023-2024/summary/Lewis-Dunk-Match-Logs" TargetMode="External"/><Relationship Id="rId1216" Type="http://schemas.openxmlformats.org/officeDocument/2006/relationships/hyperlink" Target="https://fbref.com/en/players/feb5d972/Pape-Matar-Sarr" TargetMode="External"/><Relationship Id="rId1423" Type="http://schemas.openxmlformats.org/officeDocument/2006/relationships/hyperlink" Target="https://fbref.com/en/players/df0a4c90/matchlogs/2023-2024/summary/Christian-Norgaard-Match-Logs" TargetMode="External"/><Relationship Id="rId1630" Type="http://schemas.openxmlformats.org/officeDocument/2006/relationships/hyperlink" Target="https://fbref.com/en/squads/b2b47a98/Newcastle-United-Stats" TargetMode="External"/><Relationship Id="rId2046" Type="http://schemas.openxmlformats.org/officeDocument/2006/relationships/hyperlink" Target="https://fbref.com/en/players/d3085b49/matchlogs/2023-2024/summary/Cauley-Woodrow-Match-Logs" TargetMode="External"/><Relationship Id="rId225" Type="http://schemas.openxmlformats.org/officeDocument/2006/relationships/hyperlink" Target="https://fbref.com/en/players/ed5c0319/Beto" TargetMode="External"/><Relationship Id="rId432" Type="http://schemas.openxmlformats.org/officeDocument/2006/relationships/hyperlink" Target="https://fbref.com/en/players/f6d7d690/matchlogs/2023-2024/summary/Josh-Cullen-Match-Logs" TargetMode="External"/><Relationship Id="rId877" Type="http://schemas.openxmlformats.org/officeDocument/2006/relationships/hyperlink" Target="https://fbref.com/en/players/a0666d3e/Will-Hughes" TargetMode="External"/><Relationship Id="rId1062" Type="http://schemas.openxmlformats.org/officeDocument/2006/relationships/hyperlink" Target="https://fbref.com/en/squads/8602292d/Aston-Villa-Stats" TargetMode="External"/><Relationship Id="rId1728" Type="http://schemas.openxmlformats.org/officeDocument/2006/relationships/hyperlink" Target="https://fbref.com/en/players/c8aa95da/Fabian-Schar" TargetMode="External"/><Relationship Id="rId1935" Type="http://schemas.openxmlformats.org/officeDocument/2006/relationships/hyperlink" Target="https://fbref.com/en/players/a2d873dd/matchlogs/2023-2024/summary/Hwang-Ui-jo-Match-Logs" TargetMode="External"/><Relationship Id="rId737" Type="http://schemas.openxmlformats.org/officeDocument/2006/relationships/hyperlink" Target="https://fbref.com/en/players/1961b2aa/Andre-Gomes" TargetMode="External"/><Relationship Id="rId944" Type="http://schemas.openxmlformats.org/officeDocument/2006/relationships/hyperlink" Target="https://fbref.com/en/players/e8832875/matchlogs/2023-2024/summary/Joao-Pedro-Match-Logs" TargetMode="External"/><Relationship Id="rId1367" Type="http://schemas.openxmlformats.org/officeDocument/2006/relationships/hyperlink" Target="https://fbref.com/en/players/a755db8c/matchlogs/2023-2024/summary/Rodrigo-Muniz-Match-Logs" TargetMode="External"/><Relationship Id="rId1574" Type="http://schemas.openxmlformats.org/officeDocument/2006/relationships/hyperlink" Target="https://fbref.com/en/squads/47c64c55/Crystal-Palace-Stats" TargetMode="External"/><Relationship Id="rId1781" Type="http://schemas.openxmlformats.org/officeDocument/2006/relationships/hyperlink" Target="https://fbref.com/en/country/ENG/England-Football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3ea50f67/Harvey-Barnes" TargetMode="External"/><Relationship Id="rId376" Type="http://schemas.openxmlformats.org/officeDocument/2006/relationships/hyperlink" Target="https://fbref.com/en/players/2696b6a9/matchlogs/2023-2024/summary/Tahith-Chong-Match-Logs" TargetMode="External"/><Relationship Id="rId583" Type="http://schemas.openxmlformats.org/officeDocument/2006/relationships/hyperlink" Target="https://fbref.com/en/squads/b8fd03ef/Manchester-City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5ad50391/matchlogs/2023-2024/summary/Josko-Gvardiol-Match-Logs" TargetMode="External"/><Relationship Id="rId1227" Type="http://schemas.openxmlformats.org/officeDocument/2006/relationships/hyperlink" Target="https://fbref.com/en/players/b217ef29/matchlogs/2023-2024/summary/Joel-Matip-Match-Logs" TargetMode="External"/><Relationship Id="rId1434" Type="http://schemas.openxmlformats.org/officeDocument/2006/relationships/hyperlink" Target="https://fbref.com/en/squads/943e8050/Burnley-Stats" TargetMode="External"/><Relationship Id="rId1641" Type="http://schemas.openxmlformats.org/officeDocument/2006/relationships/hyperlink" Target="https://fbref.com/en/country/USA/United-States-Football" TargetMode="External"/><Relationship Id="rId1879" Type="http://schemas.openxmlformats.org/officeDocument/2006/relationships/hyperlink" Target="https://fbref.com/en/players/0db169ae/matchlogs/2023-2024/summary/Sandro-Tonali-Match-Logs" TargetMode="External"/><Relationship Id="rId2057" Type="http://schemas.openxmlformats.org/officeDocument/2006/relationships/hyperlink" Target="https://fbref.com/en/squads/e4a775cb/Nottingham-Forest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328a254/matchlogs/2023-2024/summary/Philip-Billing-Match-Logs" TargetMode="External"/><Relationship Id="rId443" Type="http://schemas.openxmlformats.org/officeDocument/2006/relationships/hyperlink" Target="https://fbref.com/en/squads/943e8050/Burnley-Stats" TargetMode="External"/><Relationship Id="rId650" Type="http://schemas.openxmlformats.org/officeDocument/2006/relationships/hyperlink" Target="https://fbref.com/en/country/ESP/Spain-Football" TargetMode="External"/><Relationship Id="rId888" Type="http://schemas.openxmlformats.org/officeDocument/2006/relationships/hyperlink" Target="https://fbref.com/en/players/8b04d6c1/matchlogs/2023-2024/summary/Pierre-Hojbjerg-Match-Logs" TargetMode="External"/><Relationship Id="rId1073" Type="http://schemas.openxmlformats.org/officeDocument/2006/relationships/hyperlink" Target="https://fbref.com/en/country/NED/Netherlands-Football" TargetMode="External"/><Relationship Id="rId1280" Type="http://schemas.openxmlformats.org/officeDocument/2006/relationships/hyperlink" Target="https://fbref.com/en/players/4e5a4cbc/Scott-McKenna" TargetMode="External"/><Relationship Id="rId1501" Type="http://schemas.openxmlformats.org/officeDocument/2006/relationships/hyperlink" Target="https://fbref.com/en/country/ITA/Italy-Football" TargetMode="External"/><Relationship Id="rId1739" Type="http://schemas.openxmlformats.org/officeDocument/2006/relationships/hyperlink" Target="https://fbref.com/en/players/d04b94db/matchlogs/2023-2024/summary/Nelson-Semedo-Match-Logs" TargetMode="External"/><Relationship Id="rId1946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b2b47a98/Newcastle-United-Stats" TargetMode="External"/><Relationship Id="rId748" Type="http://schemas.openxmlformats.org/officeDocument/2006/relationships/hyperlink" Target="https://fbref.com/en/players/f0caab96/matchlogs/2023-2024/summary/Toti-Gomes-Match-Logs" TargetMode="External"/><Relationship Id="rId955" Type="http://schemas.openxmlformats.org/officeDocument/2006/relationships/hyperlink" Target="https://fbref.com/en/squads/7c21e445/West-Ham-United-Stats" TargetMode="External"/><Relationship Id="rId1140" Type="http://schemas.openxmlformats.org/officeDocument/2006/relationships/hyperlink" Target="https://fbref.com/en/players/165cf989/Andy-Lonergan" TargetMode="External"/><Relationship Id="rId1378" Type="http://schemas.openxmlformats.org/officeDocument/2006/relationships/hyperlink" Target="https://fbref.com/en/squads/d3fd31cc/Everton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players/886f9aac/Manor-Solomon" TargetMode="External"/><Relationship Id="rId1806" Type="http://schemas.openxmlformats.org/officeDocument/2006/relationships/hyperlink" Target="https://fbref.com/en/squads/fd962109/Fulham-Stats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47c64c55/Crystal-Palace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SWE/Sweden-Football" TargetMode="External"/><Relationship Id="rId608" Type="http://schemas.openxmlformats.org/officeDocument/2006/relationships/hyperlink" Target="https://fbref.com/en/players/df8b52a5/matchlogs/2023-2024/summary/Emerson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squads/cd051869/Brentford-Stats" TargetMode="External"/><Relationship Id="rId1445" Type="http://schemas.openxmlformats.org/officeDocument/2006/relationships/hyperlink" Target="https://fbref.com/en/country/ENG/England-Football" TargetMode="External"/><Relationship Id="rId1652" Type="http://schemas.openxmlformats.org/officeDocument/2006/relationships/hyperlink" Target="https://fbref.com/en/players/6434f10d/Rodri" TargetMode="External"/><Relationship Id="rId2068" Type="http://schemas.openxmlformats.org/officeDocument/2006/relationships/hyperlink" Target="https://fbref.com/en/country/ITA/Italy-Football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7c21e445/West-Ham-United-Stats" TargetMode="External"/><Relationship Id="rId1000" Type="http://schemas.openxmlformats.org/officeDocument/2006/relationships/hyperlink" Target="https://fbref.com/en/players/c066d1a5/matchlogs/2023-2024/summary/Issa-Kabore-Match-Logs" TargetMode="External"/><Relationship Id="rId1084" Type="http://schemas.openxmlformats.org/officeDocument/2006/relationships/hyperlink" Target="https://fbref.com/en/players/f4e433d4/Tariq-Lamptey" TargetMode="External"/><Relationship Id="rId1305" Type="http://schemas.openxmlformats.org/officeDocument/2006/relationships/hyperlink" Target="https://fbref.com/en/country/WAL/Wales-Football" TargetMode="External"/><Relationship Id="rId1957" Type="http://schemas.openxmlformats.org/officeDocument/2006/relationships/hyperlink" Target="https://fbref.com/en/country/ITA/Italy-Football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players/ed1e53f3/Phil-Foden" TargetMode="External"/><Relationship Id="rId759" Type="http://schemas.openxmlformats.org/officeDocument/2006/relationships/hyperlink" Target="https://fbref.com/en/squads/8cec06e1/Wolverhampton-Wanderers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players/d93c2511/matchlogs/2023-2024/summary/Scott-McTominay-Match-Logs" TargetMode="External"/><Relationship Id="rId1389" Type="http://schemas.openxmlformats.org/officeDocument/2006/relationships/hyperlink" Target="https://fbref.com/en/country/BRA/Brazil-Football" TargetMode="External"/><Relationship Id="rId1512" Type="http://schemas.openxmlformats.org/officeDocument/2006/relationships/hyperlink" Target="https://fbref.com/en/players/230f0471/Nathan-Patterson" TargetMode="External"/><Relationship Id="rId1596" Type="http://schemas.openxmlformats.org/officeDocument/2006/relationships/hyperlink" Target="https://fbref.com/en/players/ab651565/Nathan-Redmond" TargetMode="External"/><Relationship Id="rId1817" Type="http://schemas.openxmlformats.org/officeDocument/2006/relationships/hyperlink" Target="https://fbref.com/en/country/ALB/Albania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SCO/Scot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ad82197c/Axel-Disasi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players/7af88b33/matchlogs/2023-2024/summary/Max-Lowe-Match-Logs" TargetMode="External"/><Relationship Id="rId1249" Type="http://schemas.openxmlformats.org/officeDocument/2006/relationships/hyperlink" Target="https://fbref.com/en/country/SUI/Switzerland-Football" TargetMode="External"/><Relationship Id="rId2079" Type="http://schemas.openxmlformats.org/officeDocument/2006/relationships/hyperlink" Target="https://fbref.com/en/players/ce4246f5/Kurt-Zouma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f449640d/matchlogs/2023-2024/summary/Fode-Ballo-Toure-Match-Logs" TargetMode="External"/><Relationship Id="rId826" Type="http://schemas.openxmlformats.org/officeDocument/2006/relationships/hyperlink" Target="https://fbref.com/en/country/GER/Germany-Football" TargetMode="External"/><Relationship Id="rId1011" Type="http://schemas.openxmlformats.org/officeDocument/2006/relationships/hyperlink" Target="https://fbref.com/en/squads/e297cd13/Luton-Town-Stats" TargetMode="External"/><Relationship Id="rId1109" Type="http://schemas.openxmlformats.org/officeDocument/2006/relationships/hyperlink" Target="https://fbref.com/en/country/GER/Germany-Football" TargetMode="External"/><Relationship Id="rId1456" Type="http://schemas.openxmlformats.org/officeDocument/2006/relationships/hyperlink" Target="https://fbref.com/en/players/e9c0c1b2/Andre-Onana" TargetMode="External"/><Relationship Id="rId1663" Type="http://schemas.openxmlformats.org/officeDocument/2006/relationships/hyperlink" Target="https://fbref.com/en/players/57c94db2/matchlogs/2023-2024/summary/Mads-Roerslev-Match-Logs" TargetMode="External"/><Relationship Id="rId1870" Type="http://schemas.openxmlformats.org/officeDocument/2006/relationships/hyperlink" Target="https://fbref.com/en/squads/18bb7c10/Arsenal-Stats" TargetMode="External"/><Relationship Id="rId1968" Type="http://schemas.openxmlformats.org/officeDocument/2006/relationships/hyperlink" Target="https://fbref.com/en/players/728e9b2e/Joao-Virginia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71894777/Adam-Davies" TargetMode="External"/><Relationship Id="rId672" Type="http://schemas.openxmlformats.org/officeDocument/2006/relationships/hyperlink" Target="https://fbref.com/en/players/82927de4/matchlogs/2023-2024/summary/Pablo-Fornals-Match-Logs" TargetMode="External"/><Relationship Id="rId1095" Type="http://schemas.openxmlformats.org/officeDocument/2006/relationships/hyperlink" Target="https://fbref.com/en/players/0ed063d6/matchlogs/2023-2024/summary/Yasser-Larouci-Match-Logs" TargetMode="External"/><Relationship Id="rId1316" Type="http://schemas.openxmlformats.org/officeDocument/2006/relationships/hyperlink" Target="https://fbref.com/en/players/5cbd1eb0/Tyrick-Mitchell" TargetMode="External"/><Relationship Id="rId1523" Type="http://schemas.openxmlformats.org/officeDocument/2006/relationships/hyperlink" Target="https://fbref.com/en/players/6639e500/matchlogs/2023-2024/summary/Andreas-Pereira-Match-Logs" TargetMode="External"/><Relationship Id="rId1730" Type="http://schemas.openxmlformats.org/officeDocument/2006/relationships/hyperlink" Target="https://fbref.com/en/squads/b2b47a98/Newcastle-United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4506aec5/Thomas-Cannon" TargetMode="External"/><Relationship Id="rId532" Type="http://schemas.openxmlformats.org/officeDocument/2006/relationships/hyperlink" Target="https://fbref.com/en/players/e814e1cf/matchlogs/2023-2024/summary/Lewis-Dobbin-Match-Logs" TargetMode="External"/><Relationship Id="rId977" Type="http://schemas.openxmlformats.org/officeDocument/2006/relationships/hyperlink" Target="https://fbref.com/en/players/45db685d/Jorginho" TargetMode="External"/><Relationship Id="rId1162" Type="http://schemas.openxmlformats.org/officeDocument/2006/relationships/hyperlink" Target="https://fbref.com/en/squads/cff3d9bb/Chelsea-Stats" TargetMode="External"/><Relationship Id="rId1828" Type="http://schemas.openxmlformats.org/officeDocument/2006/relationships/hyperlink" Target="https://fbref.com/en/players/e514ab62/Matt-Targett" TargetMode="External"/><Relationship Id="rId2006" Type="http://schemas.openxmlformats.org/officeDocument/2006/relationships/hyperlink" Target="https://fbref.com/en/players/aed3a70f/matchlogs/2023-2024/summary/Ollie-Watkins-Match-Logs" TargetMode="External"/><Relationship Id="rId171" Type="http://schemas.openxmlformats.org/officeDocument/2006/relationships/hyperlink" Target="https://fbref.com/en/squads/b2b47a98/Newcastle-United-Stats" TargetMode="External"/><Relationship Id="rId837" Type="http://schemas.openxmlformats.org/officeDocument/2006/relationships/hyperlink" Target="https://fbref.com/en/players/e5a76dfe/Dean-Henderson" TargetMode="External"/><Relationship Id="rId1022" Type="http://schemas.openxmlformats.org/officeDocument/2006/relationships/hyperlink" Target="https://fbref.com/en/country/IRL/Republic-of-Ireland-Football" TargetMode="External"/><Relationship Id="rId1467" Type="http://schemas.openxmlformats.org/officeDocument/2006/relationships/hyperlink" Target="https://fbref.com/en/players/2944f86f/matchlogs/2023-2024/summary/Frank-Onyeka-Match-Logs" TargetMode="External"/><Relationship Id="rId1674" Type="http://schemas.openxmlformats.org/officeDocument/2006/relationships/hyperlink" Target="https://fbref.com/en/squads/e297cd13/Luton-Town-Stats" TargetMode="External"/><Relationship Id="rId1881" Type="http://schemas.openxmlformats.org/officeDocument/2006/relationships/hyperlink" Target="https://fbref.com/en/country/ESP/Spain-Football" TargetMode="External"/><Relationship Id="rId269" Type="http://schemas.openxmlformats.org/officeDocument/2006/relationships/hyperlink" Target="https://fbref.com/en/players/5f346071/Andre-Brooks" TargetMode="External"/><Relationship Id="rId476" Type="http://schemas.openxmlformats.org/officeDocument/2006/relationships/hyperlink" Target="https://fbref.com/en/players/9228b07c/matchlogs/2023-2024/summary/Tom-Davies-Match-Logs" TargetMode="External"/><Relationship Id="rId683" Type="http://schemas.openxmlformats.org/officeDocument/2006/relationships/hyperlink" Target="https://fbref.com/en/squads/e297cd13/Luton-Town-Stats" TargetMode="External"/><Relationship Id="rId890" Type="http://schemas.openxmlformats.org/officeDocument/2006/relationships/hyperlink" Target="https://fbref.com/en/country/DEN/Denmark-Football" TargetMode="External"/><Relationship Id="rId904" Type="http://schemas.openxmlformats.org/officeDocument/2006/relationships/hyperlink" Target="https://fbref.com/en/players/8e92be30/matchlogs/2023-2024/summary/Alexander-Isak-Match-Logs" TargetMode="External"/><Relationship Id="rId1327" Type="http://schemas.openxmlformats.org/officeDocument/2006/relationships/hyperlink" Target="https://fbref.com/en/players/3925dbd6/matchlogs/2023-2024/summary/Aleksandar-Mitrovic-Match-Logs" TargetMode="External"/><Relationship Id="rId1534" Type="http://schemas.openxmlformats.org/officeDocument/2006/relationships/hyperlink" Target="https://fbref.com/en/squads/cff3d9bb/Chelsea-Stats" TargetMode="External"/><Relationship Id="rId1741" Type="http://schemas.openxmlformats.org/officeDocument/2006/relationships/hyperlink" Target="https://fbref.com/en/country/GHA/Ghana-Football" TargetMode="External"/><Relationship Id="rId1979" Type="http://schemas.openxmlformats.org/officeDocument/2006/relationships/hyperlink" Target="https://fbref.com/en/players/03df04ff/Odisseas-Vlachodimo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3e1550ee/matchlogs/2023-2024/summary/Scott-Carson-Match-Logs" TargetMode="External"/><Relationship Id="rId543" Type="http://schemas.openxmlformats.org/officeDocument/2006/relationships/hyperlink" Target="https://fbref.com/en/squads/e4a775cb/Nottingham-Forest-Stats" TargetMode="External"/><Relationship Id="rId988" Type="http://schemas.openxmlformats.org/officeDocument/2006/relationships/hyperlink" Target="https://fbref.com/en/players/f098c03e/matchlogs/2023-2024/summary/Mads-Juel-Andersen-Match-Logs" TargetMode="External"/><Relationship Id="rId1173" Type="http://schemas.openxmlformats.org/officeDocument/2006/relationships/hyperlink" Target="https://fbref.com/en/country/ENG/England-Football" TargetMode="External"/><Relationship Id="rId1380" Type="http://schemas.openxmlformats.org/officeDocument/2006/relationships/hyperlink" Target="https://fbref.com/en/players/de5b5570/Marvelous-Nakamba" TargetMode="External"/><Relationship Id="rId1601" Type="http://schemas.openxmlformats.org/officeDocument/2006/relationships/hyperlink" Target="https://fbref.com/en/country/ENG/England-Football" TargetMode="External"/><Relationship Id="rId1839" Type="http://schemas.openxmlformats.org/officeDocument/2006/relationships/hyperlink" Target="https://fbref.com/en/players/a65c844b/matchlogs/2023-2024/summary/Nuno-Tavares-Match-Logs" TargetMode="External"/><Relationship Id="rId2017" Type="http://schemas.openxmlformats.org/officeDocument/2006/relationships/hyperlink" Target="https://fbref.com/en/squads/18bb7c10/Arsenal-Stats" TargetMode="External"/><Relationship Id="rId182" Type="http://schemas.openxmlformats.org/officeDocument/2006/relationships/hyperlink" Target="https://fbref.com/en/country/TUR/Turkey-Football" TargetMode="External"/><Relationship Id="rId403" Type="http://schemas.openxmlformats.org/officeDocument/2006/relationships/hyperlink" Target="https://fbref.com/en/squads/943e8050/Burnle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8a3c1dc7/matchlogs/2023-2024/summary/Rico-Henry-Match-Logs" TargetMode="External"/><Relationship Id="rId1033" Type="http://schemas.openxmlformats.org/officeDocument/2006/relationships/hyperlink" Target="https://fbref.com/en/country/HUN/Hungary-Football" TargetMode="External"/><Relationship Id="rId1478" Type="http://schemas.openxmlformats.org/officeDocument/2006/relationships/hyperlink" Target="https://fbref.com/en/squads/1df6b87e/Sheffield-United-Stats" TargetMode="External"/><Relationship Id="rId1685" Type="http://schemas.openxmlformats.org/officeDocument/2006/relationships/hyperlink" Target="https://fbref.com/en/country/EGY/Egypt-Football" TargetMode="External"/><Relationship Id="rId1892" Type="http://schemas.openxmlformats.org/officeDocument/2006/relationships/hyperlink" Target="https://fbref.com/en/players/c47541e0/Bertrand-Traore" TargetMode="External"/><Relationship Id="rId1906" Type="http://schemas.openxmlformats.org/officeDocument/2006/relationships/hyperlink" Target="https://fbref.com/en/squads/b2b47a98/Newcastle-United-Stat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JPN/Japan-Football" TargetMode="External"/><Relationship Id="rId694" Type="http://schemas.openxmlformats.org/officeDocument/2006/relationships/hyperlink" Target="https://fbref.com/en/country/SUI/Switzerland-Football" TargetMode="External"/><Relationship Id="rId708" Type="http://schemas.openxmlformats.org/officeDocument/2006/relationships/hyperlink" Target="https://fbref.com/en/players/72c812f3/matchlogs/2023-2024/summary/Idrissa-Gana-Gueye-Match-Logs" TargetMode="External"/><Relationship Id="rId915" Type="http://schemas.openxmlformats.org/officeDocument/2006/relationships/hyperlink" Target="https://fbref.com/en/squads/cff3d9bb/Chelsea-Stats" TargetMode="External"/><Relationship Id="rId1240" Type="http://schemas.openxmlformats.org/officeDocument/2006/relationships/hyperlink" Target="https://fbref.com/en/players/4bcf39f6/Neal-Maupay" TargetMode="External"/><Relationship Id="rId1338" Type="http://schemas.openxmlformats.org/officeDocument/2006/relationships/hyperlink" Target="https://fbref.com/en/squads/4ba7cbea/Bournemouth-Stats" TargetMode="External"/><Relationship Id="rId1545" Type="http://schemas.openxmlformats.org/officeDocument/2006/relationships/hyperlink" Target="https://fbref.com/en/country/ENG/England-Football" TargetMode="External"/><Relationship Id="rId2070" Type="http://schemas.openxmlformats.org/officeDocument/2006/relationships/hyperlink" Target="https://fbref.com/en/players/9907b1c8/matchlogs/2023-2024/summary/Nicolo-Zaniolo-Match-Logs" TargetMode="External"/><Relationship Id="rId347" Type="http://schemas.openxmlformats.org/officeDocument/2006/relationships/hyperlink" Target="https://fbref.com/en/squads/fd962109/Fulham-Stats" TargetMode="External"/><Relationship Id="rId999" Type="http://schemas.openxmlformats.org/officeDocument/2006/relationships/hyperlink" Target="https://fbref.com/en/squads/e297cd13/Luton-Town-Stats" TargetMode="External"/><Relationship Id="rId1100" Type="http://schemas.openxmlformats.org/officeDocument/2006/relationships/hyperlink" Target="https://fbref.com/en/players/2b471f99/Mario-Lemina" TargetMode="External"/><Relationship Id="rId1184" Type="http://schemas.openxmlformats.org/officeDocument/2006/relationships/hyperlink" Target="https://fbref.com/en/players/d7f99582/Benson-Manuel" TargetMode="External"/><Relationship Id="rId1405" Type="http://schemas.openxmlformats.org/officeDocument/2006/relationships/hyperlink" Target="https://fbref.com/en/country/NIR/Northern-Ireland-Football" TargetMode="External"/><Relationship Id="rId1752" Type="http://schemas.openxmlformats.org/officeDocument/2006/relationships/hyperlink" Target="https://fbref.com/en/players/9c94165b/Luke-Shaw" TargetMode="External"/><Relationship Id="rId2028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MLI/Mali-Football" TargetMode="External"/><Relationship Id="rId761" Type="http://schemas.openxmlformats.org/officeDocument/2006/relationships/hyperlink" Target="https://fbref.com/en/players/2bd83368/Anthony-Gordon" TargetMode="External"/><Relationship Id="rId859" Type="http://schemas.openxmlformats.org/officeDocument/2006/relationships/hyperlink" Target="https://fbref.com/en/squads/4ba7cbea/Bournemouth-Stats" TargetMode="External"/><Relationship Id="rId1391" Type="http://schemas.openxmlformats.org/officeDocument/2006/relationships/hyperlink" Target="https://fbref.com/en/players/a9dc785c/matchlogs/2023-2024/summary/Neto-Match-Logs" TargetMode="External"/><Relationship Id="rId1489" Type="http://schemas.openxmlformats.org/officeDocument/2006/relationships/hyperlink" Target="https://fbref.com/en/country/POR/Portugal-Football" TargetMode="External"/><Relationship Id="rId1612" Type="http://schemas.openxmlformats.org/officeDocument/2006/relationships/hyperlink" Target="https://fbref.com/en/players/1c7012b8/Declan-Rice" TargetMode="External"/><Relationship Id="rId1696" Type="http://schemas.openxmlformats.org/officeDocument/2006/relationships/hyperlink" Target="https://fbref.com/en/players/da7b447d/Davinson-Sanchez" TargetMode="External"/><Relationship Id="rId1917" Type="http://schemas.openxmlformats.org/officeDocument/2006/relationships/hyperlink" Target="https://fbref.com/en/country/GRE/Greece-Football" TargetMode="External"/><Relationship Id="rId193" Type="http://schemas.openxmlformats.org/officeDocument/2006/relationships/hyperlink" Target="https://fbref.com/en/players/10f0fdd3/Jean-Ricner-Bellegarde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POR/Portugal-Football" TargetMode="External"/><Relationship Id="rId621" Type="http://schemas.openxmlformats.org/officeDocument/2006/relationships/hyperlink" Target="https://fbref.com/en/players/f8fcd2a5/Jonny-Evans" TargetMode="External"/><Relationship Id="rId1044" Type="http://schemas.openxmlformats.org/officeDocument/2006/relationships/hyperlink" Target="https://fbref.com/en/players/dc3e663e/Jakub-Kiwior" TargetMode="External"/><Relationship Id="rId1251" Type="http://schemas.openxmlformats.org/officeDocument/2006/relationships/hyperlink" Target="https://fbref.com/en/players/493924a7/matchlogs/2023-2024/summary/Kevin-Mbabu-Match-Logs" TargetMode="External"/><Relationship Id="rId1349" Type="http://schemas.openxmlformats.org/officeDocument/2006/relationships/hyperlink" Target="https://fbref.com/en/country/ENG/England-Football" TargetMode="External"/><Relationship Id="rId2081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79c84d1c/matchlogs/2023-2024/summary/Jarrod-Bowen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GER/Germany-Football" TargetMode="External"/><Relationship Id="rId1111" Type="http://schemas.openxmlformats.org/officeDocument/2006/relationships/hyperlink" Target="https://fbref.com/en/players/2628fd2b/matchlogs/2023-2024/summary/Bernd-Leno-Match-Logs" TargetMode="External"/><Relationship Id="rId1556" Type="http://schemas.openxmlformats.org/officeDocument/2006/relationships/hyperlink" Target="https://fbref.com/en/players/4b40d9ca/Nick-Pope" TargetMode="External"/><Relationship Id="rId1763" Type="http://schemas.openxmlformats.org/officeDocument/2006/relationships/hyperlink" Target="https://fbref.com/en/players/3eb22ec9/matchlogs/2023-2024/summary/Bernardo-Silva-Match-Logs" TargetMode="External"/><Relationship Id="rId1970" Type="http://schemas.openxmlformats.org/officeDocument/2006/relationships/hyperlink" Target="https://fbref.com/en/squads/d3fd31cc/Everton-Stat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a949a25/Martin-Dubravka" TargetMode="External"/><Relationship Id="rId772" Type="http://schemas.openxmlformats.org/officeDocument/2006/relationships/hyperlink" Target="https://fbref.com/en/players/861e9b3b/matchlogs/2023-2024/summary/Daniel-Gore-Match-Logs" TargetMode="External"/><Relationship Id="rId1195" Type="http://schemas.openxmlformats.org/officeDocument/2006/relationships/hyperlink" Target="https://fbref.com/en/players/7923301c/matchlogs/2023-2024/summary/Louie-Marsh-Match-Logs" TargetMode="External"/><Relationship Id="rId1209" Type="http://schemas.openxmlformats.org/officeDocument/2006/relationships/hyperlink" Target="https://fbref.com/en/country/ARG/Argentina-Football" TargetMode="External"/><Relationship Id="rId1416" Type="http://schemas.openxmlformats.org/officeDocument/2006/relationships/hyperlink" Target="https://fbref.com/en/players/4d77b365/Darwin-Nunez" TargetMode="External"/><Relationship Id="rId1623" Type="http://schemas.openxmlformats.org/officeDocument/2006/relationships/hyperlink" Target="https://fbref.com/en/players/fa031b34/matchlogs/2023-2024/summary/Richarlison-Match-Logs" TargetMode="External"/><Relationship Id="rId1830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players/4e9a0555/Chris-Wood" TargetMode="External"/><Relationship Id="rId218" Type="http://schemas.openxmlformats.org/officeDocument/2006/relationships/hyperlink" Target="https://fbref.com/en/country/FIN/Finland-Football" TargetMode="External"/><Relationship Id="rId425" Type="http://schemas.openxmlformats.org/officeDocument/2006/relationships/hyperlink" Target="https://fbref.com/en/players/1daec722/Marc-Cucurella" TargetMode="External"/><Relationship Id="rId632" Type="http://schemas.openxmlformats.org/officeDocument/2006/relationships/hyperlink" Target="https://fbref.com/en/players/9328b835/matchlogs/2023-2024/summary/Lukasz-Fabianski-Match-Logs" TargetMode="External"/><Relationship Id="rId1055" Type="http://schemas.openxmlformats.org/officeDocument/2006/relationships/hyperlink" Target="https://fbref.com/en/players/fc076f78/matchlogs/2023-2024/summary/Luca-Koleosho-Match-Logs" TargetMode="External"/><Relationship Id="rId1262" Type="http://schemas.openxmlformats.org/officeDocument/2006/relationships/hyperlink" Target="https://fbref.com/en/squads/b8fd03ef/Manchester-City-Stats" TargetMode="External"/><Relationship Id="rId1928" Type="http://schemas.openxmlformats.org/officeDocument/2006/relationships/hyperlink" Target="https://fbref.com/en/players/1df4a109/Lesley-Ugochukwu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b561db50/Raul-Jimenez" TargetMode="External"/><Relationship Id="rId1122" Type="http://schemas.openxmlformats.org/officeDocument/2006/relationships/hyperlink" Target="https://fbref.com/en/squads/cd051869/Brentford-Stats" TargetMode="External"/><Relationship Id="rId1567" Type="http://schemas.openxmlformats.org/officeDocument/2006/relationships/hyperlink" Target="https://fbref.com/en/players/4125cb98/matchlogs/2023-2024/summary/Jarrell-Quansah-Match-Logs" TargetMode="External"/><Relationship Id="rId1774" Type="http://schemas.openxmlformats.org/officeDocument/2006/relationships/hyperlink" Target="https://fbref.com/en/squads/4ba7cbea/Bournemouth-Stats" TargetMode="External"/><Relationship Id="rId1981" Type="http://schemas.openxmlformats.org/officeDocument/2006/relationships/hyperlink" Target="https://fbref.com/en/squads/e4a775cb/Nottingham-Forest-Stats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d2424d1b/Ben-Chilwell" TargetMode="External"/><Relationship Id="rId576" Type="http://schemas.openxmlformats.org/officeDocument/2006/relationships/hyperlink" Target="https://fbref.com/en/players/414184f7/matchlogs/2023-2024/summary/Jhon-Duran-Match-Logs" TargetMode="External"/><Relationship Id="rId783" Type="http://schemas.openxmlformats.org/officeDocument/2006/relationships/hyperlink" Target="https://fbref.com/en/squads/4ba7cbea/Bournemouth-Stats" TargetMode="External"/><Relationship Id="rId990" Type="http://schemas.openxmlformats.org/officeDocument/2006/relationships/hyperlink" Target="https://fbref.com/en/country/CIV/Cote-dIvoire-Football" TargetMode="External"/><Relationship Id="rId1427" Type="http://schemas.openxmlformats.org/officeDocument/2006/relationships/hyperlink" Target="https://fbref.com/en/players/089667a5/matchlogs/2023-2024/summary/Lewis-OBrien-Match-Logs" TargetMode="External"/><Relationship Id="rId1634" Type="http://schemas.openxmlformats.org/officeDocument/2006/relationships/hyperlink" Target="https://fbref.com/en/squads/943e8050/Burnley-Stats" TargetMode="External"/><Relationship Id="rId1841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9af1f9ff/Jordan-Beyer" TargetMode="External"/><Relationship Id="rId436" Type="http://schemas.openxmlformats.org/officeDocument/2006/relationships/hyperlink" Target="https://fbref.com/en/players/dc62b55d/matchlogs/2023-2024/summary/Matheus-Cunha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squads/e4a775cb/Nottingham-Forest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7b355808/William-Osula" TargetMode="External"/><Relationship Id="rId1939" Type="http://schemas.openxmlformats.org/officeDocument/2006/relationships/hyperlink" Target="https://fbref.com/en/players/e06683ca/matchlogs/2023-2024/summary/Virgil-van-Dijk-Match-Logs" TargetMode="External"/><Relationship Id="rId850" Type="http://schemas.openxmlformats.org/officeDocument/2006/relationships/hyperlink" Target="https://fbref.com/en/country/KOR/Korea-Republic-Football" TargetMode="External"/><Relationship Id="rId948" Type="http://schemas.openxmlformats.org/officeDocument/2006/relationships/hyperlink" Target="https://fbref.com/en/players/c17bfb65/matchlogs/2023-2024/summary/Joelinton-Match-Logs" TargetMode="External"/><Relationship Id="rId1133" Type="http://schemas.openxmlformats.org/officeDocument/2006/relationships/hyperlink" Target="https://fbref.com/en/country/ARG/Argentina-Football" TargetMode="External"/><Relationship Id="rId1578" Type="http://schemas.openxmlformats.org/officeDocument/2006/relationships/hyperlink" Target="https://fbref.com/en/squads/18bb7c10/Arsenal-Stats" TargetMode="External"/><Relationship Id="rId1701" Type="http://schemas.openxmlformats.org/officeDocument/2006/relationships/hyperlink" Target="https://fbref.com/en/country/ESP/Spain-Football" TargetMode="External"/><Relationship Id="rId1785" Type="http://schemas.openxmlformats.org/officeDocument/2006/relationships/hyperlink" Target="https://fbref.com/en/country/ENG/England-Football" TargetMode="External"/><Relationship Id="rId1992" Type="http://schemas.openxmlformats.org/officeDocument/2006/relationships/hyperlink" Target="https://fbref.com/en/country/ENG/England-Football" TargetMode="External"/><Relationship Id="rId77" Type="http://schemas.openxmlformats.org/officeDocument/2006/relationships/hyperlink" Target="https://fbref.com/en/players/ad1f61f3/Steven-Alzate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47c64c55/Crystal-Palace-Stats" TargetMode="External"/><Relationship Id="rId710" Type="http://schemas.openxmlformats.org/officeDocument/2006/relationships/hyperlink" Target="https://fbref.com/en/country/ARG/Argentina-Football" TargetMode="External"/><Relationship Id="rId808" Type="http://schemas.openxmlformats.org/officeDocument/2006/relationships/hyperlink" Target="https://fbref.com/en/players/1f44ac21/matchlogs/2023-2024/summary/Erling-Haaland-Match-Logs" TargetMode="External"/><Relationship Id="rId1340" Type="http://schemas.openxmlformats.org/officeDocument/2006/relationships/hyperlink" Target="https://fbref.com/en/players/12de1b0d/Diego-Moreira" TargetMode="External"/><Relationship Id="rId1438" Type="http://schemas.openxmlformats.org/officeDocument/2006/relationships/hyperlink" Target="https://fbref.com/en/squads/e297cd13/Luton-Town-Stats" TargetMode="External"/><Relationship Id="rId1645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SP/Spain-Football" TargetMode="External"/><Relationship Id="rId447" Type="http://schemas.openxmlformats.org/officeDocument/2006/relationships/hyperlink" Target="https://fbref.com/en/squads/19538871/Manchester-United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country/SWE/Sweden-Football" TargetMode="External"/><Relationship Id="rId1200" Type="http://schemas.openxmlformats.org/officeDocument/2006/relationships/hyperlink" Target="https://fbref.com/en/players/8b788c01/Anthony-Martial" TargetMode="External"/><Relationship Id="rId1852" Type="http://schemas.openxmlformats.org/officeDocument/2006/relationships/hyperlink" Target="https://fbref.com/en/players/fc027d02/Luke-Thomas" TargetMode="External"/><Relationship Id="rId2030" Type="http://schemas.openxmlformats.org/officeDocument/2006/relationships/hyperlink" Target="https://fbref.com/en/players/c596fcb0/matchlogs/2023-2024/summary/Callum-Wilson-Match-Logs" TargetMode="External"/><Relationship Id="rId654" Type="http://schemas.openxmlformats.org/officeDocument/2006/relationships/hyperlink" Target="https://fbref.com/en/country/ARG/Argentina-Football" TargetMode="External"/><Relationship Id="rId861" Type="http://schemas.openxmlformats.org/officeDocument/2006/relationships/hyperlink" Target="https://fbref.com/en/players/bd8a5d95/Joseph-Hodge" TargetMode="External"/><Relationship Id="rId959" Type="http://schemas.openxmlformats.org/officeDocument/2006/relationships/hyperlink" Target="https://fbref.com/en/squads/361ca564/Tottenham-Hotspur-Stats" TargetMode="External"/><Relationship Id="rId1284" Type="http://schemas.openxmlformats.org/officeDocument/2006/relationships/hyperlink" Target="https://fbref.com/en/players/fc15fb84/Dwight-McNeil" TargetMode="External"/><Relationship Id="rId1491" Type="http://schemas.openxmlformats.org/officeDocument/2006/relationships/hyperlink" Target="https://fbref.com/en/players/a78ff07f/matchlogs/2023-2024/summary/Joao-Palhinha-Match-Logs" TargetMode="External"/><Relationship Id="rId1505" Type="http://schemas.openxmlformats.org/officeDocument/2006/relationships/hyperlink" Target="https://fbref.com/en/country/BRA/Brazil-Football" TargetMode="External"/><Relationship Id="rId1589" Type="http://schemas.openxmlformats.org/officeDocument/2006/relationships/hyperlink" Target="https://fbref.com/en/country/ESP/Spain-Football" TargetMode="External"/><Relationship Id="rId1712" Type="http://schemas.openxmlformats.org/officeDocument/2006/relationships/hyperlink" Target="https://fbref.com/en/players/dd745366/Andrey-Santos" TargetMode="External"/><Relationship Id="rId293" Type="http://schemas.openxmlformats.org/officeDocument/2006/relationships/hyperlink" Target="https://fbref.com/en/players/468a7a91/Facundo-Buonanotte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32f60ed8/Morgan-Gibbs-White" TargetMode="External"/><Relationship Id="rId1144" Type="http://schemas.openxmlformats.org/officeDocument/2006/relationships/hyperlink" Target="https://fbref.com/en/players/a2b105e0/Sean-Longstaff" TargetMode="External"/><Relationship Id="rId1351" Type="http://schemas.openxmlformats.org/officeDocument/2006/relationships/hyperlink" Target="https://fbref.com/en/players/2da834f1/matchlogs/2023-2024/summary/Carlton-Morris-Match-Logs" TargetMode="External"/><Relationship Id="rId1449" Type="http://schemas.openxmlformats.org/officeDocument/2006/relationships/hyperlink" Target="https://fbref.com/en/country/SWE/Sweden-Football" TargetMode="External"/><Relationship Id="rId1796" Type="http://schemas.openxmlformats.org/officeDocument/2006/relationships/hyperlink" Target="https://fbref.com/en/players/6613c819/Tomas-Soucek" TargetMode="External"/><Relationship Id="rId88" Type="http://schemas.openxmlformats.org/officeDocument/2006/relationships/hyperlink" Target="https://fbref.com/en/players/21a866b7/matchlogs/2023-2024/summary/Joseph-Anang-Match-Logs" TargetMode="External"/><Relationship Id="rId153" Type="http://schemas.openxmlformats.org/officeDocument/2006/relationships/hyperlink" Target="https://fbref.com/en/players/a1390d2f/Carlos-Baleba" TargetMode="External"/><Relationship Id="rId360" Type="http://schemas.openxmlformats.org/officeDocument/2006/relationships/hyperlink" Target="https://fbref.com/en/players/dc6f5bdd/matchlogs/2023-2024/summary/Calum-Chambers-Match-Logs" TargetMode="External"/><Relationship Id="rId598" Type="http://schemas.openxmlformats.org/officeDocument/2006/relationships/hyperlink" Target="https://fbref.com/en/country/SWE/Sweden-Football" TargetMode="External"/><Relationship Id="rId819" Type="http://schemas.openxmlformats.org/officeDocument/2006/relationships/hyperlink" Target="https://fbref.com/en/squads/1df6b87e/Sheffield-United-Stats" TargetMode="External"/><Relationship Id="rId1004" Type="http://schemas.openxmlformats.org/officeDocument/2006/relationships/hyperlink" Target="https://fbref.com/en/players/15f24fe7/matchlogs/2023-2024/summary/Sasa-Kalajdzic-Match-Logs" TargetMode="External"/><Relationship Id="rId1211" Type="http://schemas.openxmlformats.org/officeDocument/2006/relationships/hyperlink" Target="https://fbref.com/en/players/7956236f/matchlogs/2023-2024/summary/Emiliano-Martinez-Match-Logs" TargetMode="External"/><Relationship Id="rId1656" Type="http://schemas.openxmlformats.org/officeDocument/2006/relationships/hyperlink" Target="https://fbref.com/en/players/4ab53cdb/Jay-Rodriguez" TargetMode="External"/><Relationship Id="rId1863" Type="http://schemas.openxmlformats.org/officeDocument/2006/relationships/hyperlink" Target="https://fbref.com/en/players/41034650/matchlogs/2023-2024/summary/Jurrien-Timber-Match-Logs" TargetMode="External"/><Relationship Id="rId2041" Type="http://schemas.openxmlformats.org/officeDocument/2006/relationships/hyperlink" Target="https://fbref.com/en/squads/e4a775cb/Nottingham-Forest-Stats" TargetMode="External"/><Relationship Id="rId220" Type="http://schemas.openxmlformats.org/officeDocument/2006/relationships/hyperlink" Target="https://fbref.com/en/players/b59c2a92/matchlogs/2023-2024/summary/Lucas-Bergstrom-Match-Logs" TargetMode="External"/><Relationship Id="rId458" Type="http://schemas.openxmlformats.org/officeDocument/2006/relationships/hyperlink" Target="https://fbref.com/en/country/NED/Netherlands-Football" TargetMode="External"/><Relationship Id="rId665" Type="http://schemas.openxmlformats.org/officeDocument/2006/relationships/hyperlink" Target="https://fbref.com/en/players/96cf7b61/Wes-Foderingham" TargetMode="External"/><Relationship Id="rId872" Type="http://schemas.openxmlformats.org/officeDocument/2006/relationships/hyperlink" Target="https://fbref.com/en/players/3f65d5ce/matchlogs/2023-2024/summary/Ethan-Horvath-Match-Logs" TargetMode="External"/><Relationship Id="rId1088" Type="http://schemas.openxmlformats.org/officeDocument/2006/relationships/hyperlink" Target="https://fbref.com/en/players/119b9a8e/Aymeric-Laporte" TargetMode="External"/><Relationship Id="rId1295" Type="http://schemas.openxmlformats.org/officeDocument/2006/relationships/hyperlink" Target="https://fbref.com/en/players/8df7a2fb/matchlogs/2023-2024/summary/Ben-Mee-Match-Logs" TargetMode="External"/><Relationship Id="rId1309" Type="http://schemas.openxmlformats.org/officeDocument/2006/relationships/hyperlink" Target="https://fbref.com/en/country/ENG/England-Football" TargetMode="External"/><Relationship Id="rId1516" Type="http://schemas.openxmlformats.org/officeDocument/2006/relationships/hyperlink" Target="https://fbref.com/en/players/ac7e7b1c/Facundo-Pellistri" TargetMode="External"/><Relationship Id="rId1723" Type="http://schemas.openxmlformats.org/officeDocument/2006/relationships/hyperlink" Target="https://fbref.com/en/players/9744ff80/matchlogs/2023-2024/summary/Pablo-Sarabia-Match-Logs" TargetMode="External"/><Relationship Id="rId1930" Type="http://schemas.openxmlformats.org/officeDocument/2006/relationships/hyperlink" Target="https://fbref.com/en/squads/cff3d9bb/Chelsea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733f1a7d/Ben-Doak" TargetMode="External"/><Relationship Id="rId732" Type="http://schemas.openxmlformats.org/officeDocument/2006/relationships/hyperlink" Target="https://fbref.com/en/players/df10e27c/matchlogs/2023-2024/summary/Billy-Gilmour-Match-Logs" TargetMode="External"/><Relationship Id="rId1155" Type="http://schemas.openxmlformats.org/officeDocument/2006/relationships/hyperlink" Target="https://fbref.com/en/players/6f7d826d/matchlogs/2023-2024/summary/Douglas-Luiz-Match-Logs" TargetMode="External"/><Relationship Id="rId1362" Type="http://schemas.openxmlformats.org/officeDocument/2006/relationships/hyperlink" Target="https://fbref.com/en/squads/cff3d9bb/Chelsea-Stats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2886c9b5/matchlogs/2023-2024/summary/Shandon-Baptiste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d3fd31cc/Everton-Stats" TargetMode="External"/><Relationship Id="rId1222" Type="http://schemas.openxmlformats.org/officeDocument/2006/relationships/hyperlink" Target="https://fbref.com/en/squads/47c64c55/Crystal-Palace-Stats" TargetMode="External"/><Relationship Id="rId1667" Type="http://schemas.openxmlformats.org/officeDocument/2006/relationships/hyperlink" Target="https://fbref.com/en/players/a3d94a58/matchlogs/2023-2024/summary/Cristian-Romero-Match-Logs" TargetMode="External"/><Relationship Id="rId1874" Type="http://schemas.openxmlformats.org/officeDocument/2006/relationships/hyperlink" Target="https://fbref.com/en/squads/47c64c55/Crystal-Palace-Stats" TargetMode="External"/><Relationship Id="rId2052" Type="http://schemas.openxmlformats.org/officeDocument/2006/relationships/hyperlink" Target="https://fbref.com/en/country/UKR/Ukraine-Football" TargetMode="External"/><Relationship Id="rId469" Type="http://schemas.openxmlformats.org/officeDocument/2006/relationships/hyperlink" Target="https://fbref.com/en/players/44781702/Ben-Davies" TargetMode="External"/><Relationship Id="rId676" Type="http://schemas.openxmlformats.org/officeDocument/2006/relationships/hyperlink" Target="https://fbref.com/en/players/c3e39f12/matchlogs/2023-2024/summary/Fraser-Forster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players/450ab6fc/matchlogs/2023-2024/summary/Jamaal-Lascelles-Match-Logs" TargetMode="External"/><Relationship Id="rId1527" Type="http://schemas.openxmlformats.org/officeDocument/2006/relationships/hyperlink" Target="https://fbref.com/en/players/6fe90922/matchlogs/2023-2024/summary/Ivan-Perisic-Match-Logs" TargetMode="External"/><Relationship Id="rId1734" Type="http://schemas.openxmlformats.org/officeDocument/2006/relationships/hyperlink" Target="https://fbref.com/en/squads/47c64c55/Crystal-Palace-Stats" TargetMode="External"/><Relationship Id="rId1941" Type="http://schemas.openxmlformats.org/officeDocument/2006/relationships/hyperlink" Target="https://fbref.com/en/country/FRA/France-Football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b4a014b1/Diego-Carlos" TargetMode="External"/><Relationship Id="rId536" Type="http://schemas.openxmlformats.org/officeDocument/2006/relationships/hyperlink" Target="https://fbref.com/en/players/d557d734/matchlogs/2023-2024/summary/Matt-Doherty-Match-Logs" TargetMode="External"/><Relationship Id="rId1166" Type="http://schemas.openxmlformats.org/officeDocument/2006/relationships/hyperlink" Target="https://fbref.com/en/squads/822bd0ba/Liverpool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8cec06e1/Wolverhampton-Wanderers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e1618c22/Aaron-Ramsey" TargetMode="External"/><Relationship Id="rId1678" Type="http://schemas.openxmlformats.org/officeDocument/2006/relationships/hyperlink" Target="https://fbref.com/en/squads/8cec06e1/Wolverhampton-Wanderers-Stats" TargetMode="External"/><Relationship Id="rId1801" Type="http://schemas.openxmlformats.org/officeDocument/2006/relationships/hyperlink" Target="https://fbref.com/en/country/BRA/Brazil-Football" TargetMode="External"/><Relationship Id="rId1885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22bd0ba/Liverpool-Stats" TargetMode="External"/><Relationship Id="rId687" Type="http://schemas.openxmlformats.org/officeDocument/2006/relationships/hyperlink" Target="https://fbref.com/en/squads/fd962109/Fulham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6ca5ec4b/matchlogs/2023-2024/summary/Alex-Iwobi-Match-Logs" TargetMode="External"/><Relationship Id="rId1233" Type="http://schemas.openxmlformats.org/officeDocument/2006/relationships/hyperlink" Target="https://fbref.com/en/country/ENG/England-Football" TargetMode="External"/><Relationship Id="rId1440" Type="http://schemas.openxmlformats.org/officeDocument/2006/relationships/hyperlink" Target="https://fbref.com/en/players/74b2cd7e/Angelo-Ogbonna" TargetMode="External"/><Relationship Id="rId1538" Type="http://schemas.openxmlformats.org/officeDocument/2006/relationships/hyperlink" Target="https://fbref.com/en/squads/361ca564/Tottenham-Hotspur-Stats" TargetMode="External"/><Relationship Id="rId2063" Type="http://schemas.openxmlformats.org/officeDocument/2006/relationships/hyperlink" Target="https://fbref.com/en/players/88968486/Illia-Zabarnyi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country/ENG/England-Football" TargetMode="External"/><Relationship Id="rId1300" Type="http://schemas.openxmlformats.org/officeDocument/2006/relationships/hyperlink" Target="https://fbref.com/en/players/91748070/Teden-Mengi" TargetMode="External"/><Relationship Id="rId1745" Type="http://schemas.openxmlformats.org/officeDocument/2006/relationships/hyperlink" Target="https://fbref.com/en/country/ARG/Argentina-Football" TargetMode="External"/><Relationship Id="rId1952" Type="http://schemas.openxmlformats.org/officeDocument/2006/relationships/hyperlink" Target="https://fbref.com/en/players/cf134113/Bart-Verbruggen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18bb7c10/Arsenal-Stats" TargetMode="External"/><Relationship Id="rId754" Type="http://schemas.openxmlformats.org/officeDocument/2006/relationships/hyperlink" Target="https://fbref.com/en/country/ESP/Spain-Football" TargetMode="External"/><Relationship Id="rId961" Type="http://schemas.openxmlformats.org/officeDocument/2006/relationships/hyperlink" Target="https://fbref.com/en/players/0cd31129/Brennan-Johnson" TargetMode="External"/><Relationship Id="rId1384" Type="http://schemas.openxmlformats.org/officeDocument/2006/relationships/hyperlink" Target="https://fbref.com/en/players/c5bdb6e3/Reiss-Nelson" TargetMode="External"/><Relationship Id="rId1591" Type="http://schemas.openxmlformats.org/officeDocument/2006/relationships/hyperlink" Target="https://fbref.com/en/players/98ea5115/matchlogs/2023-2024/summary/David-Raya-Match-Logs" TargetMode="External"/><Relationship Id="rId1605" Type="http://schemas.openxmlformats.org/officeDocument/2006/relationships/hyperlink" Target="https://fbref.com/en/country/ESP/Spain-Football" TargetMode="External"/><Relationship Id="rId1689" Type="http://schemas.openxmlformats.org/officeDocument/2006/relationships/hyperlink" Target="https://fbref.com/en/country/FRA/France-Football" TargetMode="External"/><Relationship Id="rId1812" Type="http://schemas.openxmlformats.org/officeDocument/2006/relationships/hyperlink" Target="https://fbref.com/en/players/b400bde0/Raheem-Sterling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WAL/Wales-Football" TargetMode="External"/><Relationship Id="rId393" Type="http://schemas.openxmlformats.org/officeDocument/2006/relationships/hyperlink" Target="https://fbref.com/en/players/700783e7/Levi-Colwill" TargetMode="External"/><Relationship Id="rId407" Type="http://schemas.openxmlformats.org/officeDocument/2006/relationships/hyperlink" Target="https://fbref.com/en/squads/7c21e445/West-Ham-United-Stats" TargetMode="External"/><Relationship Id="rId614" Type="http://schemas.openxmlformats.org/officeDocument/2006/relationships/hyperlink" Target="https://fbref.com/en/country/DEN/Denmark-Football" TargetMode="External"/><Relationship Id="rId821" Type="http://schemas.openxmlformats.org/officeDocument/2006/relationships/hyperlink" Target="https://fbref.com/en/players/8c3078cd/Luke-Harris" TargetMode="External"/><Relationship Id="rId1037" Type="http://schemas.openxmlformats.org/officeDocument/2006/relationships/hyperlink" Target="https://fbref.com/en/country/IRL/Republic-of-Ireland-Football" TargetMode="External"/><Relationship Id="rId1244" Type="http://schemas.openxmlformats.org/officeDocument/2006/relationships/hyperlink" Target="https://fbref.com/en/players/00963611/Konstantinos-Mavropanos" TargetMode="External"/><Relationship Id="rId1451" Type="http://schemas.openxmlformats.org/officeDocument/2006/relationships/hyperlink" Target="https://fbref.com/en/players/e7ee38c3/matchlogs/2023-2024/summary/Robin-Olsen-Match-Logs" TargetMode="External"/><Relationship Id="rId1896" Type="http://schemas.openxmlformats.org/officeDocument/2006/relationships/hyperlink" Target="https://fbref.com/en/players/999ceb5f/Boubacar-Traore" TargetMode="External"/><Relationship Id="rId2074" Type="http://schemas.openxmlformats.org/officeDocument/2006/relationships/hyperlink" Target="https://fbref.com/en/players/07d65234/matchlogs/2023-2024/summary/Anass-Zaroury-Match-Logs" TargetMode="External"/><Relationship Id="rId253" Type="http://schemas.openxmlformats.org/officeDocument/2006/relationships/hyperlink" Target="https://fbref.com/en/players/ccce7025/Sven-Botman" TargetMode="External"/><Relationship Id="rId460" Type="http://schemas.openxmlformats.org/officeDocument/2006/relationships/hyperlink" Target="https://fbref.com/en/players/f08490a6/matchlogs/2023-2024/summary/Arnaut-Danjuma-Match-Logs" TargetMode="External"/><Relationship Id="rId698" Type="http://schemas.openxmlformats.org/officeDocument/2006/relationships/hyperlink" Target="https://fbref.com/en/country/NED/Netherlands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squads/b8fd03ef/Manchester-City-Stats" TargetMode="External"/><Relationship Id="rId1104" Type="http://schemas.openxmlformats.org/officeDocument/2006/relationships/hyperlink" Target="https://fbref.com/en/players/4f28a6ff/Clement-Lenglet" TargetMode="External"/><Relationship Id="rId1311" Type="http://schemas.openxmlformats.org/officeDocument/2006/relationships/hyperlink" Target="https://fbref.com/en/players/2f90f6b8/matchlogs/2023-2024/summary/James-Milner-Match-Logs" TargetMode="External"/><Relationship Id="rId1549" Type="http://schemas.openxmlformats.org/officeDocument/2006/relationships/hyperlink" Target="https://fbref.com/en/country/ENG/England-Football" TargetMode="External"/><Relationship Id="rId1756" Type="http://schemas.openxmlformats.org/officeDocument/2006/relationships/hyperlink" Target="https://fbref.com/en/players/ee7c0a5e/James-Shea" TargetMode="External"/><Relationship Id="rId1963" Type="http://schemas.openxmlformats.org/officeDocument/2006/relationships/hyperlink" Target="https://fbref.com/en/players/6412cc03/matchlogs/2023-2024/summary/Fabio-Vieira-Match-Log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59e6e5bf/matchlogs/2023-2024/summary/Dominic-Calvert-Lewin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d7e24aa1/John-Kymani-Gordon" TargetMode="External"/><Relationship Id="rId972" Type="http://schemas.openxmlformats.org/officeDocument/2006/relationships/hyperlink" Target="https://fbref.com/en/players/9e5708be/matchlogs/2023-2024/summary/Sam-Johnstone-Match-Logs" TargetMode="External"/><Relationship Id="rId1188" Type="http://schemas.openxmlformats.org/officeDocument/2006/relationships/hyperlink" Target="https://fbref.com/en/players/bb5fbd2b/Solly-March" TargetMode="External"/><Relationship Id="rId1395" Type="http://schemas.openxmlformats.org/officeDocument/2006/relationships/hyperlink" Target="https://fbref.com/en/players/7ba2eaa9/matchlogs/2023-2024/summary/Pedro-Neto-Match-Logs" TargetMode="External"/><Relationship Id="rId1409" Type="http://schemas.openxmlformats.org/officeDocument/2006/relationships/hyperlink" Target="https://fbref.com/en/country/POR/Portugal-Football" TargetMode="External"/><Relationship Id="rId1616" Type="http://schemas.openxmlformats.org/officeDocument/2006/relationships/hyperlink" Target="https://fbref.com/en/players/0a3d6d2b/Chris-Richards" TargetMode="External"/><Relationship Id="rId1823" Type="http://schemas.openxmlformats.org/officeDocument/2006/relationships/hyperlink" Target="https://fbref.com/en/players/e3f9e68a/matchlogs/2023-2024/summary/Ronnie-Stutter-Match-Logs" TargetMode="External"/><Relationship Id="rId2001" Type="http://schemas.openxmlformats.org/officeDocument/2006/relationships/hyperlink" Target="https://fbref.com/en/squads/cff3d9bb/Chelsea-Stats" TargetMode="External"/><Relationship Id="rId197" Type="http://schemas.openxmlformats.org/officeDocument/2006/relationships/hyperlink" Target="https://fbref.com/en/players/9ade9ce1/Anis-Ben-Slimane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ae4fc6a4/Eberechi-Eze" TargetMode="External"/><Relationship Id="rId832" Type="http://schemas.openxmlformats.org/officeDocument/2006/relationships/hyperlink" Target="https://fbref.com/en/players/4fd08daa/matchlogs/2023-2024/summary/Jan-Paul-van-Hecke-Match-Logs" TargetMode="External"/><Relationship Id="rId1048" Type="http://schemas.openxmlformats.org/officeDocument/2006/relationships/hyperlink" Target="https://fbref.com/en/players/4c3a6744/Justin-Kluivert" TargetMode="External"/><Relationship Id="rId1255" Type="http://schemas.openxmlformats.org/officeDocument/2006/relationships/hyperlink" Target="https://fbref.com/en/players/6afaebf2/matchlogs/2023-2024/summary/Bryan-Mbeumo-Match-Logs" TargetMode="External"/><Relationship Id="rId1462" Type="http://schemas.openxmlformats.org/officeDocument/2006/relationships/hyperlink" Target="https://fbref.com/en/squads/d3fd31cc/Everton-Stats" TargetMode="External"/><Relationship Id="rId2085" Type="http://schemas.openxmlformats.org/officeDocument/2006/relationships/hyperlink" Target="https://fbref.com/en/squads/8602292d/Aston-Villa-Stats" TargetMode="External"/><Relationship Id="rId264" Type="http://schemas.openxmlformats.org/officeDocument/2006/relationships/hyperlink" Target="https://fbref.com/en/players/c1949191/matchlogs/2023-2024/summary/Jarrad-Branthwaite-Match-Logs" TargetMode="External"/><Relationship Id="rId471" Type="http://schemas.openxmlformats.org/officeDocument/2006/relationships/hyperlink" Target="https://fbref.com/en/squads/361ca564/Tottenham-Hotspur-Stats" TargetMode="External"/><Relationship Id="rId1115" Type="http://schemas.openxmlformats.org/officeDocument/2006/relationships/hyperlink" Target="https://fbref.com/en/players/9b5ce51a/matchlogs/2023-2024/summary/Jefferson-Lerma-Match-Logs" TargetMode="External"/><Relationship Id="rId1322" Type="http://schemas.openxmlformats.org/officeDocument/2006/relationships/hyperlink" Target="https://fbref.com/en/squads/d07537b9/Brighton-and-Hove-Albion-Stats" TargetMode="External"/><Relationship Id="rId1767" Type="http://schemas.openxmlformats.org/officeDocument/2006/relationships/hyperlink" Target="https://fbref.com/en/players/e7aa9d7c/matchlogs/2023-2024/summary/Fabio-Silva-Match-Logs" TargetMode="External"/><Relationship Id="rId1974" Type="http://schemas.openxmlformats.org/officeDocument/2006/relationships/hyperlink" Target="https://fbref.com/en/players/d617bff6/matchlogs/2023-2024/summary/Radek-Vitek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5c2b4f07/matchlogs/2023-2024/summary/Serge-Aurier-Match-Logs" TargetMode="External"/><Relationship Id="rId569" Type="http://schemas.openxmlformats.org/officeDocument/2006/relationships/hyperlink" Target="https://fbref.com/en/players/282f75f3/Lewis-Dunk" TargetMode="External"/><Relationship Id="rId776" Type="http://schemas.openxmlformats.org/officeDocument/2006/relationships/hyperlink" Target="https://fbref.com/en/players/b8e740fb/matchlogs/2023-2024/summary/Ryan-Gravenberch-Match-Logs" TargetMode="External"/><Relationship Id="rId983" Type="http://schemas.openxmlformats.org/officeDocument/2006/relationships/hyperlink" Target="https://fbref.com/en/squads/822bd0ba/Liverpool-Stats" TargetMode="External"/><Relationship Id="rId1199" Type="http://schemas.openxmlformats.org/officeDocument/2006/relationships/hyperlink" Target="https://fbref.com/en/players/a79abd8b/matchlogs/2023-2024/summary/Filip-Marshall-Match-Logs" TargetMode="External"/><Relationship Id="rId1627" Type="http://schemas.openxmlformats.org/officeDocument/2006/relationships/hyperlink" Target="https://fbref.com/en/players/7a1f2c08/matchlogs/2023-2024/summary/Jairo-Riedewald-Match-Logs" TargetMode="External"/><Relationship Id="rId1834" Type="http://schemas.openxmlformats.org/officeDocument/2006/relationships/hyperlink" Target="https://fbref.com/en/squads/d3fd31cc/Everton-Stats" TargetMode="External"/><Relationship Id="rId331" Type="http://schemas.openxmlformats.org/officeDocument/2006/relationships/hyperlink" Target="https://fbref.com/en/squads/8602292d/Aston-Villa-Stats" TargetMode="External"/><Relationship Id="rId429" Type="http://schemas.openxmlformats.org/officeDocument/2006/relationships/hyperlink" Target="https://fbref.com/en/players/f6d7d690/Josh-Cullen" TargetMode="External"/><Relationship Id="rId636" Type="http://schemas.openxmlformats.org/officeDocument/2006/relationships/hyperlink" Target="https://fbref.com/en/players/0ba976e4/matchlogs/2023-2024/summary/Ansu-Fati-Match-Logs" TargetMode="External"/><Relationship Id="rId1059" Type="http://schemas.openxmlformats.org/officeDocument/2006/relationships/hyperlink" Target="https://fbref.com/en/players/5ed9b537/matchlogs/2023-2024/summary/Ibrahima-Konate-Match-Logs" TargetMode="External"/><Relationship Id="rId1266" Type="http://schemas.openxmlformats.org/officeDocument/2006/relationships/hyperlink" Target="https://fbref.com/en/squads/e297cd13/Luton-Town-Stats" TargetMode="External"/><Relationship Id="rId1473" Type="http://schemas.openxmlformats.org/officeDocument/2006/relationships/hyperlink" Target="https://fbref.com/en/country/GER/Germany-Football" TargetMode="External"/><Relationship Id="rId2012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47c64c55/Crystal-Palace-Stats" TargetMode="External"/><Relationship Id="rId1126" Type="http://schemas.openxmlformats.org/officeDocument/2006/relationships/hyperlink" Target="https://fbref.com/en/squads/19538871/Manchester-United-Stats" TargetMode="External"/><Relationship Id="rId1680" Type="http://schemas.openxmlformats.org/officeDocument/2006/relationships/hyperlink" Target="https://fbref.com/en/players/bc7dc64d/Bukayo-Saka" TargetMode="External"/><Relationship Id="rId1778" Type="http://schemas.openxmlformats.org/officeDocument/2006/relationships/hyperlink" Target="https://fbref.com/en/squads/361ca564/Tottenham-Hotspur-Stats" TargetMode="External"/><Relationship Id="rId1901" Type="http://schemas.openxmlformats.org/officeDocument/2006/relationships/hyperlink" Target="https://fbref.com/en/country/BEL/Belgium-Football" TargetMode="External"/><Relationship Id="rId1985" Type="http://schemas.openxmlformats.org/officeDocument/2006/relationships/hyperlink" Target="https://fbref.com/en/squads/b8fd03ef/Manchester-City-Stats" TargetMode="External"/><Relationship Id="rId275" Type="http://schemas.openxmlformats.org/officeDocument/2006/relationships/hyperlink" Target="https://fbref.com/en/squads/4ba7cbea/Bournemouth-Stats" TargetMode="External"/><Relationship Id="rId482" Type="http://schemas.openxmlformats.org/officeDocument/2006/relationships/hyperlink" Target="https://fbref.com/en/country/BEL/Belgium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NGA/Nigeria-Football" TargetMode="External"/><Relationship Id="rId1333" Type="http://schemas.openxmlformats.org/officeDocument/2006/relationships/hyperlink" Target="https://fbref.com/en/country/ARG/Argentina-Football" TargetMode="External"/><Relationship Id="rId1540" Type="http://schemas.openxmlformats.org/officeDocument/2006/relationships/hyperlink" Target="https://fbref.com/en/players/4f565d77/Kalvin-Phillips" TargetMode="External"/><Relationship Id="rId1638" Type="http://schemas.openxmlformats.org/officeDocument/2006/relationships/hyperlink" Target="https://fbref.com/en/squads/822bd0ba/Liverpool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POL/Po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DEN/Denmark-Football" TargetMode="External"/><Relationship Id="rId1400" Type="http://schemas.openxmlformats.org/officeDocument/2006/relationships/hyperlink" Target="https://fbref.com/en/players/a53649b7/Eddie-Nketiah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8b9ebd03/Willian" TargetMode="External"/><Relationship Id="rId202" Type="http://schemas.openxmlformats.org/officeDocument/2006/relationships/hyperlink" Target="https://fbref.com/en/country/ALG/Algeria-Football" TargetMode="External"/><Relationship Id="rId647" Type="http://schemas.openxmlformats.org/officeDocument/2006/relationships/hyperlink" Target="https://fbref.com/en/squads/19538871/Manchester-United-Stats" TargetMode="External"/><Relationship Id="rId854" Type="http://schemas.openxmlformats.org/officeDocument/2006/relationships/hyperlink" Target="https://fbref.com/en/country/SCO/Scotland-Football" TargetMode="External"/><Relationship Id="rId1277" Type="http://schemas.openxmlformats.org/officeDocument/2006/relationships/hyperlink" Target="https://fbref.com/en/country/SCO/Scotland-Football" TargetMode="External"/><Relationship Id="rId1484" Type="http://schemas.openxmlformats.org/officeDocument/2006/relationships/hyperlink" Target="https://fbref.com/en/players/2f9e4435/Dango-Ouattara" TargetMode="External"/><Relationship Id="rId1691" Type="http://schemas.openxmlformats.org/officeDocument/2006/relationships/hyperlink" Target="https://fbref.com/en/players/972aeb2a/matchlogs/2023-2024/summary/William-Saliba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cddf767b/Auston-Trusty" TargetMode="External"/><Relationship Id="rId286" Type="http://schemas.openxmlformats.org/officeDocument/2006/relationships/hyperlink" Target="https://fbref.com/en/country/DEN/Denmark-Football" TargetMode="External"/><Relationship Id="rId493" Type="http://schemas.openxmlformats.org/officeDocument/2006/relationships/hyperlink" Target="https://fbref.com/en/players/aeed5c06/Moussa-Diaby" TargetMode="External"/><Relationship Id="rId507" Type="http://schemas.openxmlformats.org/officeDocument/2006/relationships/hyperlink" Target="https://fbref.com/en/squads/fd962109/Fulham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1265a93a/Reece-James" TargetMode="External"/><Relationship Id="rId1137" Type="http://schemas.openxmlformats.org/officeDocument/2006/relationships/hyperlink" Target="https://fbref.com/en/country/WAL/Wales-Football" TargetMode="External"/><Relationship Id="rId1344" Type="http://schemas.openxmlformats.org/officeDocument/2006/relationships/hyperlink" Target="https://fbref.com/en/players/16e9d0ea/Alex-Moreno" TargetMode="External"/><Relationship Id="rId1551" Type="http://schemas.openxmlformats.org/officeDocument/2006/relationships/hyperlink" Target="https://fbref.com/en/players/4806ec67/matchlogs/2023-2024/summary/Jordan-Pickford-Match-Logs" TargetMode="External"/><Relationship Id="rId1789" Type="http://schemas.openxmlformats.org/officeDocument/2006/relationships/hyperlink" Target="https://fbref.com/en/country/ENG/England-Football" TargetMode="External"/><Relationship Id="rId1996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9cfbad36/Julio-Cesar-Enciso" TargetMode="External"/><Relationship Id="rId560" Type="http://schemas.openxmlformats.org/officeDocument/2006/relationships/hyperlink" Target="https://fbref.com/en/players/bf33b257/matchlogs/2023-2024/summary/Alfie-Doughty-Match-Logs" TargetMode="External"/><Relationship Id="rId798" Type="http://schemas.openxmlformats.org/officeDocument/2006/relationships/hyperlink" Target="https://fbref.com/en/country/FRA/France-Football" TargetMode="External"/><Relationship Id="rId1190" Type="http://schemas.openxmlformats.org/officeDocument/2006/relationships/hyperlink" Target="https://fbref.com/en/squads/d07537b9/Brighton-and-Hove-Albion-Stats" TargetMode="External"/><Relationship Id="rId1204" Type="http://schemas.openxmlformats.org/officeDocument/2006/relationships/hyperlink" Target="https://fbref.com/en/players/48a5a5d6/Gabriel-Martinelli" TargetMode="External"/><Relationship Id="rId1411" Type="http://schemas.openxmlformats.org/officeDocument/2006/relationships/hyperlink" Target="https://fbref.com/en/players/e6af02e0/matchlogs/2023-2024/summary/Matheus-Nunes-Match-Logs" TargetMode="External"/><Relationship Id="rId1649" Type="http://schemas.openxmlformats.org/officeDocument/2006/relationships/hyperlink" Target="https://fbref.com/en/country/SVK/Slovakia-Football" TargetMode="External"/><Relationship Id="rId1856" Type="http://schemas.openxmlformats.org/officeDocument/2006/relationships/hyperlink" Target="https://fbref.com/en/players/56f7a928/Youri-Tielemans" TargetMode="External"/><Relationship Id="rId2034" Type="http://schemas.openxmlformats.org/officeDocument/2006/relationships/hyperlink" Target="https://fbref.com/en/players/c6dc9ecd/matchlogs/2023-2024/summary/Harry-Wilson-Match-Logs" TargetMode="External"/><Relationship Id="rId213" Type="http://schemas.openxmlformats.org/officeDocument/2006/relationships/hyperlink" Target="https://fbref.com/en/players/d0b6129f/Sander-Berge" TargetMode="External"/><Relationship Id="rId420" Type="http://schemas.openxmlformats.org/officeDocument/2006/relationships/hyperlink" Target="https://fbref.com/en/players/a5ca9127/matchlogs/2023-2024/summary/Conor-Coventry-Match-Logs" TargetMode="External"/><Relationship Id="rId658" Type="http://schemas.openxmlformats.org/officeDocument/2006/relationships/hyperlink" Target="https://fbref.com/en/country/NED/Netherlands-Football" TargetMode="External"/><Relationship Id="rId865" Type="http://schemas.openxmlformats.org/officeDocument/2006/relationships/hyperlink" Target="https://fbref.com/en/players/d79a8c87/Rob-Holding" TargetMode="External"/><Relationship Id="rId1050" Type="http://schemas.openxmlformats.org/officeDocument/2006/relationships/hyperlink" Target="https://fbref.com/en/squads/4ba7cbea/Bournemouth-Stats" TargetMode="External"/><Relationship Id="rId1288" Type="http://schemas.openxmlformats.org/officeDocument/2006/relationships/hyperlink" Target="https://fbref.com/en/players/d93c2511/Scott-McTominay" TargetMode="External"/><Relationship Id="rId1495" Type="http://schemas.openxmlformats.org/officeDocument/2006/relationships/hyperlink" Target="https://fbref.com/en/players/dc7f8a28/matchlogs/2023-2024/summary/Cole-Palmer-Match-Logs" TargetMode="External"/><Relationship Id="rId1509" Type="http://schemas.openxmlformats.org/officeDocument/2006/relationships/hyperlink" Target="https://fbref.com/en/country/GHA/Ghana-Football" TargetMode="External"/><Relationship Id="rId1716" Type="http://schemas.openxmlformats.org/officeDocument/2006/relationships/hyperlink" Target="https://fbref.com/en/players/dd745366/Andrey-Santos" TargetMode="External"/><Relationship Id="rId1923" Type="http://schemas.openxmlformats.org/officeDocument/2006/relationships/hyperlink" Target="https://fbref.com/en/players/4a51ba65/matchlogs/2023-2024/summary/Matt-Turner-Match-Logs" TargetMode="External"/><Relationship Id="rId297" Type="http://schemas.openxmlformats.org/officeDocument/2006/relationships/hyperlink" Target="https://fbref.com/en/players/a681b7b7/Reece-Burke" TargetMode="External"/><Relationship Id="rId518" Type="http://schemas.openxmlformats.org/officeDocument/2006/relationships/hyperlink" Target="https://fbref.com/en/country/FRA/France-Football" TargetMode="External"/><Relationship Id="rId725" Type="http://schemas.openxmlformats.org/officeDocument/2006/relationships/hyperlink" Target="https://fbref.com/en/players/d91f104d/Alfie-Gilchrist" TargetMode="External"/><Relationship Id="rId932" Type="http://schemas.openxmlformats.org/officeDocument/2006/relationships/hyperlink" Target="https://fbref.com/en/players/0f134faf/matchlogs/2023-2024/summary/Mathias-Jensen-Match-Logs" TargetMode="External"/><Relationship Id="rId1148" Type="http://schemas.openxmlformats.org/officeDocument/2006/relationships/hyperlink" Target="https://fbref.com/en/players/7af88b33/Max-Lowe" TargetMode="External"/><Relationship Id="rId1355" Type="http://schemas.openxmlformats.org/officeDocument/2006/relationships/hyperlink" Target="https://fbref.com/en/players/9674002f/matchlogs/2023-2024/summary/Mason-Mount-Match-Logs" TargetMode="External"/><Relationship Id="rId1562" Type="http://schemas.openxmlformats.org/officeDocument/2006/relationships/hyperlink" Target="https://fbref.com/en/squads/361ca564/Tottenham-Hotspur-Stats" TargetMode="External"/><Relationship Id="rId157" Type="http://schemas.openxmlformats.org/officeDocument/2006/relationships/hyperlink" Target="https://fbref.com/en/players/f449640d/Fode-Ballo-Toure" TargetMode="External"/><Relationship Id="rId364" Type="http://schemas.openxmlformats.org/officeDocument/2006/relationships/hyperlink" Target="https://fbref.com/en/players/d33e3242/matchlogs/2023-2024/summary/Ismaila-Cheick-Coulibaly-Match-Logs" TargetMode="External"/><Relationship Id="rId1008" Type="http://schemas.openxmlformats.org/officeDocument/2006/relationships/hyperlink" Target="https://fbref.com/en/players/cc77354e/matchlogs/2023-2024/summary/Boubacar-Kamara-Match-Logs" TargetMode="External"/><Relationship Id="rId1215" Type="http://schemas.openxmlformats.org/officeDocument/2006/relationships/hyperlink" Target="https://fbref.com/en/players/bac46a10/matchlogs/2023-2024/summary/Lisandro-Martinez-Match-Logs" TargetMode="External"/><Relationship Id="rId1422" Type="http://schemas.openxmlformats.org/officeDocument/2006/relationships/hyperlink" Target="https://fbref.com/en/squads/cd051869/Brentford-Stats" TargetMode="External"/><Relationship Id="rId1867" Type="http://schemas.openxmlformats.org/officeDocument/2006/relationships/hyperlink" Target="https://fbref.com/en/players/a105d46a/matchlogs/2023-2024/summary/Harry-Toffolo-Match-Logs" TargetMode="External"/><Relationship Id="rId2045" Type="http://schemas.openxmlformats.org/officeDocument/2006/relationships/hyperlink" Target="https://fbref.com/en/squads/e297cd13/Luton-Town-Stats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82927de4/Pablo-Fornals" TargetMode="External"/><Relationship Id="rId876" Type="http://schemas.openxmlformats.org/officeDocument/2006/relationships/hyperlink" Target="https://fbref.com/en/players/15f3ec41/matchlogs/2023-2024/summary/Callum-Hudson-Odoi-Match-Logs" TargetMode="External"/><Relationship Id="rId1299" Type="http://schemas.openxmlformats.org/officeDocument/2006/relationships/hyperlink" Target="https://fbref.com/en/players/ca22ccb0/matchlogs/2023-2024/summary/Hannibal-Mejbri-Match-Logs" TargetMode="External"/><Relationship Id="rId1727" Type="http://schemas.openxmlformats.org/officeDocument/2006/relationships/hyperlink" Target="https://fbref.com/en/players/52afb588/matchlogs/2023-2024/summary/Kevin-Schade-Match-Logs" TargetMode="External"/><Relationship Id="rId1934" Type="http://schemas.openxmlformats.org/officeDocument/2006/relationships/hyperlink" Target="https://fbref.com/en/squads/e4a775cb/Nottingham-Forest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2aaadf33/matchlogs/2023-2024/summary/Luke-Berry-Match-Logs" TargetMode="External"/><Relationship Id="rId431" Type="http://schemas.openxmlformats.org/officeDocument/2006/relationships/hyperlink" Target="https://fbref.com/en/squads/943e8050/Burnley-Stats" TargetMode="External"/><Relationship Id="rId529" Type="http://schemas.openxmlformats.org/officeDocument/2006/relationships/hyperlink" Target="https://fbref.com/en/players/e814e1cf/Lewis-Dobbin" TargetMode="External"/><Relationship Id="rId736" Type="http://schemas.openxmlformats.org/officeDocument/2006/relationships/hyperlink" Target="https://fbref.com/en/players/9f7c837d/matchlogs/2023-2024/summary/Ben-Godfrey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c6e8cf1f/matchlogs/2023-2024/summary/Sasa-Lukic-Match-Logs" TargetMode="External"/><Relationship Id="rId1366" Type="http://schemas.openxmlformats.org/officeDocument/2006/relationships/hyperlink" Target="https://fbref.com/en/squads/fd962109/Fulham-Stats" TargetMode="External"/><Relationship Id="rId168" Type="http://schemas.openxmlformats.org/officeDocument/2006/relationships/hyperlink" Target="https://fbref.com/en/players/3a24769f/matchlogs/2023-2024/summary/Ross-Barkley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7c21e445/West-Ham-United-Stats" TargetMode="External"/><Relationship Id="rId1573" Type="http://schemas.openxmlformats.org/officeDocument/2006/relationships/hyperlink" Target="https://fbref.com/en/country/ENG/England-Football" TargetMode="External"/><Relationship Id="rId1780" Type="http://schemas.openxmlformats.org/officeDocument/2006/relationships/hyperlink" Target="https://fbref.com/en/players/20b104bc/Adam-Smith" TargetMode="External"/><Relationship Id="rId1878" Type="http://schemas.openxmlformats.org/officeDocument/2006/relationships/hyperlink" Target="https://fbref.com/en/squads/b2b47a98/Newcastle-United-Stats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squads/822bd0ba/Liverpool-Stats" TargetMode="External"/><Relationship Id="rId1433" Type="http://schemas.openxmlformats.org/officeDocument/2006/relationships/hyperlink" Target="https://fbref.com/en/country/FRA/France-Football" TargetMode="External"/><Relationship Id="rId1640" Type="http://schemas.openxmlformats.org/officeDocument/2006/relationships/hyperlink" Target="https://fbref.com/en/players/289601e6/Antonee-Robinson" TargetMode="External"/><Relationship Id="rId1738" Type="http://schemas.openxmlformats.org/officeDocument/2006/relationships/hyperlink" Target="https://fbref.com/en/squads/8cec06e1/Wolverhampton-Wanderers-Stats" TargetMode="External"/><Relationship Id="rId2056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4ba7cbea/Bournemouth-Stats" TargetMode="External"/><Relationship Id="rId442" Type="http://schemas.openxmlformats.org/officeDocument/2006/relationships/hyperlink" Target="https://fbref.com/en/country/BEL/Belgium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f23f9d20/Tim-Krul" TargetMode="External"/><Relationship Id="rId1500" Type="http://schemas.openxmlformats.org/officeDocument/2006/relationships/hyperlink" Target="https://fbref.com/en/players/e0bc6fdc/Emerson-Palmieri" TargetMode="External"/><Relationship Id="rId1945" Type="http://schemas.openxmlformats.org/officeDocument/2006/relationships/hyperlink" Target="https://fbref.com/en/country/NED/Netherlands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8cec06e1/Wolverhampton-Wanderers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country/UKR/Ukraine-Football" TargetMode="External"/><Relationship Id="rId1584" Type="http://schemas.openxmlformats.org/officeDocument/2006/relationships/hyperlink" Target="https://fbref.com/en/players/a1d5bd30/Marcus-Rashford" TargetMode="External"/><Relationship Id="rId1791" Type="http://schemas.openxmlformats.org/officeDocument/2006/relationships/hyperlink" Target="https://fbref.com/en/players/e77dc3b2/matchlogs/2023-2024/summary/Dominic-Solanke-Match-Logs" TargetMode="External"/><Relationship Id="rId1805" Type="http://schemas.openxmlformats.org/officeDocument/2006/relationships/hyperlink" Target="https://fbref.com/en/country/ENG/England-Football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3d554589/Hjalmar-Ekdal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country/FRA/France-Football" TargetMode="External"/><Relationship Id="rId1444" Type="http://schemas.openxmlformats.org/officeDocument/2006/relationships/hyperlink" Target="https://fbref.com/en/players/cdd70dc0/Michael-Olakigbe" TargetMode="External"/><Relationship Id="rId1651" Type="http://schemas.openxmlformats.org/officeDocument/2006/relationships/hyperlink" Target="https://fbref.com/en/players/17acc2ed/matchlogs/2023-2024/summary/Marek-Rodak-Match-Logs" TargetMode="External"/><Relationship Id="rId1889" Type="http://schemas.openxmlformats.org/officeDocument/2006/relationships/hyperlink" Target="https://fbref.com/en/country/ESP/Spain-Football" TargetMode="External"/><Relationship Id="rId2067" Type="http://schemas.openxmlformats.org/officeDocument/2006/relationships/hyperlink" Target="https://fbref.com/en/players/9907b1c8/Nicolo-Zaniolo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a816dbfb/Danilo" TargetMode="External"/><Relationship Id="rId660" Type="http://schemas.openxmlformats.org/officeDocument/2006/relationships/hyperlink" Target="https://fbref.com/en/players/a92ab7be/matchlogs/2023-2024/summary/Mark-Flekke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99813635/matchlogs/2023-2024/summary/Adam-Lallana-Match-Logs" TargetMode="External"/><Relationship Id="rId1290" Type="http://schemas.openxmlformats.org/officeDocument/2006/relationships/hyperlink" Target="https://fbref.com/en/squads/19538871/Manchester-United-Stats" TargetMode="External"/><Relationship Id="rId1304" Type="http://schemas.openxmlformats.org/officeDocument/2006/relationships/hyperlink" Target="https://fbref.com/en/players/fed96827/Chris-Mepham" TargetMode="External"/><Relationship Id="rId1511" Type="http://schemas.openxmlformats.org/officeDocument/2006/relationships/hyperlink" Target="https://fbref.com/en/players/529f49ab/matchlogs/2023-2024/summary/Thomas-Partey-Match-Logs" TargetMode="External"/><Relationship Id="rId1749" Type="http://schemas.openxmlformats.org/officeDocument/2006/relationships/hyperlink" Target="https://fbref.com/en/country/ENG/England-Football" TargetMode="External"/><Relationship Id="rId1956" Type="http://schemas.openxmlformats.org/officeDocument/2006/relationships/hyperlink" Target="https://fbref.com/en/players/77d6fd4d/Guglielmo-Vicario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a8748947/Tom-Cairney" TargetMode="External"/><Relationship Id="rId758" Type="http://schemas.openxmlformats.org/officeDocument/2006/relationships/hyperlink" Target="https://fbref.com/en/country/PAR/Paraguay-Football" TargetMode="External"/><Relationship Id="rId965" Type="http://schemas.openxmlformats.org/officeDocument/2006/relationships/hyperlink" Target="https://fbref.com/en/players/d9e7c4da/Joseph-Johnson" TargetMode="External"/><Relationship Id="rId1150" Type="http://schemas.openxmlformats.org/officeDocument/2006/relationships/hyperlink" Target="https://fbref.com/en/squads/1df6b87e/Sheffield-United-Stats" TargetMode="External"/><Relationship Id="rId1388" Type="http://schemas.openxmlformats.org/officeDocument/2006/relationships/hyperlink" Target="https://fbref.com/en/players/a9dc785c/Neto" TargetMode="External"/><Relationship Id="rId1595" Type="http://schemas.openxmlformats.org/officeDocument/2006/relationships/hyperlink" Target="https://fbref.com/en/players/28b40c9c/matchlogs/2023-2024/summary/Tim-Ream-Match-Logs" TargetMode="External"/><Relationship Id="rId1609" Type="http://schemas.openxmlformats.org/officeDocument/2006/relationships/hyperlink" Target="https://fbref.com/en/country/JAM/Jamaica-Football" TargetMode="External"/><Relationship Id="rId1816" Type="http://schemas.openxmlformats.org/officeDocument/2006/relationships/hyperlink" Target="https://fbref.com/en/players/339fe0e8/Thomas-Strakosha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2afc7272/Lewis-Cook" TargetMode="External"/><Relationship Id="rId520" Type="http://schemas.openxmlformats.org/officeDocument/2006/relationships/hyperlink" Target="https://fbref.com/en/players/a712ca2b/matchlogs/2023-2024/summary/Issa-Diop-Match-Logs" TargetMode="External"/><Relationship Id="rId618" Type="http://schemas.openxmlformats.org/officeDocument/2006/relationships/hyperlink" Target="https://fbref.com/en/country/ECU/Ecuador-Football" TargetMode="External"/><Relationship Id="rId825" Type="http://schemas.openxmlformats.org/officeDocument/2006/relationships/hyperlink" Target="https://fbref.com/en/players/fed7cb61/Kai-Havertz" TargetMode="External"/><Relationship Id="rId1248" Type="http://schemas.openxmlformats.org/officeDocument/2006/relationships/hyperlink" Target="https://fbref.com/en/players/493924a7/Kevin-Mbabu" TargetMode="External"/><Relationship Id="rId1455" Type="http://schemas.openxmlformats.org/officeDocument/2006/relationships/hyperlink" Target="https://fbref.com/en/players/828657ff/matchlogs/2023-2024/summary/Amadou-Onana-Match-Logs" TargetMode="External"/><Relationship Id="rId1662" Type="http://schemas.openxmlformats.org/officeDocument/2006/relationships/hyperlink" Target="https://fbref.com/en/squads/cd051869/Brentford-Stats" TargetMode="External"/><Relationship Id="rId2078" Type="http://schemas.openxmlformats.org/officeDocument/2006/relationships/hyperlink" Target="https://fbref.com/en/players/51cf8561/matchlogs/2023-2024/summary/Oleksandr-Zinchenko-Match-Logs" TargetMode="External"/><Relationship Id="rId257" Type="http://schemas.openxmlformats.org/officeDocument/2006/relationships/hyperlink" Target="https://fbref.com/en/players/79c84d1c/Jarrod-Bowen" TargetMode="External"/><Relationship Id="rId464" Type="http://schemas.openxmlformats.org/officeDocument/2006/relationships/hyperlink" Target="https://fbref.com/en/players/60344e4f/matchlogs/2023-2024/summary/Josh-Dasilva-Match-Logs" TargetMode="External"/><Relationship Id="rId1010" Type="http://schemas.openxmlformats.org/officeDocument/2006/relationships/hyperlink" Target="https://fbref.com/en/country/BEL/Belgium-Football" TargetMode="External"/><Relationship Id="rId1094" Type="http://schemas.openxmlformats.org/officeDocument/2006/relationships/hyperlink" Target="https://fbref.com/en/squads/1df6b87e/Sheffield-United-Stats" TargetMode="External"/><Relationship Id="rId1108" Type="http://schemas.openxmlformats.org/officeDocument/2006/relationships/hyperlink" Target="https://fbref.com/en/players/2628fd2b/Bernd-Leno" TargetMode="External"/><Relationship Id="rId1315" Type="http://schemas.openxmlformats.org/officeDocument/2006/relationships/hyperlink" Target="https://fbref.com/en/players/8397a50c/matchlogs/2023-2024/summary/Tyrone-Mings-Match-Logs" TargetMode="External"/><Relationship Id="rId1967" Type="http://schemas.openxmlformats.org/officeDocument/2006/relationships/hyperlink" Target="https://fbref.com/en/players/8b529245/matchlogs/2023-2024/summary/Carlos-Vinicius-Match-Logs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7c21e445/West-Ham-United-Stats" TargetMode="External"/><Relationship Id="rId769" Type="http://schemas.openxmlformats.org/officeDocument/2006/relationships/hyperlink" Target="https://fbref.com/en/players/861e9b3b/Daniel-Gore" TargetMode="External"/><Relationship Id="rId976" Type="http://schemas.openxmlformats.org/officeDocument/2006/relationships/hyperlink" Target="https://fbref.com/en/players/4fb9c88f/matchlogs/2023-2024/summary/Curtis-Jones-Match-Logs" TargetMode="External"/><Relationship Id="rId1399" Type="http://schemas.openxmlformats.org/officeDocument/2006/relationships/hyperlink" Target="https://fbref.com/en/players/00242715/matchlogs/2023-2024/summary/Moussa-Niakhate-Match-Logs" TargetMode="External"/><Relationship Id="rId324" Type="http://schemas.openxmlformats.org/officeDocument/2006/relationships/hyperlink" Target="https://fbref.com/en/players/858409be/matchlogs/2023-2024/summary/Allan-Campbell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9328b835/Lukasz-Fabianski" TargetMode="External"/><Relationship Id="rId1161" Type="http://schemas.openxmlformats.org/officeDocument/2006/relationships/hyperlink" Target="https://fbref.com/en/country/NED/Netherlands-Football" TargetMode="External"/><Relationship Id="rId1259" Type="http://schemas.openxmlformats.org/officeDocument/2006/relationships/hyperlink" Target="https://fbref.com/en/players/96593e89/matchlogs/2023-2024/summary/James-Mcatee-Match-Logs" TargetMode="External"/><Relationship Id="rId1466" Type="http://schemas.openxmlformats.org/officeDocument/2006/relationships/hyperlink" Target="https://fbref.com/en/squads/cd051869/Brentford-Stats" TargetMode="External"/><Relationship Id="rId2005" Type="http://schemas.openxmlformats.org/officeDocument/2006/relationships/hyperlink" Target="https://fbref.com/en/squads/8602292d/Aston-Villa-Stats" TargetMode="External"/><Relationship Id="rId836" Type="http://schemas.openxmlformats.org/officeDocument/2006/relationships/hyperlink" Target="https://fbref.com/en/players/169fd162/matchlogs/2023-2024/summary/Hwang-Hee-chan-Match-Logs" TargetMode="External"/><Relationship Id="rId1021" Type="http://schemas.openxmlformats.org/officeDocument/2006/relationships/hyperlink" Target="https://fbref.com/en/players/62d7ef38/Caoimhin-Kelleher" TargetMode="External"/><Relationship Id="rId1119" Type="http://schemas.openxmlformats.org/officeDocument/2006/relationships/hyperlink" Target="https://fbref.com/en/players/b57e066e/matchlogs/2023-2024/summary/Rico-Lewis-Match-Logs" TargetMode="External"/><Relationship Id="rId1673" Type="http://schemas.openxmlformats.org/officeDocument/2006/relationships/hyperlink" Target="https://fbref.com/en/country/COD/Congo-DR-Football" TargetMode="External"/><Relationship Id="rId1880" Type="http://schemas.openxmlformats.org/officeDocument/2006/relationships/hyperlink" Target="https://fbref.com/en/players/532e1e4f/Pau-Torres" TargetMode="External"/><Relationship Id="rId1978" Type="http://schemas.openxmlformats.org/officeDocument/2006/relationships/hyperlink" Target="https://fbref.com/en/players/9295dc1c/matchlogs/2023-2024/summary/Vitinho-Match-Logs" TargetMode="External"/><Relationship Id="rId903" Type="http://schemas.openxmlformats.org/officeDocument/2006/relationships/hyperlink" Target="https://fbref.com/en/squads/b2b47a98/Newcastle-United-Stats" TargetMode="External"/><Relationship Id="rId1326" Type="http://schemas.openxmlformats.org/officeDocument/2006/relationships/hyperlink" Target="https://fbref.com/en/squads/fd962109/Fulham-Stats" TargetMode="External"/><Relationship Id="rId1533" Type="http://schemas.openxmlformats.org/officeDocument/2006/relationships/hyperlink" Target="https://fbref.com/en/country/SRB/Serbia-Football" TargetMode="External"/><Relationship Id="rId1740" Type="http://schemas.openxmlformats.org/officeDocument/2006/relationships/hyperlink" Target="https://fbref.com/en/players/efd2ec23/Antoine-Semenyo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803ae100/Harrison-Reed" TargetMode="External"/><Relationship Id="rId1838" Type="http://schemas.openxmlformats.org/officeDocument/2006/relationships/hyperlink" Target="https://fbref.com/en/squads/e4a775cb/Nottingham-Forest-Stats" TargetMode="External"/><Relationship Id="rId181" Type="http://schemas.openxmlformats.org/officeDocument/2006/relationships/hyperlink" Target="https://fbref.com/en/players/072e68ed/Altay-Bayindir" TargetMode="External"/><Relationship Id="rId1905" Type="http://schemas.openxmlformats.org/officeDocument/2006/relationships/hyperlink" Target="https://fbref.com/en/country/ENG/England-Football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98d2c2c4/Remo-Freuler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BEL/Belgium-Football" TargetMode="External"/><Relationship Id="rId553" Type="http://schemas.openxmlformats.org/officeDocument/2006/relationships/hyperlink" Target="https://fbref.com/en/players/ce4f40c7/Cheick-Doucoure" TargetMode="External"/><Relationship Id="rId760" Type="http://schemas.openxmlformats.org/officeDocument/2006/relationships/hyperlink" Target="https://fbref.com/en/players/7e5bebeb/matchlogs/2023-2024/summary/Enso-Gonzalez-Match-Logs" TargetMode="External"/><Relationship Id="rId998" Type="http://schemas.openxmlformats.org/officeDocument/2006/relationships/hyperlink" Target="https://fbref.com/en/country/BFA/Burkina-Faso-Football" TargetMode="External"/><Relationship Id="rId1183" Type="http://schemas.openxmlformats.org/officeDocument/2006/relationships/hyperlink" Target="https://fbref.com/en/players/a572e291/matchlogs/2023-2024/summary/Orel-Mangala-Match-Logs" TargetMode="External"/><Relationship Id="rId1390" Type="http://schemas.openxmlformats.org/officeDocument/2006/relationships/hyperlink" Target="https://fbref.com/en/squads/4ba7cbea/Bournemouth-Stats" TargetMode="External"/><Relationship Id="rId2027" Type="http://schemas.openxmlformats.org/officeDocument/2006/relationships/hyperlink" Target="https://fbref.com/en/players/c596fcb0/Callum-Wilson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0ef89a37/Philippe-Coutinho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players/d0f72bf1/matchlogs/2023-2024/summary/Max-Kilman-Match-Logs" TargetMode="External"/><Relationship Id="rId1488" Type="http://schemas.openxmlformats.org/officeDocument/2006/relationships/hyperlink" Target="https://fbref.com/en/players/a78ff07f/Joao-Palhinha" TargetMode="External"/><Relationship Id="rId1695" Type="http://schemas.openxmlformats.org/officeDocument/2006/relationships/hyperlink" Target="https://fbref.com/en/players/1b4f1169/matchlogs/2023-2024/summary/Albert-Sambi-Lokonga-Match-Logs" TargetMode="External"/><Relationship Id="rId620" Type="http://schemas.openxmlformats.org/officeDocument/2006/relationships/hyperlink" Target="https://fbref.com/en/players/d38fdf53/matchlogs/2023-2024/summary/Pervis-Estupinan-Match-Logs" TargetMode="External"/><Relationship Id="rId718" Type="http://schemas.openxmlformats.org/officeDocument/2006/relationships/hyperlink" Target="https://fbref.com/en/country/IRN/Iran-Football" TargetMode="External"/><Relationship Id="rId925" Type="http://schemas.openxmlformats.org/officeDocument/2006/relationships/hyperlink" Target="https://fbref.com/en/players/8449d35e/Vitaly-Janelt" TargetMode="External"/><Relationship Id="rId1250" Type="http://schemas.openxmlformats.org/officeDocument/2006/relationships/hyperlink" Target="https://fbref.com/en/squads/fd962109/Fulham-Stats" TargetMode="External"/><Relationship Id="rId1348" Type="http://schemas.openxmlformats.org/officeDocument/2006/relationships/hyperlink" Target="https://fbref.com/en/players/2da834f1/Carlton-Morris" TargetMode="External"/><Relationship Id="rId1555" Type="http://schemas.openxmlformats.org/officeDocument/2006/relationships/hyperlink" Target="https://fbref.com/en/players/e541326e/matchlogs/2023-2024/summary/Ethan-Pinnock-Match-Logs" TargetMode="External"/><Relationship Id="rId1762" Type="http://schemas.openxmlformats.org/officeDocument/2006/relationships/hyperlink" Target="https://fbref.com/en/squads/b8fd03ef/Manchester-City-Stats" TargetMode="External"/><Relationship Id="rId1110" Type="http://schemas.openxmlformats.org/officeDocument/2006/relationships/hyperlink" Target="https://fbref.com/en/squads/fd962109/Fulham-Stats" TargetMode="External"/><Relationship Id="rId1208" Type="http://schemas.openxmlformats.org/officeDocument/2006/relationships/hyperlink" Target="https://fbref.com/en/players/7956236f/Emiliano-Martinez" TargetMode="External"/><Relationship Id="rId1415" Type="http://schemas.openxmlformats.org/officeDocument/2006/relationships/hyperlink" Target="https://fbref.com/en/players/e6af02e0/matchlogs/2023-2024/summary/Matheus-Nunes-Match-Log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squads/361ca564/Tottenham-Hotspur-Stats" TargetMode="External"/><Relationship Id="rId1927" Type="http://schemas.openxmlformats.org/officeDocument/2006/relationships/hyperlink" Target="https://fbref.com/en/players/7cd520e8/matchlogs/2023-2024/summary/Destiny-Udogie-Match-Log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890f108d/matchlogs/2023-2024/summary/Youssef-Chermiti-Match-Logs" TargetMode="External"/><Relationship Id="rId575" Type="http://schemas.openxmlformats.org/officeDocument/2006/relationships/hyperlink" Target="https://fbref.com/en/squads/8602292d/Aston-Villa-Stats" TargetMode="External"/><Relationship Id="rId782" Type="http://schemas.openxmlformats.org/officeDocument/2006/relationships/hyperlink" Target="https://fbref.com/en/country/IRL/Republic-of-Ireland-Football" TargetMode="External"/><Relationship Id="rId2049" Type="http://schemas.openxmlformats.org/officeDocument/2006/relationships/hyperlink" Target="https://fbref.com/en/squads/e4a775cb/Nottingham-Forest-Stats" TargetMode="External"/><Relationship Id="rId228" Type="http://schemas.openxmlformats.org/officeDocument/2006/relationships/hyperlink" Target="https://fbref.com/en/players/ed5c0319/matchlogs/2023-2024/summary/Beto-Match-Logs" TargetMode="External"/><Relationship Id="rId435" Type="http://schemas.openxmlformats.org/officeDocument/2006/relationships/hyperlink" Target="https://fbref.com/en/squads/8cec06e1/Wolverhampton-Wanderers-Stats" TargetMode="External"/><Relationship Id="rId642" Type="http://schemas.openxmlformats.org/officeDocument/2006/relationships/hyperlink" Target="https://fbref.com/en/country/IRL/Republic-of-Ireland-Football" TargetMode="External"/><Relationship Id="rId1065" Type="http://schemas.openxmlformats.org/officeDocument/2006/relationships/hyperlink" Target="https://fbref.com/en/country/SEN/Senegal-Football" TargetMode="External"/><Relationship Id="rId1272" Type="http://schemas.openxmlformats.org/officeDocument/2006/relationships/hyperlink" Target="https://fbref.com/en/players/bf973eeb/James-McConnell" TargetMode="External"/><Relationship Id="rId502" Type="http://schemas.openxmlformats.org/officeDocument/2006/relationships/hyperlink" Target="https://fbref.com/en/country/COL/Colombia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d7553721/Giovani-Lo-Celso" TargetMode="External"/><Relationship Id="rId1577" Type="http://schemas.openxmlformats.org/officeDocument/2006/relationships/hyperlink" Target="https://fbref.com/en/country/ENG/England-Football" TargetMode="External"/><Relationship Id="rId1784" Type="http://schemas.openxmlformats.org/officeDocument/2006/relationships/hyperlink" Target="https://fbref.com/en/players/17695062/Emile-Smith-Rowe" TargetMode="External"/><Relationship Id="rId1991" Type="http://schemas.openxmlformats.org/officeDocument/2006/relationships/hyperlink" Target="https://fbref.com/en/players/8a7ff278/Joel-Ward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country/IRL/Republic-of-Ireland-Football" TargetMode="External"/><Relationship Id="rId1644" Type="http://schemas.openxmlformats.org/officeDocument/2006/relationships/hyperlink" Target="https://fbref.com/en/players/7399c7a8/Jack-Robinson" TargetMode="External"/><Relationship Id="rId1851" Type="http://schemas.openxmlformats.org/officeDocument/2006/relationships/hyperlink" Target="https://fbref.com/en/players/77d7c96f/matchlogs/2023-2024/summary/Kenny-Tete-Match-Logs" TargetMode="External"/><Relationship Id="rId1504" Type="http://schemas.openxmlformats.org/officeDocument/2006/relationships/hyperlink" Target="https://fbref.com/en/players/9b6f7fd5/Lucas-Paqueta" TargetMode="External"/><Relationship Id="rId1711" Type="http://schemas.openxmlformats.org/officeDocument/2006/relationships/hyperlink" Target="https://fbref.com/en/players/bced0375/matchlogs/2023-2024/summary/Ibrahim-Sangare-Match-Logs" TargetMode="External"/><Relationship Id="rId1949" Type="http://schemas.openxmlformats.org/officeDocument/2006/relationships/hyperlink" Target="https://fbref.com/en/country/NED/Netherlands-Football" TargetMode="External"/><Relationship Id="rId292" Type="http://schemas.openxmlformats.org/officeDocument/2006/relationships/hyperlink" Target="https://fbref.com/en/players/bfc3b3a0/matchlogs/2023-2024/summary/Hugo-Bueno-Match-Logs" TargetMode="External"/><Relationship Id="rId1809" Type="http://schemas.openxmlformats.org/officeDocument/2006/relationships/hyperlink" Target="https://fbref.com/en/country/ENG/England-Football" TargetMode="External"/><Relationship Id="rId597" Type="http://schemas.openxmlformats.org/officeDocument/2006/relationships/hyperlink" Target="https://fbref.com/en/players/2fba6108/Anthony-Elanga" TargetMode="External"/><Relationship Id="rId152" Type="http://schemas.openxmlformats.org/officeDocument/2006/relationships/hyperlink" Target="https://fbref.com/en/players/394854c4/matchlogs/2023-2024/summary/George-Baldock-Match-Logs" TargetMode="External"/><Relationship Id="rId457" Type="http://schemas.openxmlformats.org/officeDocument/2006/relationships/hyperlink" Target="https://fbref.com/en/players/f08490a6/Arnaut-Danjuma" TargetMode="External"/><Relationship Id="rId1087" Type="http://schemas.openxmlformats.org/officeDocument/2006/relationships/hyperlink" Target="https://fbref.com/en/players/f4e433d4/matchlogs/2023-2024/summary/Tariq-Lamptey-Match-Logs" TargetMode="External"/><Relationship Id="rId1294" Type="http://schemas.openxmlformats.org/officeDocument/2006/relationships/hyperlink" Target="https://fbref.com/en/squads/cd051869/Brentford-Stats" TargetMode="External"/><Relationship Id="rId2040" Type="http://schemas.openxmlformats.org/officeDocument/2006/relationships/hyperlink" Target="https://fbref.com/en/country/NZL/New-Zealand-Football" TargetMode="External"/><Relationship Id="rId664" Type="http://schemas.openxmlformats.org/officeDocument/2006/relationships/hyperlink" Target="https://fbref.com/en/players/ed1e53f3/matchlogs/2023-2024/summary/Phil-Foden-Match-Logs" TargetMode="External"/><Relationship Id="rId871" Type="http://schemas.openxmlformats.org/officeDocument/2006/relationships/hyperlink" Target="https://fbref.com/en/squads/e4a775cb/Nottingham-Forest-Stats" TargetMode="External"/><Relationship Id="rId969" Type="http://schemas.openxmlformats.org/officeDocument/2006/relationships/hyperlink" Target="https://fbref.com/en/players/9e5708be/Sam-Johnstone" TargetMode="External"/><Relationship Id="rId1599" Type="http://schemas.openxmlformats.org/officeDocument/2006/relationships/hyperlink" Target="https://fbref.com/en/players/ab651565/matchlogs/2023-2024/summary/Nathan-Redmond-Match-Logs" TargetMode="External"/><Relationship Id="rId317" Type="http://schemas.openxmlformats.org/officeDocument/2006/relationships/hyperlink" Target="https://fbref.com/en/players/59e6e5bf/Dominic-Calvert-Lewin" TargetMode="External"/><Relationship Id="rId524" Type="http://schemas.openxmlformats.org/officeDocument/2006/relationships/hyperlink" Target="https://fbref.com/en/players/ad82197c/matchlogs/2023-2024/summary/Axel-Disasi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squads/8602292d/Aston-Villa-Stats" TargetMode="External"/><Relationship Id="rId1361" Type="http://schemas.openxmlformats.org/officeDocument/2006/relationships/hyperlink" Target="https://fbref.com/en/country/UKR/Ukraine-Football" TargetMode="External"/><Relationship Id="rId1459" Type="http://schemas.openxmlformats.org/officeDocument/2006/relationships/hyperlink" Target="https://fbref.com/en/players/e9c0c1b2/matchlogs/2023-2024/summary/Andre-Onana-Match-Log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4fd08daa/Jan-Paul-van-Heck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country/FRA/France-Football" TargetMode="External"/><Relationship Id="rId1666" Type="http://schemas.openxmlformats.org/officeDocument/2006/relationships/hyperlink" Target="https://fbref.com/en/squads/361ca564/Tottenham-Hotspur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players/5cbd1eb0/matchlogs/2023-2024/summary/Tyrick-Mitchell-Match-Logs" TargetMode="External"/><Relationship Id="rId1526" Type="http://schemas.openxmlformats.org/officeDocument/2006/relationships/hyperlink" Target="https://fbref.com/en/squads/361ca564/Tottenham-Hotspur-Stats" TargetMode="External"/><Relationship Id="rId1733" Type="http://schemas.openxmlformats.org/officeDocument/2006/relationships/hyperlink" Target="https://fbref.com/en/country/GHA/Ghana-Football" TargetMode="External"/><Relationship Id="rId1940" Type="http://schemas.openxmlformats.org/officeDocument/2006/relationships/hyperlink" Target="https://fbref.com/en/players/9f8e9423/Raphael-Varane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6a8a7af8/Vinicius-Souza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b2f9c73e/Carney-Chukwuemeka" TargetMode="External"/><Relationship Id="rId2062" Type="http://schemas.openxmlformats.org/officeDocument/2006/relationships/hyperlink" Target="https://fbref.com/en/players/be927d03/matchlogs/2023-2024/summary/Ashley-Young-Match-Logs" TargetMode="External"/><Relationship Id="rId241" Type="http://schemas.openxmlformats.org/officeDocument/2006/relationships/hyperlink" Target="https://fbref.com/en/players/eed2427e/Oscar-Bobb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AUS/Australia-Football" TargetMode="External"/><Relationship Id="rId893" Type="http://schemas.openxmlformats.org/officeDocument/2006/relationships/hyperlink" Target="https://fbref.com/en/players/a4e85758/Igor" TargetMode="External"/><Relationship Id="rId339" Type="http://schemas.openxmlformats.org/officeDocument/2006/relationships/hyperlink" Target="https://fbref.com/en/squads/19538871/Manchester-United-Stats" TargetMode="External"/><Relationship Id="rId546" Type="http://schemas.openxmlformats.org/officeDocument/2006/relationships/hyperlink" Target="https://fbref.com/en/country/BRA/Brazil-Football" TargetMode="External"/><Relationship Id="rId753" Type="http://schemas.openxmlformats.org/officeDocument/2006/relationships/hyperlink" Target="https://fbref.com/en/players/01e5f06e/Sergio-Gomez" TargetMode="External"/><Relationship Id="rId1176" Type="http://schemas.openxmlformats.org/officeDocument/2006/relationships/hyperlink" Target="https://fbref.com/en/players/d8931174/Harry-Maguire" TargetMode="External"/><Relationship Id="rId1383" Type="http://schemas.openxmlformats.org/officeDocument/2006/relationships/hyperlink" Target="https://fbref.com/en/players/de5b5570/matchlogs/2023-2024/summary/Marvelous-Nakamba-Match-Log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CIV/Cote-dIvoire-Football" TargetMode="External"/><Relationship Id="rId960" Type="http://schemas.openxmlformats.org/officeDocument/2006/relationships/hyperlink" Target="https://fbref.com/en/players/0cd31129/matchlogs/2023-2024/summary/Brennan-Johnson-Match-Logs" TargetMode="External"/><Relationship Id="rId1036" Type="http://schemas.openxmlformats.org/officeDocument/2006/relationships/hyperlink" Target="https://fbref.com/en/players/3eeda7dd/Gavin-Kilkenny" TargetMode="External"/><Relationship Id="rId1243" Type="http://schemas.openxmlformats.org/officeDocument/2006/relationships/hyperlink" Target="https://fbref.com/en/players/4bcf39f6/matchlogs/2023-2024/summary/Neal-Maupay-Match-Logs" TargetMode="External"/><Relationship Id="rId1590" Type="http://schemas.openxmlformats.org/officeDocument/2006/relationships/hyperlink" Target="https://fbref.com/en/squads/18bb7c10/Arsenal-Stats" TargetMode="External"/><Relationship Id="rId1688" Type="http://schemas.openxmlformats.org/officeDocument/2006/relationships/hyperlink" Target="https://fbref.com/en/players/972aeb2a/William-Saliba" TargetMode="External"/><Relationship Id="rId1895" Type="http://schemas.openxmlformats.org/officeDocument/2006/relationships/hyperlink" Target="https://fbref.com/en/players/c47541e0/matchlogs/2023-2024/summary/Bertrand-Traore-Match-Logs" TargetMode="External"/><Relationship Id="rId613" Type="http://schemas.openxmlformats.org/officeDocument/2006/relationships/hyperlink" Target="https://fbref.com/en/players/980522ec/Christian-Eriksen" TargetMode="External"/><Relationship Id="rId820" Type="http://schemas.openxmlformats.org/officeDocument/2006/relationships/hyperlink" Target="https://fbref.com/en/players/eebacc07/matchlogs/2023-2024/summary/Gustavo-Hamer-Match-Logs" TargetMode="External"/><Relationship Id="rId918" Type="http://schemas.openxmlformats.org/officeDocument/2006/relationships/hyperlink" Target="https://fbref.com/en/country/EST/Estonia-Football" TargetMode="External"/><Relationship Id="rId1450" Type="http://schemas.openxmlformats.org/officeDocument/2006/relationships/hyperlink" Target="https://fbref.com/en/squads/8602292d/Aston-Villa-Stats" TargetMode="External"/><Relationship Id="rId1548" Type="http://schemas.openxmlformats.org/officeDocument/2006/relationships/hyperlink" Target="https://fbref.com/en/players/4806ec67/Jordan-Pickford" TargetMode="External"/><Relationship Id="rId1755" Type="http://schemas.openxmlformats.org/officeDocument/2006/relationships/hyperlink" Target="https://fbref.com/en/players/9c94165b/matchlogs/2023-2024/summary/Luke-Shaw-Match-Logs" TargetMode="External"/><Relationship Id="rId1103" Type="http://schemas.openxmlformats.org/officeDocument/2006/relationships/hyperlink" Target="https://fbref.com/en/players/2b471f99/matchlogs/2023-2024/summary/Mario-Lemina-Match-Logs" TargetMode="External"/><Relationship Id="rId1310" Type="http://schemas.openxmlformats.org/officeDocument/2006/relationships/hyperlink" Target="https://fbref.com/en/squads/d07537b9/Brighton-and-Hove-Albion-Stats" TargetMode="External"/><Relationship Id="rId1408" Type="http://schemas.openxmlformats.org/officeDocument/2006/relationships/hyperlink" Target="https://fbref.com/en/players/e6af02e0/Matheus-Nunes" TargetMode="External"/><Relationship Id="rId1962" Type="http://schemas.openxmlformats.org/officeDocument/2006/relationships/hyperlink" Target="https://fbref.com/en/squads/18bb7c10/Arsenal-Stats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players/1c7012b8/matchlogs/2023-2024/summary/Declan-Rice-Match-Logs" TargetMode="External"/><Relationship Id="rId1822" Type="http://schemas.openxmlformats.org/officeDocument/2006/relationships/hyperlink" Target="https://fbref.com/en/squads/cff3d9bb/Chelsea-Stats" TargetMode="External"/><Relationship Id="rId196" Type="http://schemas.openxmlformats.org/officeDocument/2006/relationships/hyperlink" Target="https://fbref.com/en/players/10f0fdd3/matchlogs/2023-2024/summary/Jean-Ricner-Bellegarde-Match-Logs" TargetMode="External"/><Relationship Id="rId2084" Type="http://schemas.openxmlformats.org/officeDocument/2006/relationships/hyperlink" Target="https://fbref.com/en/country/POL/Poland-Football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WAL/Wales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BRA/Brazil-Football" TargetMode="External"/><Relationship Id="rId568" Type="http://schemas.openxmlformats.org/officeDocument/2006/relationships/hyperlink" Target="https://fbref.com/en/players/3a949a25/matchlogs/2023-2024/summary/Martin-Dubravka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POR/Portugal-Football" TargetMode="External"/><Relationship Id="rId1198" Type="http://schemas.openxmlformats.org/officeDocument/2006/relationships/hyperlink" Target="https://fbref.com/en/squads/8602292d/Aston-Villa-Stats" TargetMode="External"/><Relationship Id="rId2011" Type="http://schemas.openxmlformats.org/officeDocument/2006/relationships/hyperlink" Target="https://fbref.com/en/players/ce5143da/Danny-Welbeck" TargetMode="External"/><Relationship Id="rId428" Type="http://schemas.openxmlformats.org/officeDocument/2006/relationships/hyperlink" Target="https://fbref.com/en/players/1daec722/matchlogs/2023-2024/summary/Marc-Cucurella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squads/822bd0ba/Liverpool-Stats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c1242d4e/Stefan-Ortega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country/SWE/Sweden-Football" TargetMode="External"/><Relationship Id="rId1332" Type="http://schemas.openxmlformats.org/officeDocument/2006/relationships/hyperlink" Target="https://fbref.com/en/players/374d5158/Gonzalo-Montiel" TargetMode="External"/><Relationship Id="rId1777" Type="http://schemas.openxmlformats.org/officeDocument/2006/relationships/hyperlink" Target="https://fbref.com/en/country/ENG/England-Football" TargetMode="External"/><Relationship Id="rId1984" Type="http://schemas.openxmlformats.org/officeDocument/2006/relationships/hyperlink" Target="https://fbref.com/en/country/ENG/England-Football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country/SCO/Scotland-Football" TargetMode="External"/><Relationship Id="rId1844" Type="http://schemas.openxmlformats.org/officeDocument/2006/relationships/hyperlink" Target="https://fbref.com/en/players/cc2d7ad5/Charlie-Taylor" TargetMode="External"/><Relationship Id="rId1704" Type="http://schemas.openxmlformats.org/officeDocument/2006/relationships/hyperlink" Target="https://fbref.com/en/players/dbf053da/Jadon-Sancho" TargetMode="External"/><Relationship Id="rId285" Type="http://schemas.openxmlformats.org/officeDocument/2006/relationships/hyperlink" Target="https://fbref.com/en/players/4e204552/Jacob-Bruun-Larsen" TargetMode="External"/><Relationship Id="rId1911" Type="http://schemas.openxmlformats.org/officeDocument/2006/relationships/hyperlink" Target="https://fbref.com/en/players/38ceb24a/matchlogs/2023-2024/summary/Leandro-Trossard-Match-Logs" TargetMode="External"/><Relationship Id="rId492" Type="http://schemas.openxmlformats.org/officeDocument/2006/relationships/hyperlink" Target="https://fbref.com/en/players/5a7301ae/matchlogs/2023-2024/summary/Leander-Dendoncker-Match-Logs" TargetMode="External"/><Relationship Id="rId797" Type="http://schemas.openxmlformats.org/officeDocument/2006/relationships/hyperlink" Target="https://fbref.com/en/players/d56b9520/Malo-Gusto" TargetMode="External"/><Relationship Id="rId145" Type="http://schemas.openxmlformats.org/officeDocument/2006/relationships/hyperlink" Target="https://fbref.com/en/players/e827567f/Ellery-Balcombe" TargetMode="External"/><Relationship Id="rId352" Type="http://schemas.openxmlformats.org/officeDocument/2006/relationships/hyperlink" Target="https://fbref.com/en/players/e28868f3/matchlogs/2023-2024/summary/Jonny-Castro-Match-Logs" TargetMode="External"/><Relationship Id="rId1287" Type="http://schemas.openxmlformats.org/officeDocument/2006/relationships/hyperlink" Target="https://fbref.com/en/players/fc15fb84/matchlogs/2023-2024/summary/Dwight-McNeil-Match-Logs" TargetMode="External"/><Relationship Id="rId2033" Type="http://schemas.openxmlformats.org/officeDocument/2006/relationships/hyperlink" Target="https://fbref.com/en/squads/fd962109/Fulham-Stats" TargetMode="External"/><Relationship Id="rId212" Type="http://schemas.openxmlformats.org/officeDocument/2006/relationships/hyperlink" Target="https://fbref.com/en/players/f72293fc/matchlogs/2023-2024/summary/Johann-Berg-Gudmundsson-Match-Logs" TargetMode="External"/><Relationship Id="rId657" Type="http://schemas.openxmlformats.org/officeDocument/2006/relationships/hyperlink" Target="https://fbref.com/en/players/a92ab7be/Mark-Flekken" TargetMode="External"/><Relationship Id="rId864" Type="http://schemas.openxmlformats.org/officeDocument/2006/relationships/hyperlink" Target="https://fbref.com/en/players/bd8a5d95/matchlogs/2023-2024/summary/Joseph-Hodge-Match-Logs" TargetMode="External"/><Relationship Id="rId1494" Type="http://schemas.openxmlformats.org/officeDocument/2006/relationships/hyperlink" Target="https://fbref.com/en/squads/b8fd03ef/Manchester-City-Stats" TargetMode="External"/><Relationship Id="rId1799" Type="http://schemas.openxmlformats.org/officeDocument/2006/relationships/hyperlink" Target="https://fbref.com/en/players/6613c819/matchlogs/2023-2024/summary/Tomas-Soucek-Match-Logs" TargetMode="External"/><Relationship Id="rId517" Type="http://schemas.openxmlformats.org/officeDocument/2006/relationships/hyperlink" Target="https://fbref.com/en/players/a712ca2b/Issa-Diop" TargetMode="External"/><Relationship Id="rId724" Type="http://schemas.openxmlformats.org/officeDocument/2006/relationships/hyperlink" Target="https://fbref.com/en/players/32f60ed8/matchlogs/2023-2024/summary/Morgan-Gibbs-White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players/a2b105e0/matchlogs/2023-2024/summary/Sean-Longstaff-Match-Logs" TargetMode="External"/><Relationship Id="rId1354" Type="http://schemas.openxmlformats.org/officeDocument/2006/relationships/hyperlink" Target="https://fbref.com/en/squads/19538871/Manchester-United-Stats" TargetMode="External"/><Relationship Id="rId1561" Type="http://schemas.openxmlformats.org/officeDocument/2006/relationships/hyperlink" Target="https://fbref.com/en/country/ESP/Spain-Football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8602292d/Aston-Villa-Stats" TargetMode="External"/><Relationship Id="rId1214" Type="http://schemas.openxmlformats.org/officeDocument/2006/relationships/hyperlink" Target="https://fbref.com/en/squads/19538871/Manchester-United-Stats" TargetMode="External"/><Relationship Id="rId1421" Type="http://schemas.openxmlformats.org/officeDocument/2006/relationships/hyperlink" Target="https://fbref.com/en/country/DEN/Denmark-Football" TargetMode="External"/><Relationship Id="rId1659" Type="http://schemas.openxmlformats.org/officeDocument/2006/relationships/hyperlink" Target="https://fbref.com/en/players/4ab53cdb/matchlogs/2023-2024/summary/Jay-Rodriguez-Match-Logs" TargetMode="External"/><Relationship Id="rId1866" Type="http://schemas.openxmlformats.org/officeDocument/2006/relationships/hyperlink" Target="https://fbref.com/en/squads/e4a775cb/Nottingham-Forest-Stats" TargetMode="External"/><Relationship Id="rId1519" Type="http://schemas.openxmlformats.org/officeDocument/2006/relationships/hyperlink" Target="https://fbref.com/en/players/ac7e7b1c/matchlogs/2023-2024/summary/Facundo-Pellistri-Match-Logs" TargetMode="External"/><Relationship Id="rId1726" Type="http://schemas.openxmlformats.org/officeDocument/2006/relationships/hyperlink" Target="https://fbref.com/en/squads/cd051869/Brentford-Stats" TargetMode="External"/><Relationship Id="rId1933" Type="http://schemas.openxmlformats.org/officeDocument/2006/relationships/hyperlink" Target="https://fbref.com/en/country/KOR/Korea-Republic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NED/Netherlands-Football" TargetMode="External"/><Relationship Id="rId581" Type="http://schemas.openxmlformats.org/officeDocument/2006/relationships/hyperlink" Target="https://fbref.com/en/players/3bb7b8b4/Ederson" TargetMode="External"/><Relationship Id="rId2055" Type="http://schemas.openxmlformats.org/officeDocument/2006/relationships/hyperlink" Target="https://fbref.com/en/players/c1fe2a48/Ryan-Yate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943e8050/Burnley-Stats" TargetMode="External"/><Relationship Id="rId886" Type="http://schemas.openxmlformats.org/officeDocument/2006/relationships/hyperlink" Target="https://fbref.com/en/country/DEN/Denmark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93e08bce/Ameen-Al-Dakhil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POR/Portugal-Football" TargetMode="External"/><Relationship Id="rId1071" Type="http://schemas.openxmlformats.org/officeDocument/2006/relationships/hyperlink" Target="https://fbref.com/en/players/79c0821a/matchlogs/2023-2024/summary/Mateo-Kovacic-Match-Logs" TargetMode="External"/><Relationship Id="rId1169" Type="http://schemas.openxmlformats.org/officeDocument/2006/relationships/hyperlink" Target="https://fbref.com/en/country/ENG/England-Football" TargetMode="External"/><Relationship Id="rId1376" Type="http://schemas.openxmlformats.org/officeDocument/2006/relationships/hyperlink" Target="https://fbref.com/en/players/30d4a2e5/Vitaliy-Mykolenko" TargetMode="External"/><Relationship Id="rId1583" Type="http://schemas.openxmlformats.org/officeDocument/2006/relationships/hyperlink" Target="https://fbref.com/en/players/e1618c22/matchlogs/2023-2024/summary/Aaron-Ramsey-Match-Logs" TargetMode="External"/><Relationship Id="rId301" Type="http://schemas.openxmlformats.org/officeDocument/2006/relationships/hyperlink" Target="https://fbref.com/en/players/b2d31e83/Dan-Burn" TargetMode="External"/><Relationship Id="rId953" Type="http://schemas.openxmlformats.org/officeDocument/2006/relationships/hyperlink" Target="https://fbref.com/en/players/9319781b/Ben-Johnson" TargetMode="External"/><Relationship Id="rId1029" Type="http://schemas.openxmlformats.org/officeDocument/2006/relationships/hyperlink" Target="https://fbref.com/en/players/aa888da7/Omari-Kellyman" TargetMode="External"/><Relationship Id="rId1236" Type="http://schemas.openxmlformats.org/officeDocument/2006/relationships/hyperlink" Target="https://fbref.com/en/players/4bcf39f6/Neal-Maupay" TargetMode="External"/><Relationship Id="rId1790" Type="http://schemas.openxmlformats.org/officeDocument/2006/relationships/hyperlink" Target="https://fbref.com/en/squads/4ba7cbea/Bournemouth-Stats" TargetMode="External"/><Relationship Id="rId1888" Type="http://schemas.openxmlformats.org/officeDocument/2006/relationships/hyperlink" Target="https://fbref.com/en/players/9a28eba4/Adama-Traore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players/da011f18/Lewis-Hall" TargetMode="External"/><Relationship Id="rId1443" Type="http://schemas.openxmlformats.org/officeDocument/2006/relationships/hyperlink" Target="https://fbref.com/en/players/74b2cd7e/matchlogs/2023-2024/summary/Angelo-Ogbonna-Match-Logs" TargetMode="External"/><Relationship Id="rId1650" Type="http://schemas.openxmlformats.org/officeDocument/2006/relationships/hyperlink" Target="https://fbref.com/en/squads/fd962109/Fulham-Stats" TargetMode="External"/><Relationship Id="rId1748" Type="http://schemas.openxmlformats.org/officeDocument/2006/relationships/hyperlink" Target="https://fbref.com/en/players/e4e0deaa/Femi-Seriki" TargetMode="External"/><Relationship Id="rId1303" Type="http://schemas.openxmlformats.org/officeDocument/2006/relationships/hyperlink" Target="https://fbref.com/en/players/91748070/matchlogs/2023-2024/summary/Teden-Mengi-Match-Logs" TargetMode="External"/><Relationship Id="rId1510" Type="http://schemas.openxmlformats.org/officeDocument/2006/relationships/hyperlink" Target="https://fbref.com/en/squads/18bb7c10/Arsenal-Stats" TargetMode="External"/><Relationship Id="rId1955" Type="http://schemas.openxmlformats.org/officeDocument/2006/relationships/hyperlink" Target="https://fbref.com/en/players/cf134113/matchlogs/2023-2024/summary/Bart-Verbruggen-Match-Logs" TargetMode="External"/><Relationship Id="rId1608" Type="http://schemas.openxmlformats.org/officeDocument/2006/relationships/hyperlink" Target="https://fbref.com/en/players/0f7533cd/Bobby-Reid" TargetMode="External"/><Relationship Id="rId1815" Type="http://schemas.openxmlformats.org/officeDocument/2006/relationships/hyperlink" Target="https://fbref.com/en/players/b400bde0/matchlogs/2023-2024/summary/Raheem-Sterling-Match-Logs" TargetMode="External"/><Relationship Id="rId189" Type="http://schemas.openxmlformats.org/officeDocument/2006/relationships/hyperlink" Target="https://fbref.com/en/players/399e9474/Amarii-Bell" TargetMode="External"/><Relationship Id="rId396" Type="http://schemas.openxmlformats.org/officeDocument/2006/relationships/hyperlink" Target="https://fbref.com/en/players/700783e7/matchlogs/2023-2024/summary/Levi-Colwill-Match-Logs" TargetMode="External"/><Relationship Id="rId2077" Type="http://schemas.openxmlformats.org/officeDocument/2006/relationships/hyperlink" Target="https://fbref.com/en/squads/18bb7c10/Arsenal-Stats" TargetMode="External"/><Relationship Id="rId256" Type="http://schemas.openxmlformats.org/officeDocument/2006/relationships/hyperlink" Target="https://fbref.com/en/players/ccce7025/matchlogs/2023-2024/summary/Sven-Botman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ESP/Spain-Football" TargetMode="External"/><Relationship Id="rId1093" Type="http://schemas.openxmlformats.org/officeDocument/2006/relationships/hyperlink" Target="https://fbref.com/en/country/FRA/France-Football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e297cd13/Luton-Tow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d7e24aa1/matchlogs/2023-2024/summary/John-Kymani-Gordon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cab9634e/Ian-Maatsen" TargetMode="External"/><Relationship Id="rId1398" Type="http://schemas.openxmlformats.org/officeDocument/2006/relationships/hyperlink" Target="https://fbref.com/en/squads/e4a775cb/Nottingham-Forest-Stats" TargetMode="External"/><Relationship Id="rId2004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ae4fc6a4/matchlogs/2023-2024/summary/Eberechi-Eze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squads/1df6b87e/Sheffield-United-Stats" TargetMode="External"/><Relationship Id="rId1465" Type="http://schemas.openxmlformats.org/officeDocument/2006/relationships/hyperlink" Target="https://fbref.com/en/country/NGA/Nigeria-Football" TargetMode="External"/><Relationship Id="rId1672" Type="http://schemas.openxmlformats.org/officeDocument/2006/relationships/hyperlink" Target="https://fbref.com/en/players/a9b1c319/Pelly-Ruddock-Mpanzu" TargetMode="External"/><Relationship Id="rId1020" Type="http://schemas.openxmlformats.org/officeDocument/2006/relationships/hyperlink" Target="https://fbref.com/en/players/51dbeea9/matchlogs/2023-2024/summary/Thilo-Kehrer-Match-Logs" TargetMode="External"/><Relationship Id="rId1118" Type="http://schemas.openxmlformats.org/officeDocument/2006/relationships/hyperlink" Target="https://fbref.com/en/squads/b8fd03ef/Manchester-City-Stats" TargetMode="External"/><Relationship Id="rId1325" Type="http://schemas.openxmlformats.org/officeDocument/2006/relationships/hyperlink" Target="https://fbref.com/en/country/SRB/Serbia-Football" TargetMode="External"/><Relationship Id="rId1532" Type="http://schemas.openxmlformats.org/officeDocument/2006/relationships/hyperlink" Target="https://fbref.com/en/players/0cf321c8/Djordje-Petrovic" TargetMode="External"/><Relationship Id="rId1977" Type="http://schemas.openxmlformats.org/officeDocument/2006/relationships/hyperlink" Target="https://fbref.com/en/squads/943e8050/Burnley-Stats" TargetMode="External"/><Relationship Id="rId902" Type="http://schemas.openxmlformats.org/officeDocument/2006/relationships/hyperlink" Target="https://fbref.com/en/country/SWE/Sweden-Football" TargetMode="External"/><Relationship Id="rId1837" Type="http://schemas.openxmlformats.org/officeDocument/2006/relationships/hyperlink" Target="https://fbref.com/en/country/POR/Portugal-Football" TargetMode="External"/><Relationship Id="rId31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a36524bf/matchlogs/2023-2024/summary/Calvin-Bassey-Match-Logs" TargetMode="External"/><Relationship Id="rId278" Type="http://schemas.openxmlformats.org/officeDocument/2006/relationships/hyperlink" Target="https://fbref.com/en/country/SCO/Scotland-Football" TargetMode="External"/><Relationship Id="rId1904" Type="http://schemas.openxmlformats.org/officeDocument/2006/relationships/hyperlink" Target="https://fbref.com/en/players/21512407/Kieran-Trippier" TargetMode="External"/><Relationship Id="rId485" Type="http://schemas.openxmlformats.org/officeDocument/2006/relationships/hyperlink" Target="https://fbref.com/en/players/b737f944/Hannes-Delcroix" TargetMode="External"/><Relationship Id="rId692" Type="http://schemas.openxmlformats.org/officeDocument/2006/relationships/hyperlink" Target="https://fbref.com/en/players/00b77ecf/matchlogs/2023-2024/summary/Nathan-Fraser-Match-Logs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197640fd/Timothy-Castagne" TargetMode="External"/><Relationship Id="rId552" Type="http://schemas.openxmlformats.org/officeDocument/2006/relationships/hyperlink" Target="https://fbref.com/en/players/02b29014/matchlogs/2023-2024/summary/Abdoulaye-Doucoure-Match-Logs" TargetMode="External"/><Relationship Id="rId997" Type="http://schemas.openxmlformats.org/officeDocument/2006/relationships/hyperlink" Target="https://fbref.com/en/players/c066d1a5/Issa-Kabore" TargetMode="External"/><Relationship Id="rId1182" Type="http://schemas.openxmlformats.org/officeDocument/2006/relationships/hyperlink" Target="https://fbref.com/en/squads/e4a775cb/Nottingham-Forest-Stats" TargetMode="External"/><Relationship Id="rId2026" Type="http://schemas.openxmlformats.org/officeDocument/2006/relationships/hyperlink" Target="https://fbref.com/en/players/8b9ebd03/matchlogs/2023-2024/summary/Willian-Match-Logs" TargetMode="External"/><Relationship Id="rId205" Type="http://schemas.openxmlformats.org/officeDocument/2006/relationships/hyperlink" Target="https://fbref.com/en/players/68db6358/Daniel-Bentley" TargetMode="External"/><Relationship Id="rId412" Type="http://schemas.openxmlformats.org/officeDocument/2006/relationships/hyperlink" Target="https://fbref.com/en/players/fdf3cb77/matchlogs/2023-2024/summary/Vladimir-Coufal-Match-Logs" TargetMode="External"/><Relationship Id="rId857" Type="http://schemas.openxmlformats.org/officeDocument/2006/relationships/hyperlink" Target="https://fbref.com/en/players/69942fb3/James-Hill" TargetMode="External"/><Relationship Id="rId1042" Type="http://schemas.openxmlformats.org/officeDocument/2006/relationships/hyperlink" Target="https://fbref.com/en/squads/8cec06e1/Wolverhampton-Wanderers-Stats" TargetMode="External"/><Relationship Id="rId1487" Type="http://schemas.openxmlformats.org/officeDocument/2006/relationships/hyperlink" Target="https://fbref.com/en/players/2f9e4435/matchlogs/2023-2024/summary/Dango-Ouattara-Match-Logs" TargetMode="External"/><Relationship Id="rId1694" Type="http://schemas.openxmlformats.org/officeDocument/2006/relationships/hyperlink" Target="https://fbref.com/en/squads/e297cd13/Luton-Town-Stats" TargetMode="External"/><Relationship Id="rId717" Type="http://schemas.openxmlformats.org/officeDocument/2006/relationships/hyperlink" Target="https://fbref.com/en/players/f7b1d4e0/Saman-Ghoddos" TargetMode="External"/><Relationship Id="rId924" Type="http://schemas.openxmlformats.org/officeDocument/2006/relationships/hyperlink" Target="https://fbref.com/en/players/1265a93a/matchlogs/2023-2024/summary/Reece-James-Match-Logs" TargetMode="External"/><Relationship Id="rId1347" Type="http://schemas.openxmlformats.org/officeDocument/2006/relationships/hyperlink" Target="https://fbref.com/en/players/16e9d0ea/matchlogs/2023-2024/summary/Alex-Moreno-Match-Logs" TargetMode="External"/><Relationship Id="rId1554" Type="http://schemas.openxmlformats.org/officeDocument/2006/relationships/hyperlink" Target="https://fbref.com/en/squads/cd051869/Brentford-Stats" TargetMode="External"/><Relationship Id="rId1761" Type="http://schemas.openxmlformats.org/officeDocument/2006/relationships/hyperlink" Target="https://fbref.com/en/country/POR/Portugal-Football" TargetMode="External"/><Relationship Id="rId1999" Type="http://schemas.openxmlformats.org/officeDocument/2006/relationships/hyperlink" Target="https://fbref.com/en/players/95bd120d/Deivid-Washington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players/48a5a5d6/matchlogs/2023-2024/summary/Gabriel-Martinelli-Match-Logs" TargetMode="External"/><Relationship Id="rId1414" Type="http://schemas.openxmlformats.org/officeDocument/2006/relationships/hyperlink" Target="https://fbref.com/en/squads/b8fd03ef/Manchester-City-Stats" TargetMode="External"/><Relationship Id="rId1621" Type="http://schemas.openxmlformats.org/officeDocument/2006/relationships/hyperlink" Target="https://fbref.com/en/country/BRA/Brazil-Football" TargetMode="External"/><Relationship Id="rId1859" Type="http://schemas.openxmlformats.org/officeDocument/2006/relationships/hyperlink" Target="https://fbref.com/en/players/56f7a928/matchlogs/2023-2024/summary/Youri-Tielemans-Match-Logs" TargetMode="External"/><Relationship Id="rId1719" Type="http://schemas.openxmlformats.org/officeDocument/2006/relationships/hyperlink" Target="https://fbref.com/en/players/dd745366/matchlogs/2023-2024/summary/Andrey-Santos-Match-Logs" TargetMode="External"/><Relationship Id="rId1926" Type="http://schemas.openxmlformats.org/officeDocument/2006/relationships/hyperlink" Target="https://fbref.com/en/squads/361ca564/Tottenham-Hotspur-Stats" TargetMode="External"/><Relationship Id="rId2090" Type="http://schemas.openxmlformats.org/officeDocument/2006/relationships/hyperlink" Target="https://fbref.com/en/players/79300479/matchlogs/2023-2024/summary/Martin-Odegaard-Match-Logs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COL/Colombia-Football" TargetMode="External"/><Relationship Id="rId2048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7eda24fe/Ben-Greenwood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4596da74/Evan-Ferguson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8d3c902d/Cheikhou-Kouyate" TargetMode="External"/><Relationship Id="rId1271" Type="http://schemas.openxmlformats.org/officeDocument/2006/relationships/hyperlink" Target="https://fbref.com/en/players/78b8ac63/matchlogs/2023-2024/summary/Oliver-McBurnie-Match-Logs" TargetMode="External"/><Relationship Id="rId1369" Type="http://schemas.openxmlformats.org/officeDocument/2006/relationships/hyperlink" Target="https://fbref.com/en/country/KVX/Kosovo-Football" TargetMode="External"/><Relationship Id="rId1576" Type="http://schemas.openxmlformats.org/officeDocument/2006/relationships/hyperlink" Target="https://fbref.com/en/players/466fb2c5/Aaron-Ramsdale" TargetMode="External"/><Relationship Id="rId501" Type="http://schemas.openxmlformats.org/officeDocument/2006/relationships/hyperlink" Target="https://fbref.com/en/players/4a1a9578/Luis-Diaz" TargetMode="External"/><Relationship Id="rId946" Type="http://schemas.openxmlformats.org/officeDocument/2006/relationships/hyperlink" Target="https://fbref.com/en/country/BRA/Brazil-Football" TargetMode="External"/><Relationship Id="rId1131" Type="http://schemas.openxmlformats.org/officeDocument/2006/relationships/hyperlink" Target="https://fbref.com/en/players/afed6722/matchlogs/2023-2024/summary/Valentino-Livramento-Match-Logs" TargetMode="External"/><Relationship Id="rId1229" Type="http://schemas.openxmlformats.org/officeDocument/2006/relationships/hyperlink" Target="https://fbref.com/en/country/ENG/England-Football" TargetMode="External"/><Relationship Id="rId1783" Type="http://schemas.openxmlformats.org/officeDocument/2006/relationships/hyperlink" Target="https://fbref.com/en/players/20b104bc/matchlogs/2023-2024/summary/Adam-Smith-Match-Logs" TargetMode="External"/><Relationship Id="rId1990" Type="http://schemas.openxmlformats.org/officeDocument/2006/relationships/hyperlink" Target="https://fbref.com/en/players/9e525177/matchlogs/2023-2024/summary/Aaron-Wan-Bissaka-Match-Logs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NOR/Norway-Football" TargetMode="External"/><Relationship Id="rId1436" Type="http://schemas.openxmlformats.org/officeDocument/2006/relationships/hyperlink" Target="https://fbref.com/en/players/788c0277/Chiedozie-Ogbene" TargetMode="External"/><Relationship Id="rId1643" Type="http://schemas.openxmlformats.org/officeDocument/2006/relationships/hyperlink" Target="https://fbref.com/en/players/289601e6/matchlogs/2023-2024/summary/Antonee-Robinson-Match-Logs" TargetMode="External"/><Relationship Id="rId1850" Type="http://schemas.openxmlformats.org/officeDocument/2006/relationships/hyperlink" Target="https://fbref.com/en/squads/fd962109/Fulham-Stats" TargetMode="External"/><Relationship Id="rId1503" Type="http://schemas.openxmlformats.org/officeDocument/2006/relationships/hyperlink" Target="https://fbref.com/en/players/e0bc6fdc/matchlogs/2023-2024/summary/Emerson-Palmieri-Match-Logs" TargetMode="External"/><Relationship Id="rId1710" Type="http://schemas.openxmlformats.org/officeDocument/2006/relationships/hyperlink" Target="https://fbref.com/en/squads/e4a775cb/Nottingham-Forest-Stats" TargetMode="External"/><Relationship Id="rId1948" Type="http://schemas.openxmlformats.org/officeDocument/2006/relationships/hyperlink" Target="https://fbref.com/en/players/8fe2a392/Micky-van-de-Ven" TargetMode="External"/><Relationship Id="rId291" Type="http://schemas.openxmlformats.org/officeDocument/2006/relationships/hyperlink" Target="https://fbref.com/en/squads/8cec06e1/Wolverhampton-Wanderers-Stats" TargetMode="External"/><Relationship Id="rId1808" Type="http://schemas.openxmlformats.org/officeDocument/2006/relationships/hyperlink" Target="https://fbref.com/en/players/28300a16/Jason-Steele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a8c19eb8/Nathan-Collins" TargetMode="External"/><Relationship Id="rId596" Type="http://schemas.openxmlformats.org/officeDocument/2006/relationships/hyperlink" Target="https://fbref.com/en/players/3d554589/matchlogs/2023-2024/summary/Hjalmar-Ekdal-Match-Logs" TargetMode="External"/><Relationship Id="rId249" Type="http://schemas.openxmlformats.org/officeDocument/2006/relationships/hyperlink" Target="https://fbref.com/en/players/a4ac4b8f/Willy-Boly" TargetMode="External"/><Relationship Id="rId456" Type="http://schemas.openxmlformats.org/officeDocument/2006/relationships/hyperlink" Target="https://fbref.com/en/players/a816dbfb/matchlogs/2023-2024/summary/Danilo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squads/d07537b9/Brighton-and-Hove-Albion-Stats" TargetMode="External"/><Relationship Id="rId1293" Type="http://schemas.openxmlformats.org/officeDocument/2006/relationships/hyperlink" Target="https://fbref.com/en/country/ENG/England-Football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a8748947/matchlogs/2023-2024/summary/Tom-Cairney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d9e7c4da/matchlogs/2023-2024/summary/Joseph-Johnson-Match-Logs" TargetMode="External"/><Relationship Id="rId1153" Type="http://schemas.openxmlformats.org/officeDocument/2006/relationships/hyperlink" Target="https://fbref.com/en/country/BRA/Brazil-Football" TargetMode="External"/><Relationship Id="rId1598" Type="http://schemas.openxmlformats.org/officeDocument/2006/relationships/hyperlink" Target="https://fbref.com/en/squads/943e8050/Burnley-Stats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SCO/Scotland-Football" TargetMode="External"/><Relationship Id="rId828" Type="http://schemas.openxmlformats.org/officeDocument/2006/relationships/hyperlink" Target="https://fbref.com/en/players/fed7cb61/matchlogs/2023-2024/summary/Kai-Havertz-Match-Logs" TargetMode="External"/><Relationship Id="rId1013" Type="http://schemas.openxmlformats.org/officeDocument/2006/relationships/hyperlink" Target="https://fbref.com/en/players/c5b7c315/Michael-Keane" TargetMode="External"/><Relationship Id="rId1360" Type="http://schemas.openxmlformats.org/officeDocument/2006/relationships/hyperlink" Target="https://fbref.com/en/players/049a888d/Mykhailo-Mudryk" TargetMode="External"/><Relationship Id="rId1458" Type="http://schemas.openxmlformats.org/officeDocument/2006/relationships/hyperlink" Target="https://fbref.com/en/squads/19538871/Manchester-United-Stats" TargetMode="External"/><Relationship Id="rId1665" Type="http://schemas.openxmlformats.org/officeDocument/2006/relationships/hyperlink" Target="https://fbref.com/en/country/ARG/Argentina-Football" TargetMode="External"/><Relationship Id="rId1872" Type="http://schemas.openxmlformats.org/officeDocument/2006/relationships/hyperlink" Target="https://fbref.com/en/players/e7ca0439/James-Tomkins" TargetMode="External"/><Relationship Id="rId1220" Type="http://schemas.openxmlformats.org/officeDocument/2006/relationships/hyperlink" Target="https://fbref.com/en/players/50e6dc35/Jean-Philippe-Mateta" TargetMode="External"/><Relationship Id="rId1318" Type="http://schemas.openxmlformats.org/officeDocument/2006/relationships/hyperlink" Target="https://fbref.com/en/squads/47c64c55/Crystal-Palace-Stats" TargetMode="External"/><Relationship Id="rId1525" Type="http://schemas.openxmlformats.org/officeDocument/2006/relationships/hyperlink" Target="https://fbref.com/en/country/CRO/Croatia-Football" TargetMode="External"/><Relationship Id="rId1732" Type="http://schemas.openxmlformats.org/officeDocument/2006/relationships/hyperlink" Target="https://fbref.com/en/players/3312f911/Jeffrey-Schlupp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1aa84968/Chris-Basham" TargetMode="External"/><Relationship Id="rId380" Type="http://schemas.openxmlformats.org/officeDocument/2006/relationships/hyperlink" Target="https://fbref.com/en/players/26ce2263/matchlogs/2023-2024/summary/Ryan-Christie-Match-Logs" TargetMode="External"/><Relationship Id="rId2061" Type="http://schemas.openxmlformats.org/officeDocument/2006/relationships/hyperlink" Target="https://fbref.com/en/squads/d3fd31cc/Everton-Stats" TargetMode="External"/><Relationship Id="rId240" Type="http://schemas.openxmlformats.org/officeDocument/2006/relationships/hyperlink" Target="https://fbref.com/en/players/6c203af0/matchlogs/2023-2024/summary/Yves-Bissouma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6722d4f0/Tyrese-Francois" TargetMode="External"/><Relationship Id="rId892" Type="http://schemas.openxmlformats.org/officeDocument/2006/relationships/hyperlink" Target="https://fbref.com/en/players/491a433d/matchlogs/2023-2024/summary/Rasmus-Hojlund-Match-Log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67ac5bb8/Gabriel-Dos-Santos" TargetMode="External"/><Relationship Id="rId752" Type="http://schemas.openxmlformats.org/officeDocument/2006/relationships/hyperlink" Target="https://fbref.com/en/players/7a11550b/matchlogs/2023-2024/summary/Joe-Gomez-Match-Logs" TargetMode="External"/><Relationship Id="rId1175" Type="http://schemas.openxmlformats.org/officeDocument/2006/relationships/hyperlink" Target="https://fbref.com/en/players/bf34eebd/matchlogs/2023-2024/summary/Noni-Madueke-Match-Logs" TargetMode="External"/><Relationship Id="rId1382" Type="http://schemas.openxmlformats.org/officeDocument/2006/relationships/hyperlink" Target="https://fbref.com/en/squads/e297cd13/Luton-Town-Stats" TargetMode="External"/><Relationship Id="rId2019" Type="http://schemas.openxmlformats.org/officeDocument/2006/relationships/hyperlink" Target="https://fbref.com/en/players/dd323728/Neco-Williams" TargetMode="External"/><Relationship Id="rId405" Type="http://schemas.openxmlformats.org/officeDocument/2006/relationships/hyperlink" Target="https://fbref.com/en/players/beb391dd/Maxwel-Cornet" TargetMode="External"/><Relationship Id="rId612" Type="http://schemas.openxmlformats.org/officeDocument/2006/relationships/hyperlink" Target="https://fbref.com/en/players/c149016b/matchlogs/2023-2024/summary/Wataru-Endo-Match-Logs" TargetMode="External"/><Relationship Id="rId1035" Type="http://schemas.openxmlformats.org/officeDocument/2006/relationships/hyperlink" Target="https://fbref.com/en/players/0ad53bdc/matchlogs/2023-2024/summary/Milos-Kerkez-Match-Logs" TargetMode="External"/><Relationship Id="rId1242" Type="http://schemas.openxmlformats.org/officeDocument/2006/relationships/hyperlink" Target="https://fbref.com/en/squads/d3fd31cc/Everton-Stats" TargetMode="External"/><Relationship Id="rId1687" Type="http://schemas.openxmlformats.org/officeDocument/2006/relationships/hyperlink" Target="https://fbref.com/en/players/e342ad68/matchlogs/2023-2024/summary/Mohamed-Salah-Match-Logs" TargetMode="External"/><Relationship Id="rId1894" Type="http://schemas.openxmlformats.org/officeDocument/2006/relationships/hyperlink" Target="https://fbref.com/en/squads/8602292d/Aston-Villa-Stats" TargetMode="External"/><Relationship Id="rId917" Type="http://schemas.openxmlformats.org/officeDocument/2006/relationships/hyperlink" Target="https://fbref.com/en/players/aa81d8f8/Karl-Jakob-Hein" TargetMode="External"/><Relationship Id="rId1102" Type="http://schemas.openxmlformats.org/officeDocument/2006/relationships/hyperlink" Target="https://fbref.com/en/squads/8cec06e1/Wolverhampton-Wanderers-Stats" TargetMode="External"/><Relationship Id="rId1547" Type="http://schemas.openxmlformats.org/officeDocument/2006/relationships/hyperlink" Target="https://fbref.com/en/players/19f4d211/matchlogs/2023-2024/summary/Jaden-Philogene-Bidace-Match-Logs" TargetMode="External"/><Relationship Id="rId1754" Type="http://schemas.openxmlformats.org/officeDocument/2006/relationships/hyperlink" Target="https://fbref.com/en/squads/19538871/Manchester-United-Stats" TargetMode="External"/><Relationship Id="rId1961" Type="http://schemas.openxmlformats.org/officeDocument/2006/relationships/hyperlink" Target="https://fbref.com/en/country/POR/Portugal-Football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players/43439614/matchlogs/2023-2024/summary/Oliver-Norwood-Match-Logs" TargetMode="External"/><Relationship Id="rId1614" Type="http://schemas.openxmlformats.org/officeDocument/2006/relationships/hyperlink" Target="https://fbref.com/en/squads/18bb7c10/Arsenal-Stats" TargetMode="External"/><Relationship Id="rId1821" Type="http://schemas.openxmlformats.org/officeDocument/2006/relationships/hyperlink" Target="https://fbref.com/en/country/ENG/England-Football" TargetMode="External"/><Relationship Id="rId195" Type="http://schemas.openxmlformats.org/officeDocument/2006/relationships/hyperlink" Target="https://fbref.com/en/squads/8cec06e1/Wolverhampton-Wanderers-Stats" TargetMode="External"/><Relationship Id="rId1919" Type="http://schemas.openxmlformats.org/officeDocument/2006/relationships/hyperlink" Target="https://fbref.com/en/players/f315ca93/matchlogs/2023-2024/summary/Kostas-Tsimikas-Match-Logs" TargetMode="External"/><Relationship Id="rId2083" Type="http://schemas.openxmlformats.org/officeDocument/2006/relationships/hyperlink" Target="https://fbref.com/en/players/be18d79f/Oliwier-Zych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b5ecd36/Crystal-Palace-Arsenal-August-21-2023-Premier-League" TargetMode="External"/><Relationship Id="rId117" Type="http://schemas.openxmlformats.org/officeDocument/2006/relationships/hyperlink" Target="https://fbref.com/en/matches/f1ecda2c/Manchester-United-Wolverhampton-Wanderers-August-14-2023-Premier-League" TargetMode="External"/><Relationship Id="rId21" Type="http://schemas.openxmlformats.org/officeDocument/2006/relationships/hyperlink" Target="https://fbref.com/en/matches/bdbc722e/Liverpool-Aston-Villa-September-3-2023-Premier-League" TargetMode="External"/><Relationship Id="rId42" Type="http://schemas.openxmlformats.org/officeDocument/2006/relationships/hyperlink" Target="https://fbref.com/en/matches/ba68d60c/Brighton-and-Hove-Albion-West-Ham-United-August-26-2023-Premier-League" TargetMode="External"/><Relationship Id="rId47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matches/55fd92c7/Sheffield-United-Crystal-Palace-August-12-2023-Premier-League" TargetMode="External"/><Relationship Id="rId68" Type="http://schemas.openxmlformats.org/officeDocument/2006/relationships/hyperlink" Target="https://fbref.com/en/players/0562b7f1/Odsonne-Edouard" TargetMode="External"/><Relationship Id="rId84" Type="http://schemas.openxmlformats.org/officeDocument/2006/relationships/hyperlink" Target="https://fbref.com/en/players/a92ab7be/Mark-Flekken" TargetMode="External"/><Relationship Id="rId89" Type="http://schemas.openxmlformats.org/officeDocument/2006/relationships/hyperlink" Target="https://fbref.com/en/matches/4f754e0a/Brighton-and-Hove-Albion-Newcastle-United-September-2-2023-Premier-League" TargetMode="External"/><Relationship Id="rId112" Type="http://schemas.openxmlformats.org/officeDocument/2006/relationships/hyperlink" Target="https://fbref.com/en/matches/e2946b10/Brentford-Bournemouth-September-2-2023-Premier-League" TargetMode="External"/><Relationship Id="rId133" Type="http://schemas.openxmlformats.org/officeDocument/2006/relationships/hyperlink" Target="https://fbref.com/en/matches/15addfc7/Everton-Fulham-August-12-2023-Premier-League" TargetMode="External"/><Relationship Id="rId138" Type="http://schemas.openxmlformats.org/officeDocument/2006/relationships/hyperlink" Target="https://fbref.com/en/players/4806ec67/Jordan-Pickford" TargetMode="External"/><Relationship Id="rId16" Type="http://schemas.openxmlformats.org/officeDocument/2006/relationships/hyperlink" Target="https://fbref.com/en/players/77d6fd4d/Guglielmo-Vicario" TargetMode="External"/><Relationship Id="rId107" Type="http://schemas.openxmlformats.org/officeDocument/2006/relationships/hyperlink" Target="https://fbref.com/en/players/6a713852/Robert-Sanchez" TargetMode="External"/><Relationship Id="rId11" Type="http://schemas.openxmlformats.org/officeDocument/2006/relationships/hyperlink" Target="https://fbref.com/en/matches/4bb62251/Tottenham-Hotspur-Manchester-United-August-19-2023-Premier-League" TargetMode="External"/><Relationship Id="rId32" Type="http://schemas.openxmlformats.org/officeDocument/2006/relationships/hyperlink" Target="https://fbref.com/en/matches/56a137f7/Brighton-and-Hove-Albion-Luton-Town-August-12-2023-Premier-League" TargetMode="External"/><Relationship Id="rId37" Type="http://schemas.openxmlformats.org/officeDocument/2006/relationships/hyperlink" Target="https://fbref.com/en/players/4596da74/Evan-Ferguson" TargetMode="External"/><Relationship Id="rId53" Type="http://schemas.openxmlformats.org/officeDocument/2006/relationships/hyperlink" Target="https://fbref.com/en/players/7956236f/Emiliano-Martinez" TargetMode="External"/><Relationship Id="rId58" Type="http://schemas.openxmlformats.org/officeDocument/2006/relationships/hyperlink" Target="https://fbref.com/en/matches/44e89d37/Chelsea-Nottingham-Forest-September-2-2023-Premier-League" TargetMode="External"/><Relationship Id="rId74" Type="http://schemas.openxmlformats.org/officeDocument/2006/relationships/hyperlink" Target="https://fbref.com/en/matches/88066bdf/Manchester-City-Fulham-September-2-2023-Premier-League" TargetMode="External"/><Relationship Id="rId79" Type="http://schemas.openxmlformats.org/officeDocument/2006/relationships/hyperlink" Target="https://fbref.com/en/matches/46be83af/Fulham-Brentford-August-19-2023-Premier-League" TargetMode="External"/><Relationship Id="rId102" Type="http://schemas.openxmlformats.org/officeDocument/2006/relationships/hyperlink" Target="https://fbref.com/en/matches/44b9a07c/West-Ham-United-Chelsea-August-20-2023-Premier-League" TargetMode="External"/><Relationship Id="rId123" Type="http://schemas.openxmlformats.org/officeDocument/2006/relationships/hyperlink" Target="https://fbref.com/en/players/903b6e8b/Jose-Sa" TargetMode="External"/><Relationship Id="rId128" Type="http://schemas.openxmlformats.org/officeDocument/2006/relationships/hyperlink" Target="https://fbref.com/en/matches/87b46bb9/Sheffield-United-Everton-September-2-2023-Premier-League" TargetMode="External"/><Relationship Id="rId144" Type="http://schemas.openxmlformats.org/officeDocument/2006/relationships/hyperlink" Target="https://fbref.com/en/players/f84a807c/Lyle-Foster" TargetMode="External"/><Relationship Id="rId149" Type="http://schemas.openxmlformats.org/officeDocument/2006/relationships/hyperlink" Target="https://fbref.com/en/matches/e929e225/Luton-Town-West-Ham-United-September-1-2023-Premier-League" TargetMode="External"/><Relationship Id="rId5" Type="http://schemas.openxmlformats.org/officeDocument/2006/relationships/hyperlink" Target="https://fbref.com/en/matches/88066bdf/Manchester-City-Fulham-September-2-2023-Premier-League" TargetMode="External"/><Relationship Id="rId90" Type="http://schemas.openxmlformats.org/officeDocument/2006/relationships/hyperlink" Target="https://fbref.com/en/matches/71b7e5e2/Newcastle-United-Brentford-September-16-2023-Premier-League" TargetMode="External"/><Relationship Id="rId95" Type="http://schemas.openxmlformats.org/officeDocument/2006/relationships/hyperlink" Target="https://fbref.com/en/matches/4bb62251/Tottenham-Hotspur-Manchester-United-August-19-2023-Premier-League" TargetMode="External"/><Relationship Id="rId22" Type="http://schemas.openxmlformats.org/officeDocument/2006/relationships/hyperlink" Target="https://fbref.com/en/matches/38daebd2/Wolverhampton-Wanderers-Liverpool-September-16-2023-Premier-League" TargetMode="External"/><Relationship Id="rId27" Type="http://schemas.openxmlformats.org/officeDocument/2006/relationships/hyperlink" Target="https://fbref.com/en/matches/d8f8f8ad/Arsenal-Fulham-August-26-2023-Premier-League" TargetMode="External"/><Relationship Id="rId43" Type="http://schemas.openxmlformats.org/officeDocument/2006/relationships/hyperlink" Target="https://fbref.com/en/matches/e929e225/Luton-Town-West-Ham-United-September-1-2023-Premier-League" TargetMode="External"/><Relationship Id="rId48" Type="http://schemas.openxmlformats.org/officeDocument/2006/relationships/hyperlink" Target="https://fbref.com/en/matches/8ff2f8fe/Newcastle-United-Aston-Villa-August-12-2023-Premier-League" TargetMode="External"/><Relationship Id="rId64" Type="http://schemas.openxmlformats.org/officeDocument/2006/relationships/hyperlink" Target="https://fbref.com/en/matches/3b5ecd36/Crystal-Palace-Arsenal-August-21-2023-Premier-League" TargetMode="External"/><Relationship Id="rId69" Type="http://schemas.openxmlformats.org/officeDocument/2006/relationships/hyperlink" Target="https://fbref.com/en/players/9e5708be/Sam-Johnstone" TargetMode="External"/><Relationship Id="rId113" Type="http://schemas.openxmlformats.org/officeDocument/2006/relationships/hyperlink" Target="https://fbref.com/en/matches/be0cbf88/Bournemouth-Chelsea-September-17-2023-Premier-League" TargetMode="External"/><Relationship Id="rId118" Type="http://schemas.openxmlformats.org/officeDocument/2006/relationships/hyperlink" Target="https://fbref.com/en/matches/d7c606ec/Wolverhampton-Wanderers-Brighton-and-Hove-Albion-August-19-2023-Premier-League" TargetMode="External"/><Relationship Id="rId134" Type="http://schemas.openxmlformats.org/officeDocument/2006/relationships/hyperlink" Target="https://fbref.com/en/matches/959b558d/Aston-Villa-Everton-August-20-2023-Premier-League" TargetMode="External"/><Relationship Id="rId139" Type="http://schemas.openxmlformats.org/officeDocument/2006/relationships/hyperlink" Target="https://fbref.com/en/squads/943e8050/Burnley-Stats" TargetMode="External"/><Relationship Id="rId80" Type="http://schemas.openxmlformats.org/officeDocument/2006/relationships/hyperlink" Target="https://fbref.com/en/matches/537b2b0b/Brentford-Crystal-Palace-August-26-2023-Premier-League" TargetMode="External"/><Relationship Id="rId85" Type="http://schemas.openxmlformats.org/officeDocument/2006/relationships/hyperlink" Target="https://fbref.com/en/squads/b2b47a98/Newcastle-United-Stats" TargetMode="External"/><Relationship Id="rId150" Type="http://schemas.openxmlformats.org/officeDocument/2006/relationships/hyperlink" Target="https://fbref.com/en/matches/48b1bdc7/Fulham-Luton-Town-September-16-2023-Premier-League" TargetMode="External"/><Relationship Id="rId12" Type="http://schemas.openxmlformats.org/officeDocument/2006/relationships/hyperlink" Target="https://fbref.com/en/matches/f49c4ad2/Bournemouth-Tottenham-Hotspur-August-26-2023-Premier-League" TargetMode="External"/><Relationship Id="rId17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matches/26a7f90c/Arsenal-Nottingham-Forest-August-12-2023-Premier-League" TargetMode="External"/><Relationship Id="rId33" Type="http://schemas.openxmlformats.org/officeDocument/2006/relationships/hyperlink" Target="https://fbref.com/en/matches/d7c606ec/Wolverhampton-Wanderers-Brighton-and-Hove-Albion-August-19-2023-Premier-League" TargetMode="External"/><Relationship Id="rId38" Type="http://schemas.openxmlformats.org/officeDocument/2006/relationships/hyperlink" Target="https://fbref.com/en/players/28300a16/Jason-Steele" TargetMode="External"/><Relationship Id="rId46" Type="http://schemas.openxmlformats.org/officeDocument/2006/relationships/hyperlink" Target="https://fbref.com/en/players/2f965a72/Alphonse-Areola" TargetMode="External"/><Relationship Id="rId59" Type="http://schemas.openxmlformats.org/officeDocument/2006/relationships/hyperlink" Target="https://fbref.com/en/matches/ad7ecfad/Nottingham-Forest-Burnley-September-18-2023-Premier-League" TargetMode="External"/><Relationship Id="rId67" Type="http://schemas.openxmlformats.org/officeDocument/2006/relationships/hyperlink" Target="https://fbref.com/en/matches/bc77340e/Aston-Villa-Crystal-Palace-September-16-2023-Premier-League" TargetMode="External"/><Relationship Id="rId103" Type="http://schemas.openxmlformats.org/officeDocument/2006/relationships/hyperlink" Target="https://fbref.com/en/matches/6bfb9dc0/Chelsea-Luton-Town-August-25-2023-Premier-League" TargetMode="External"/><Relationship Id="rId108" Type="http://schemas.openxmlformats.org/officeDocument/2006/relationships/hyperlink" Target="https://fbref.com/en/squads/4ba7cbea/Bournemouth-Stats" TargetMode="External"/><Relationship Id="rId116" Type="http://schemas.openxmlformats.org/officeDocument/2006/relationships/hyperlink" Target="https://fbref.com/en/squads/8cec06e1/Wolverhampton-Wanderers-Stats" TargetMode="External"/><Relationship Id="rId124" Type="http://schemas.openxmlformats.org/officeDocument/2006/relationships/hyperlink" Target="https://fbref.com/en/squads/1df6b87e/Sheffield-United-Stats" TargetMode="External"/><Relationship Id="rId129" Type="http://schemas.openxmlformats.org/officeDocument/2006/relationships/hyperlink" Target="https://fbref.com/en/matches/e56e96e1/Tottenham-Hotspur-Sheffield-United-September-16-2023-Premier-League" TargetMode="External"/><Relationship Id="rId137" Type="http://schemas.openxmlformats.org/officeDocument/2006/relationships/hyperlink" Target="https://fbref.com/en/matches/b1278924/Everton-Arsenal-September-17-2023-Premier-League" TargetMode="External"/><Relationship Id="rId20" Type="http://schemas.openxmlformats.org/officeDocument/2006/relationships/hyperlink" Target="https://fbref.com/en/matches/b31156ab/Newcastle-United-Liverpool-August-27-2023-Premier-League" TargetMode="External"/><Relationship Id="rId41" Type="http://schemas.openxmlformats.org/officeDocument/2006/relationships/hyperlink" Target="https://fbref.com/en/matches/44b9a07c/West-Ham-United-Chelsea-August-20-2023-Premier-League" TargetMode="External"/><Relationship Id="rId54" Type="http://schemas.openxmlformats.org/officeDocument/2006/relationships/hyperlink" Target="https://fbref.com/en/squads/e4a775cb/Nottingham-Forest-Stats" TargetMode="External"/><Relationship Id="rId62" Type="http://schemas.openxmlformats.org/officeDocument/2006/relationships/hyperlink" Target="https://fbref.com/en/squads/47c64c55/Crystal-Palace-Stats" TargetMode="External"/><Relationship Id="rId70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matches/48b1bdc7/Fulham-Luton-Town-September-16-2023-Premier-League" TargetMode="External"/><Relationship Id="rId83" Type="http://schemas.openxmlformats.org/officeDocument/2006/relationships/hyperlink" Target="https://fbref.com/en/players/6afaebf2/Bryan-Mbeumo" TargetMode="External"/><Relationship Id="rId88" Type="http://schemas.openxmlformats.org/officeDocument/2006/relationships/hyperlink" Target="https://fbref.com/en/matches/b31156ab/Newcastle-United-Liverpool-August-27-2023-Premier-League" TargetMode="External"/><Relationship Id="rId91" Type="http://schemas.openxmlformats.org/officeDocument/2006/relationships/hyperlink" Target="https://fbref.com/en/players/c596fcb0/Callum-Wilson" TargetMode="External"/><Relationship Id="rId96" Type="http://schemas.openxmlformats.org/officeDocument/2006/relationships/hyperlink" Target="https://fbref.com/en/matches/70d9b1ab/Manchester-United-Nottingham-Forest-August-26-2023-Premier-League" TargetMode="External"/><Relationship Id="rId111" Type="http://schemas.openxmlformats.org/officeDocument/2006/relationships/hyperlink" Target="https://fbref.com/en/matches/f49c4ad2/Bournemouth-Tottenham-Hotspur-August-26-2023-Premier-League" TargetMode="External"/><Relationship Id="rId132" Type="http://schemas.openxmlformats.org/officeDocument/2006/relationships/hyperlink" Target="https://fbref.com/en/squads/d3fd31cc/Everton-Stats" TargetMode="External"/><Relationship Id="rId140" Type="http://schemas.openxmlformats.org/officeDocument/2006/relationships/hyperlink" Target="https://fbref.com/en/matches/3a6836b4/Burnley-Manchester-City-August-11-2023-Premier-League" TargetMode="External"/><Relationship Id="rId145" Type="http://schemas.openxmlformats.org/officeDocument/2006/relationships/hyperlink" Target="https://fbref.com/en/players/259fea27/James-Trafford" TargetMode="External"/><Relationship Id="rId153" Type="http://schemas.openxmlformats.org/officeDocument/2006/relationships/drawing" Target="../drawings/drawing1.xm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64c0a6e2/West-Ham-United-Manchester-City-September-16-2023-Premier-League" TargetMode="External"/><Relationship Id="rId15" Type="http://schemas.openxmlformats.org/officeDocument/2006/relationships/hyperlink" Target="https://fbref.com/en/players/92e7e919/Son-Heung-min" TargetMode="External"/><Relationship Id="rId23" Type="http://schemas.openxmlformats.org/officeDocument/2006/relationships/hyperlink" Target="https://fbref.com/en/players/7a2e46a8/Alisson" TargetMode="External"/><Relationship Id="rId28" Type="http://schemas.openxmlformats.org/officeDocument/2006/relationships/hyperlink" Target="https://fbref.com/en/matches/74125d47/Arsenal-Manchester-United-September-3-2023-Premier-League" TargetMode="External"/><Relationship Id="rId36" Type="http://schemas.openxmlformats.org/officeDocument/2006/relationships/hyperlink" Target="https://fbref.com/en/matches/ddcf2857/Manchester-United-Brighton-and-Hove-Albion-September-16-2023-Premier-League" TargetMode="External"/><Relationship Id="rId49" Type="http://schemas.openxmlformats.org/officeDocument/2006/relationships/hyperlink" Target="https://fbref.com/en/matches/959b558d/Aston-Villa-Everton-August-20-2023-Premier-League" TargetMode="External"/><Relationship Id="rId57" Type="http://schemas.openxmlformats.org/officeDocument/2006/relationships/hyperlink" Target="https://fbref.com/en/matches/70d9b1ab/Manchester-United-Nottingham-Forest-August-26-2023-Premier-League" TargetMode="External"/><Relationship Id="rId106" Type="http://schemas.openxmlformats.org/officeDocument/2006/relationships/hyperlink" Target="https://fbref.com/en/players/b400bde0/Raheem-Sterling" TargetMode="External"/><Relationship Id="rId114" Type="http://schemas.openxmlformats.org/officeDocument/2006/relationships/hyperlink" Target="https://fbref.com/en/players/e77dc3b2/Dominic-Solanke" TargetMode="External"/><Relationship Id="rId119" Type="http://schemas.openxmlformats.org/officeDocument/2006/relationships/hyperlink" Target="https://fbref.com/en/matches/18dfee28/Everton-Wolverhampton-Wanderers-August-26-2023-Premier-League" TargetMode="External"/><Relationship Id="rId127" Type="http://schemas.openxmlformats.org/officeDocument/2006/relationships/hyperlink" Target="https://fbref.com/en/matches/0844ff10/Sheffield-United-Manchester-City-August-27-2023-Premier-League" TargetMode="External"/><Relationship Id="rId10" Type="http://schemas.openxmlformats.org/officeDocument/2006/relationships/hyperlink" Target="https://fbref.com/en/matches/67ed3ba2/Brentford-Tottenham-Hotspur-August-13-2023-Premier-League" TargetMode="External"/><Relationship Id="rId31" Type="http://schemas.openxmlformats.org/officeDocument/2006/relationships/hyperlink" Target="https://fbref.com/en/squads/d07537b9/Brighton-and-Hove-Albion-Stats" TargetMode="External"/><Relationship Id="rId44" Type="http://schemas.openxmlformats.org/officeDocument/2006/relationships/hyperlink" Target="https://fbref.com/en/matches/64c0a6e2/West-Ham-United-Manchester-City-September-16-2023-Premier-League" TargetMode="External"/><Relationship Id="rId52" Type="http://schemas.openxmlformats.org/officeDocument/2006/relationships/hyperlink" Target="https://fbref.com/en/matches/bc77340e/Aston-Villa-Crystal-Palace-September-16-2023-Premier-League" TargetMode="External"/><Relationship Id="rId60" Type="http://schemas.openxmlformats.org/officeDocument/2006/relationships/hyperlink" Target="https://fbref.com/en/players/e5478b87/Taiwo-Awoniyi" TargetMode="External"/><Relationship Id="rId65" Type="http://schemas.openxmlformats.org/officeDocument/2006/relationships/hyperlink" Target="https://fbref.com/en/matches/537b2b0b/Brentford-Crystal-Palace-August-26-2023-Premier-League" TargetMode="External"/><Relationship Id="rId73" Type="http://schemas.openxmlformats.org/officeDocument/2006/relationships/hyperlink" Target="https://fbref.com/en/matches/d8f8f8ad/Arsenal-Fulham-August-26-2023-Premier-League" TargetMode="External"/><Relationship Id="rId78" Type="http://schemas.openxmlformats.org/officeDocument/2006/relationships/hyperlink" Target="https://fbref.com/en/matches/67ed3ba2/Brentford-Tottenham-Hotspur-August-13-2023-Premier-League" TargetMode="External"/><Relationship Id="rId81" Type="http://schemas.openxmlformats.org/officeDocument/2006/relationships/hyperlink" Target="https://fbref.com/en/matches/e2946b10/Brentford-Bournemouth-September-2-2023-Premier-League" TargetMode="External"/><Relationship Id="rId86" Type="http://schemas.openxmlformats.org/officeDocument/2006/relationships/hyperlink" Target="https://fbref.com/en/matches/8ff2f8fe/Newcastle-United-Aston-Villa-August-12-2023-Premier-League" TargetMode="External"/><Relationship Id="rId94" Type="http://schemas.openxmlformats.org/officeDocument/2006/relationships/hyperlink" Target="https://fbref.com/en/matches/f1ecda2c/Manchester-United-Wolverhampton-Wanderers-August-14-2023-Premier-League" TargetMode="External"/><Relationship Id="rId99" Type="http://schemas.openxmlformats.org/officeDocument/2006/relationships/hyperlink" Target="https://fbref.com/en/players/e9c0c1b2/Andre-Onana" TargetMode="External"/><Relationship Id="rId101" Type="http://schemas.openxmlformats.org/officeDocument/2006/relationships/hyperlink" Target="https://fbref.com/en/matches/c18d3207/Chelsea-Liverpool-August-13-2023-Premier-League" TargetMode="External"/><Relationship Id="rId122" Type="http://schemas.openxmlformats.org/officeDocument/2006/relationships/hyperlink" Target="https://fbref.com/en/players/169fd162/Hwang-Hee-chan" TargetMode="External"/><Relationship Id="rId130" Type="http://schemas.openxmlformats.org/officeDocument/2006/relationships/hyperlink" Target="https://fbref.com/en/players/eebacc07/Gustavo-Hamer" TargetMode="External"/><Relationship Id="rId135" Type="http://schemas.openxmlformats.org/officeDocument/2006/relationships/hyperlink" Target="https://fbref.com/en/matches/18dfee28/Everton-Wolverhampton-Wanderers-August-26-2023-Premier-League" TargetMode="External"/><Relationship Id="rId143" Type="http://schemas.openxmlformats.org/officeDocument/2006/relationships/hyperlink" Target="https://fbref.com/en/matches/ad7ecfad/Nottingham-Forest-Burnley-September-18-2023-Premier-League" TargetMode="External"/><Relationship Id="rId148" Type="http://schemas.openxmlformats.org/officeDocument/2006/relationships/hyperlink" Target="https://fbref.com/en/matches/6bfb9dc0/Chelsea-Luton-Town-August-25-2023-Premier-League" TargetMode="External"/><Relationship Id="rId151" Type="http://schemas.openxmlformats.org/officeDocument/2006/relationships/hyperlink" Target="https://fbref.com/en/players/1caa93a5/Thomas-Kaminski" TargetMode="External"/><Relationship Id="rId4" Type="http://schemas.openxmlformats.org/officeDocument/2006/relationships/hyperlink" Target="https://fbref.com/en/matches/0844ff10/Sheffield-United-Manchester-City-August-27-2023-Premier-League" TargetMode="External"/><Relationship Id="rId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matches/f1786fb8/Burnley-Tottenham-Hotspur-September-2-2023-Premier-League" TargetMode="External"/><Relationship Id="rId18" Type="http://schemas.openxmlformats.org/officeDocument/2006/relationships/hyperlink" Target="https://fbref.com/en/matches/c18d3207/Chelsea-Liverpool-August-13-2023-Premier-League" TargetMode="External"/><Relationship Id="rId39" Type="http://schemas.openxmlformats.org/officeDocument/2006/relationships/hyperlink" Target="https://fbref.com/en/squads/7c21e445/West-Ham-United-Stats" TargetMode="External"/><Relationship Id="rId109" Type="http://schemas.openxmlformats.org/officeDocument/2006/relationships/hyperlink" Target="https://fbref.com/en/matches/d6bbf293/Bournemouth-West-Ham-United-August-12-2023-Premier-League" TargetMode="External"/><Relationship Id="rId34" Type="http://schemas.openxmlformats.org/officeDocument/2006/relationships/hyperlink" Target="https://fbref.com/en/matches/ba68d60c/Brighton-and-Hove-Albion-West-Ham-United-August-26-2023-Premier-League" TargetMode="External"/><Relationship Id="rId50" Type="http://schemas.openxmlformats.org/officeDocument/2006/relationships/hyperlink" Target="https://fbref.com/en/matches/b66a7def/Burnley-Aston-Villa-August-27-2023-Premier-League" TargetMode="External"/><Relationship Id="rId55" Type="http://schemas.openxmlformats.org/officeDocument/2006/relationships/hyperlink" Target="https://fbref.com/en/matches/26a7f90c/Arsenal-Nottingham-Forest-August-12-2023-Premier-League" TargetMode="External"/><Relationship Id="rId76" Type="http://schemas.openxmlformats.org/officeDocument/2006/relationships/hyperlink" Target="https://fbref.com/en/players/2628fd2b/Bernd-Leno" TargetMode="External"/><Relationship Id="rId97" Type="http://schemas.openxmlformats.org/officeDocument/2006/relationships/hyperlink" Target="https://fbref.com/en/matches/74125d47/Arsenal-Manchester-United-September-3-2023-Premier-League" TargetMode="External"/><Relationship Id="rId104" Type="http://schemas.openxmlformats.org/officeDocument/2006/relationships/hyperlink" Target="https://fbref.com/en/matches/44e89d37/Chelsea-Nottingham-Forest-September-2-2023-Premier-League" TargetMode="External"/><Relationship Id="rId120" Type="http://schemas.openxmlformats.org/officeDocument/2006/relationships/hyperlink" Target="https://fbref.com/en/matches/f9436d32/Crystal-Palace-Wolverhampton-Wanderers-September-3-2023-Premier-League" TargetMode="External"/><Relationship Id="rId125" Type="http://schemas.openxmlformats.org/officeDocument/2006/relationships/hyperlink" Target="https://fbref.com/en/matches/55fd92c7/Sheffield-United-Crystal-Palace-August-12-2023-Premier-League" TargetMode="External"/><Relationship Id="rId141" Type="http://schemas.openxmlformats.org/officeDocument/2006/relationships/hyperlink" Target="https://fbref.com/en/matches/b66a7def/Burnley-Aston-Villa-August-27-2023-Premier-League" TargetMode="External"/><Relationship Id="rId146" Type="http://schemas.openxmlformats.org/officeDocument/2006/relationships/hyperlink" Target="https://fbref.com/en/squads/e297cd13/Luton-Town-Stats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matches/15addfc7/Everton-Fulham-August-12-2023-Premier-League" TargetMode="External"/><Relationship Id="rId92" Type="http://schemas.openxmlformats.org/officeDocument/2006/relationships/hyperlink" Target="https://fbref.com/en/players/4b40d9ca/Nick-Pope" TargetMode="External"/><Relationship Id="rId2" Type="http://schemas.openxmlformats.org/officeDocument/2006/relationships/hyperlink" Target="https://fbref.com/en/matches/3a6836b4/Burnley-Manchester-City-August-11-2023-Premier-League" TargetMode="External"/><Relationship Id="rId29" Type="http://schemas.openxmlformats.org/officeDocument/2006/relationships/hyperlink" Target="https://fbref.com/en/matches/b1278924/Everton-Arsenal-September-17-2023-Premier-League" TargetMode="External"/><Relationship Id="rId24" Type="http://schemas.openxmlformats.org/officeDocument/2006/relationships/hyperlink" Target="https://fbref.com/en/squads/18bb7c10/Arsenal-Stats" TargetMode="External"/><Relationship Id="rId40" Type="http://schemas.openxmlformats.org/officeDocument/2006/relationships/hyperlink" Target="https://fbref.com/en/matches/d6bbf293/Bournemouth-West-Ham-United-August-12-2023-Premier-League" TargetMode="External"/><Relationship Id="rId45" Type="http://schemas.openxmlformats.org/officeDocument/2006/relationships/hyperlink" Target="https://fbref.com/en/players/79c84d1c/Jarrod-Bowen" TargetMode="External"/><Relationship Id="rId66" Type="http://schemas.openxmlformats.org/officeDocument/2006/relationships/hyperlink" Target="https://fbref.com/en/matches/f9436d32/Crystal-Palace-Wolverhampton-Wanderers-September-3-2023-Premier-League" TargetMode="External"/><Relationship Id="rId87" Type="http://schemas.openxmlformats.org/officeDocument/2006/relationships/hyperlink" Target="https://fbref.com/en/matches/0b8f50a5/Manchester-City-Newcastle-United-August-19-2023-Premier-League" TargetMode="External"/><Relationship Id="rId110" Type="http://schemas.openxmlformats.org/officeDocument/2006/relationships/hyperlink" Target="https://fbref.com/en/matches/80bebdbb/Liverpool-Bournemouth-August-19-2023-Premier-League" TargetMode="External"/><Relationship Id="rId115" Type="http://schemas.openxmlformats.org/officeDocument/2006/relationships/hyperlink" Target="https://fbref.com/en/players/a9dc785c/Neto" TargetMode="External"/><Relationship Id="rId131" Type="http://schemas.openxmlformats.org/officeDocument/2006/relationships/hyperlink" Target="https://fbref.com/en/players/96cf7b61/Wes-Foderingham" TargetMode="External"/><Relationship Id="rId136" Type="http://schemas.openxmlformats.org/officeDocument/2006/relationships/hyperlink" Target="https://fbref.com/en/matches/87b46bb9/Sheffield-United-Everton-September-2-2023-Premier-League" TargetMode="External"/><Relationship Id="rId61" Type="http://schemas.openxmlformats.org/officeDocument/2006/relationships/hyperlink" Target="https://fbref.com/en/players/4a51ba65/Matt-Turner" TargetMode="External"/><Relationship Id="rId82" Type="http://schemas.openxmlformats.org/officeDocument/2006/relationships/hyperlink" Target="https://fbref.com/en/matches/71b7e5e2/Newcastle-United-Brentford-September-16-2023-Premier-League" TargetMode="External"/><Relationship Id="rId152" Type="http://schemas.openxmlformats.org/officeDocument/2006/relationships/printerSettings" Target="../printerSettings/printerSettings4.bin"/><Relationship Id="rId19" Type="http://schemas.openxmlformats.org/officeDocument/2006/relationships/hyperlink" Target="https://fbref.com/en/matches/80bebdbb/Liverpool-Bournemouth-August-19-2023-Premier-League" TargetMode="External"/><Relationship Id="rId14" Type="http://schemas.openxmlformats.org/officeDocument/2006/relationships/hyperlink" Target="https://fbref.com/en/matches/e56e96e1/Tottenham-Hotspur-Sheffield-United-September-16-2023-Premier-League" TargetMode="External"/><Relationship Id="rId30" Type="http://schemas.openxmlformats.org/officeDocument/2006/relationships/hyperlink" Target="https://fbref.com/en/players/466fb2c5/Aaron-Ramsdale" TargetMode="External"/><Relationship Id="rId35" Type="http://schemas.openxmlformats.org/officeDocument/2006/relationships/hyperlink" Target="https://fbref.com/en/matches/4f754e0a/Brighton-and-Hove-Albion-Newcastle-United-September-2-2023-Premier-League" TargetMode="External"/><Relationship Id="rId56" Type="http://schemas.openxmlformats.org/officeDocument/2006/relationships/hyperlink" Target="https://fbref.com/en/matches/a0a93f71/Nottingham-Forest-Sheffield-United-August-18-2023-Premier-League" TargetMode="External"/><Relationship Id="rId77" Type="http://schemas.openxmlformats.org/officeDocument/2006/relationships/hyperlink" Target="https://fbref.com/en/squads/cd051869/Brentford-Stats" TargetMode="External"/><Relationship Id="rId100" Type="http://schemas.openxmlformats.org/officeDocument/2006/relationships/hyperlink" Target="https://fbref.com/en/squads/cff3d9bb/Chelsea-Stats" TargetMode="External"/><Relationship Id="rId105" Type="http://schemas.openxmlformats.org/officeDocument/2006/relationships/hyperlink" Target="https://fbref.com/en/matches/be0cbf88/Bournemouth-Chelsea-September-17-2023-Premier-League" TargetMode="External"/><Relationship Id="rId126" Type="http://schemas.openxmlformats.org/officeDocument/2006/relationships/hyperlink" Target="https://fbref.com/en/matches/a0a93f71/Nottingham-Forest-Sheffield-United-August-18-2023-Premier-League" TargetMode="External"/><Relationship Id="rId147" Type="http://schemas.openxmlformats.org/officeDocument/2006/relationships/hyperlink" Target="https://fbref.com/en/matches/56a137f7/Brighton-and-Hove-Albion-Luton-Town-August-12-2023-Premier-League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bdbc722e/Liverpool-Aston-Villa-September-3-2023-Premier-League" TargetMode="External"/><Relationship Id="rId72" Type="http://schemas.openxmlformats.org/officeDocument/2006/relationships/hyperlink" Target="https://fbref.com/en/matches/46be83af/Fulham-Brentford-August-19-2023-Premier-League" TargetMode="External"/><Relationship Id="rId93" Type="http://schemas.openxmlformats.org/officeDocument/2006/relationships/hyperlink" Target="https://fbref.com/en/squads/19538871/Manchester-United-Stats" TargetMode="External"/><Relationship Id="rId98" Type="http://schemas.openxmlformats.org/officeDocument/2006/relationships/hyperlink" Target="https://fbref.com/en/matches/ddcf2857/Manchester-United-Brighton-and-Hove-Albion-September-16-2023-Premier-League" TargetMode="External"/><Relationship Id="rId121" Type="http://schemas.openxmlformats.org/officeDocument/2006/relationships/hyperlink" Target="https://fbref.com/en/matches/38daebd2/Wolverhampton-Wanderers-Liverpool-September-16-2023-Premier-League" TargetMode="External"/><Relationship Id="rId142" Type="http://schemas.openxmlformats.org/officeDocument/2006/relationships/hyperlink" Target="https://fbref.com/en/matches/f1786fb8/Burnley-Tottenham-Hotspur-September-2-2023-Premier-League" TargetMode="External"/><Relationship Id="rId3" Type="http://schemas.openxmlformats.org/officeDocument/2006/relationships/hyperlink" Target="https://fbref.com/en/matches/0b8f50a5/Manchester-City-Newcastle-United-August-19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5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1877</v>
      </c>
      <c r="N2" s="20">
        <v>0</v>
      </c>
      <c r="O2" s="22">
        <v>1</v>
      </c>
      <c r="P2" s="23" t="b">
        <v>0</v>
      </c>
      <c r="Q2" s="20" t="s">
        <v>3018</v>
      </c>
      <c r="R2" s="20" t="s">
        <v>3019</v>
      </c>
      <c r="S2" s="22">
        <v>44</v>
      </c>
      <c r="T2" s="20" t="s">
        <v>1878</v>
      </c>
      <c r="U2" s="20">
        <v>0</v>
      </c>
      <c r="V2" s="20" t="s">
        <v>1879</v>
      </c>
      <c r="W2" s="20">
        <v>0.4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46821</v>
      </c>
      <c r="AG2" s="22">
        <v>1889</v>
      </c>
      <c r="AH2" s="20">
        <v>0</v>
      </c>
      <c r="AI2" s="20">
        <v>0</v>
      </c>
      <c r="AJ2" s="20" t="s">
        <v>1879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543</v>
      </c>
      <c r="BH2" s="22">
        <v>52</v>
      </c>
      <c r="BI2" s="22">
        <v>529</v>
      </c>
      <c r="BJ2" s="22">
        <v>54</v>
      </c>
      <c r="BK2" s="22">
        <v>513</v>
      </c>
      <c r="BL2" s="22">
        <v>54</v>
      </c>
      <c r="BM2" s="22">
        <v>548</v>
      </c>
      <c r="BN2" s="22">
        <v>54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543</v>
      </c>
      <c r="CB2" s="22">
        <v>89</v>
      </c>
      <c r="CC2" s="22">
        <v>528</v>
      </c>
      <c r="CD2" s="22">
        <v>54</v>
      </c>
      <c r="CE2" s="22">
        <v>550</v>
      </c>
      <c r="CF2" s="22">
        <v>56</v>
      </c>
      <c r="CG2" s="22">
        <v>251</v>
      </c>
      <c r="CH2" s="22">
        <v>42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8488</v>
      </c>
      <c r="AE3" s="22">
        <v>1009</v>
      </c>
      <c r="AF3" s="22">
        <v>14725</v>
      </c>
      <c r="AG3" s="22">
        <v>725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402</v>
      </c>
      <c r="BH3" s="22">
        <v>144</v>
      </c>
      <c r="BI3" s="22">
        <v>380</v>
      </c>
      <c r="BJ3" s="22">
        <v>140</v>
      </c>
      <c r="BK3" s="22">
        <v>346</v>
      </c>
      <c r="BL3" s="22">
        <v>119</v>
      </c>
      <c r="BM3" s="22">
        <v>407</v>
      </c>
      <c r="BN3" s="22">
        <v>144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707</v>
      </c>
      <c r="CB3" s="22">
        <v>225</v>
      </c>
      <c r="CC3" s="22">
        <v>377</v>
      </c>
      <c r="CD3" s="22">
        <v>124</v>
      </c>
      <c r="CE3" s="22">
        <v>405</v>
      </c>
      <c r="CF3" s="22">
        <v>139</v>
      </c>
      <c r="CG3" s="22">
        <v>247</v>
      </c>
      <c r="CH3" s="22">
        <v>96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910</v>
      </c>
      <c r="R4" s="20" t="s">
        <v>2490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0</v>
      </c>
      <c r="AD4" s="22">
        <v>3300</v>
      </c>
      <c r="AE4" s="22">
        <v>55</v>
      </c>
      <c r="AF4" s="22">
        <v>8770</v>
      </c>
      <c r="AG4" s="22">
        <v>232</v>
      </c>
      <c r="AH4" s="20">
        <v>0</v>
      </c>
      <c r="AI4" s="20">
        <v>0</v>
      </c>
      <c r="AJ4" s="20" t="s">
        <v>1880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523</v>
      </c>
      <c r="BH4" s="22">
        <v>193</v>
      </c>
      <c r="BI4" s="22">
        <v>509</v>
      </c>
      <c r="BJ4" s="22">
        <v>191</v>
      </c>
      <c r="BK4" s="22">
        <v>485</v>
      </c>
      <c r="BL4" s="22">
        <v>182</v>
      </c>
      <c r="BM4" s="22">
        <v>528</v>
      </c>
      <c r="BN4" s="22">
        <v>196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509</v>
      </c>
      <c r="CB4" s="22">
        <v>273</v>
      </c>
      <c r="CC4" s="22">
        <v>505</v>
      </c>
      <c r="CD4" s="22">
        <v>186</v>
      </c>
      <c r="CE4" s="22">
        <v>530</v>
      </c>
      <c r="CF4" s="22">
        <v>197</v>
      </c>
      <c r="CG4" s="22">
        <v>460</v>
      </c>
      <c r="CH4" s="22">
        <v>153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0"/>
      <c r="B5" s="20"/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4</v>
      </c>
      <c r="K5" s="20">
        <v>4</v>
      </c>
      <c r="L5" s="22">
        <v>3</v>
      </c>
      <c r="M5" s="20" t="s">
        <v>902</v>
      </c>
      <c r="N5" s="20">
        <v>3.5</v>
      </c>
      <c r="O5" s="22">
        <v>4</v>
      </c>
      <c r="P5" s="23" t="b">
        <v>0</v>
      </c>
      <c r="Q5" s="20"/>
      <c r="R5" s="20"/>
      <c r="S5" s="22">
        <v>54</v>
      </c>
      <c r="T5" s="20" t="s">
        <v>903</v>
      </c>
      <c r="U5" s="20">
        <v>4.7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14</v>
      </c>
      <c r="AD5" s="22">
        <v>5170</v>
      </c>
      <c r="AE5" s="22">
        <v>738</v>
      </c>
      <c r="AF5" s="22">
        <v>6366</v>
      </c>
      <c r="AG5" s="22">
        <v>359</v>
      </c>
      <c r="AH5" s="20">
        <v>0.6</v>
      </c>
      <c r="AI5" s="20">
        <v>2.6</v>
      </c>
      <c r="AJ5" s="20" t="s">
        <v>641</v>
      </c>
      <c r="AK5" s="22">
        <v>126</v>
      </c>
      <c r="AL5" s="22">
        <v>0</v>
      </c>
      <c r="AM5" s="22">
        <v>3</v>
      </c>
      <c r="AN5" s="22">
        <v>1</v>
      </c>
      <c r="AO5" s="22">
        <v>1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43</v>
      </c>
      <c r="AX5" s="20">
        <v>41.2</v>
      </c>
      <c r="AY5" s="20">
        <v>39.200000000000003</v>
      </c>
      <c r="AZ5" s="20">
        <v>54</v>
      </c>
      <c r="BA5" s="20">
        <v>13.4</v>
      </c>
      <c r="BB5" s="22">
        <v>1</v>
      </c>
      <c r="BC5" s="20">
        <v>0.41</v>
      </c>
      <c r="BD5" s="20">
        <v>0.28999999999999998</v>
      </c>
      <c r="BE5" s="20">
        <v>0.7</v>
      </c>
      <c r="BF5" s="20">
        <v>0.51</v>
      </c>
      <c r="BG5" s="22">
        <v>223</v>
      </c>
      <c r="BH5" s="22">
        <v>88</v>
      </c>
      <c r="BI5" s="22">
        <v>145</v>
      </c>
      <c r="BJ5" s="22">
        <v>95</v>
      </c>
      <c r="BK5" s="22">
        <v>97</v>
      </c>
      <c r="BL5" s="22">
        <v>58</v>
      </c>
      <c r="BM5" s="22">
        <v>157</v>
      </c>
      <c r="BN5" s="22">
        <v>83</v>
      </c>
      <c r="BO5" s="20"/>
      <c r="BP5" s="20"/>
      <c r="BQ5" s="20"/>
      <c r="BR5" s="20"/>
      <c r="BS5" s="20"/>
      <c r="BT5" s="20"/>
      <c r="BU5" s="22">
        <v>0.28999999999999998</v>
      </c>
      <c r="BV5" s="22">
        <v>0</v>
      </c>
      <c r="BW5" s="22">
        <v>0.21</v>
      </c>
      <c r="BX5" s="22">
        <v>0.5</v>
      </c>
      <c r="BY5" s="22">
        <v>0.36</v>
      </c>
      <c r="BZ5" s="22">
        <v>0.71</v>
      </c>
      <c r="CA5" s="22">
        <v>136</v>
      </c>
      <c r="CB5" s="22">
        <v>89</v>
      </c>
      <c r="CC5" s="22">
        <v>79</v>
      </c>
      <c r="CD5" s="22">
        <v>38</v>
      </c>
      <c r="CE5" s="22">
        <v>45</v>
      </c>
      <c r="CF5" s="22">
        <v>23</v>
      </c>
      <c r="CG5" s="22">
        <v>370</v>
      </c>
      <c r="CH5" s="22">
        <v>116</v>
      </c>
      <c r="CI5" s="22">
        <v>0.71</v>
      </c>
      <c r="CJ5" s="22">
        <v>0.71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0"/>
      <c r="B6" s="20"/>
      <c r="C6" s="22">
        <v>226597</v>
      </c>
      <c r="D6" s="22">
        <v>0</v>
      </c>
      <c r="E6" s="22">
        <v>0</v>
      </c>
      <c r="F6" s="22">
        <v>-2</v>
      </c>
      <c r="G6" s="22">
        <v>2</v>
      </c>
      <c r="H6" s="22">
        <v>0</v>
      </c>
      <c r="I6" s="22">
        <v>2</v>
      </c>
      <c r="J6" s="20">
        <v>2.5</v>
      </c>
      <c r="K6" s="20">
        <v>2.5</v>
      </c>
      <c r="L6" s="22">
        <v>5</v>
      </c>
      <c r="M6" s="20" t="s">
        <v>412</v>
      </c>
      <c r="N6" s="20">
        <v>2</v>
      </c>
      <c r="O6" s="22">
        <v>5</v>
      </c>
      <c r="P6" s="23" t="b">
        <v>0</v>
      </c>
      <c r="Q6" s="20"/>
      <c r="R6" s="20"/>
      <c r="S6" s="22">
        <v>48</v>
      </c>
      <c r="T6" s="20" t="s">
        <v>885</v>
      </c>
      <c r="U6" s="20">
        <v>2.2000000000000002</v>
      </c>
      <c r="V6" s="20" t="s">
        <v>886</v>
      </c>
      <c r="W6" s="20">
        <v>13.6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9</v>
      </c>
      <c r="AD6" s="22">
        <v>152092</v>
      </c>
      <c r="AE6" s="22">
        <v>7331</v>
      </c>
      <c r="AF6" s="22">
        <v>1734359</v>
      </c>
      <c r="AG6" s="22">
        <v>20221</v>
      </c>
      <c r="AH6" s="20">
        <v>0.4</v>
      </c>
      <c r="AI6" s="20">
        <v>1.9</v>
      </c>
      <c r="AJ6" s="20" t="s">
        <v>412</v>
      </c>
      <c r="AK6" s="22">
        <v>204</v>
      </c>
      <c r="AL6" s="22">
        <v>0</v>
      </c>
      <c r="AM6" s="22">
        <v>0</v>
      </c>
      <c r="AN6" s="22">
        <v>1</v>
      </c>
      <c r="AO6" s="22">
        <v>1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0</v>
      </c>
      <c r="AW6" s="22">
        <v>46</v>
      </c>
      <c r="AX6" s="20">
        <v>54</v>
      </c>
      <c r="AY6" s="20">
        <v>6.4</v>
      </c>
      <c r="AZ6" s="20">
        <v>0</v>
      </c>
      <c r="BA6" s="20">
        <v>6</v>
      </c>
      <c r="BB6" s="22">
        <v>2</v>
      </c>
      <c r="BC6" s="20">
        <v>0</v>
      </c>
      <c r="BD6" s="20">
        <v>0.03</v>
      </c>
      <c r="BE6" s="20">
        <v>0.03</v>
      </c>
      <c r="BF6" s="20">
        <v>2.0099999999999998</v>
      </c>
      <c r="BG6" s="22">
        <v>179</v>
      </c>
      <c r="BH6" s="22">
        <v>72</v>
      </c>
      <c r="BI6" s="22">
        <v>299</v>
      </c>
      <c r="BJ6" s="22">
        <v>105</v>
      </c>
      <c r="BK6" s="22">
        <v>627</v>
      </c>
      <c r="BL6" s="22">
        <v>228</v>
      </c>
      <c r="BM6" s="22">
        <v>273</v>
      </c>
      <c r="BN6" s="22">
        <v>99</v>
      </c>
      <c r="BO6" s="20"/>
      <c r="BP6" s="20"/>
      <c r="BQ6" s="20"/>
      <c r="BR6" s="20"/>
      <c r="BS6" s="20"/>
      <c r="BT6" s="20"/>
      <c r="BU6" s="22">
        <v>0</v>
      </c>
      <c r="BV6" s="22">
        <v>0</v>
      </c>
      <c r="BW6" s="22">
        <v>0.01</v>
      </c>
      <c r="BX6" s="22">
        <v>0.01</v>
      </c>
      <c r="BY6" s="22">
        <v>0.89</v>
      </c>
      <c r="BZ6" s="22">
        <v>0.44</v>
      </c>
      <c r="CA6" s="22">
        <v>319</v>
      </c>
      <c r="CB6" s="22">
        <v>34</v>
      </c>
      <c r="CC6" s="22">
        <v>156</v>
      </c>
      <c r="CD6" s="22">
        <v>52</v>
      </c>
      <c r="CE6" s="22">
        <v>179</v>
      </c>
      <c r="CF6" s="22">
        <v>61</v>
      </c>
      <c r="CG6" s="22">
        <v>31</v>
      </c>
      <c r="CH6" s="22">
        <v>10</v>
      </c>
      <c r="CI6" s="22">
        <v>0.88</v>
      </c>
      <c r="CJ6" s="22">
        <v>0.44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-3</v>
      </c>
      <c r="G7" s="22">
        <v>3</v>
      </c>
      <c r="H7" s="22">
        <v>0</v>
      </c>
      <c r="I7" s="22">
        <v>3</v>
      </c>
      <c r="J7" s="20">
        <v>2</v>
      </c>
      <c r="K7" s="20">
        <v>2</v>
      </c>
      <c r="L7" s="22">
        <v>1</v>
      </c>
      <c r="M7" s="20" t="s">
        <v>1168</v>
      </c>
      <c r="N7" s="20">
        <v>1.5</v>
      </c>
      <c r="O7" s="22">
        <v>6</v>
      </c>
      <c r="P7" s="23" t="b">
        <v>0</v>
      </c>
      <c r="Q7" s="20"/>
      <c r="R7" s="20"/>
      <c r="S7" s="22">
        <v>72</v>
      </c>
      <c r="T7" s="20" t="s">
        <v>1169</v>
      </c>
      <c r="U7" s="20">
        <v>1.6</v>
      </c>
      <c r="V7" s="20" t="s">
        <v>468</v>
      </c>
      <c r="W7" s="20">
        <v>1.9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8</v>
      </c>
      <c r="AD7" s="22">
        <v>18929</v>
      </c>
      <c r="AE7" s="22">
        <v>678</v>
      </c>
      <c r="AF7" s="22">
        <v>285858</v>
      </c>
      <c r="AG7" s="22">
        <v>7053</v>
      </c>
      <c r="AH7" s="20">
        <v>0.2</v>
      </c>
      <c r="AI7" s="20">
        <v>1.1000000000000001</v>
      </c>
      <c r="AJ7" s="20" t="s">
        <v>468</v>
      </c>
      <c r="AK7" s="22">
        <v>321</v>
      </c>
      <c r="AL7" s="22">
        <v>0</v>
      </c>
      <c r="AM7" s="22">
        <v>0</v>
      </c>
      <c r="AN7" s="22">
        <v>1</v>
      </c>
      <c r="AO7" s="22">
        <v>3</v>
      </c>
      <c r="AP7" s="22">
        <v>0</v>
      </c>
      <c r="AQ7" s="22">
        <v>0</v>
      </c>
      <c r="AR7" s="22">
        <v>0</v>
      </c>
      <c r="AS7" s="22">
        <v>1</v>
      </c>
      <c r="AT7" s="22">
        <v>0</v>
      </c>
      <c r="AU7" s="22">
        <v>0</v>
      </c>
      <c r="AV7" s="22">
        <v>0</v>
      </c>
      <c r="AW7" s="22">
        <v>21</v>
      </c>
      <c r="AX7" s="20">
        <v>25</v>
      </c>
      <c r="AY7" s="20">
        <v>80.3</v>
      </c>
      <c r="AZ7" s="20">
        <v>57</v>
      </c>
      <c r="BA7" s="20">
        <v>16.2</v>
      </c>
      <c r="BB7" s="22">
        <v>4</v>
      </c>
      <c r="BC7" s="20">
        <v>0.7</v>
      </c>
      <c r="BD7" s="20">
        <v>0.47</v>
      </c>
      <c r="BE7" s="20">
        <v>1.17</v>
      </c>
      <c r="BF7" s="20">
        <v>3.53</v>
      </c>
      <c r="BG7" s="22">
        <v>268</v>
      </c>
      <c r="BH7" s="22">
        <v>109</v>
      </c>
      <c r="BI7" s="22">
        <v>61</v>
      </c>
      <c r="BJ7" s="22">
        <v>44</v>
      </c>
      <c r="BK7" s="22">
        <v>92</v>
      </c>
      <c r="BL7" s="22">
        <v>55</v>
      </c>
      <c r="BM7" s="22">
        <v>121</v>
      </c>
      <c r="BN7" s="22">
        <v>66</v>
      </c>
      <c r="BO7" s="20"/>
      <c r="BP7" s="20"/>
      <c r="BQ7" s="20"/>
      <c r="BR7" s="20"/>
      <c r="BS7" s="20"/>
      <c r="BT7" s="20"/>
      <c r="BU7" s="22">
        <v>0.2</v>
      </c>
      <c r="BV7" s="22">
        <v>0</v>
      </c>
      <c r="BW7" s="22">
        <v>0.13</v>
      </c>
      <c r="BX7" s="22">
        <v>0.33</v>
      </c>
      <c r="BY7" s="22">
        <v>0.99</v>
      </c>
      <c r="BZ7" s="22">
        <v>0.84</v>
      </c>
      <c r="CA7" s="22">
        <v>28</v>
      </c>
      <c r="CB7" s="22">
        <v>16</v>
      </c>
      <c r="CC7" s="22">
        <v>209</v>
      </c>
      <c r="CD7" s="22">
        <v>97</v>
      </c>
      <c r="CE7" s="22">
        <v>256</v>
      </c>
      <c r="CF7" s="22">
        <v>118</v>
      </c>
      <c r="CG7" s="22">
        <v>124</v>
      </c>
      <c r="CH7" s="22">
        <v>38</v>
      </c>
      <c r="CI7" s="22">
        <v>1.1200000000000001</v>
      </c>
      <c r="CJ7" s="22">
        <v>0.28000000000000003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2.5</v>
      </c>
      <c r="K8" s="20">
        <v>2.5</v>
      </c>
      <c r="L8" s="22">
        <v>1</v>
      </c>
      <c r="M8" s="20" t="s">
        <v>412</v>
      </c>
      <c r="N8" s="20">
        <v>2</v>
      </c>
      <c r="O8" s="22">
        <v>8</v>
      </c>
      <c r="P8" s="23" t="b">
        <v>0</v>
      </c>
      <c r="Q8" s="20"/>
      <c r="R8" s="20" t="s">
        <v>2385</v>
      </c>
      <c r="S8" s="22">
        <v>79</v>
      </c>
      <c r="T8" s="20" t="s">
        <v>911</v>
      </c>
      <c r="U8" s="20">
        <v>2.7</v>
      </c>
      <c r="V8" s="20" t="s">
        <v>912</v>
      </c>
      <c r="W8" s="20">
        <v>3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8</v>
      </c>
      <c r="AD8" s="22">
        <v>195174</v>
      </c>
      <c r="AE8" s="22">
        <v>13524</v>
      </c>
      <c r="AF8" s="22">
        <v>166433</v>
      </c>
      <c r="AG8" s="22">
        <v>12032</v>
      </c>
      <c r="AH8" s="20">
        <v>0.3</v>
      </c>
      <c r="AI8" s="20">
        <v>1</v>
      </c>
      <c r="AJ8" s="20" t="s">
        <v>1881</v>
      </c>
      <c r="AK8" s="22">
        <v>39</v>
      </c>
      <c r="AL8" s="22">
        <v>1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1</v>
      </c>
      <c r="AT8" s="22">
        <v>0</v>
      </c>
      <c r="AU8" s="22">
        <v>0</v>
      </c>
      <c r="AV8" s="22">
        <v>2</v>
      </c>
      <c r="AW8" s="22">
        <v>25</v>
      </c>
      <c r="AX8" s="20">
        <v>39</v>
      </c>
      <c r="AY8" s="20">
        <v>11.9</v>
      </c>
      <c r="AZ8" s="20">
        <v>60</v>
      </c>
      <c r="BA8" s="20">
        <v>11</v>
      </c>
      <c r="BB8" s="22">
        <v>0</v>
      </c>
      <c r="BC8" s="20">
        <v>0.81</v>
      </c>
      <c r="BD8" s="20">
        <v>0.05</v>
      </c>
      <c r="BE8" s="20">
        <v>0.86</v>
      </c>
      <c r="BF8" s="20">
        <v>0.37</v>
      </c>
      <c r="BG8" s="22">
        <v>232</v>
      </c>
      <c r="BH8" s="22">
        <v>28</v>
      </c>
      <c r="BI8" s="22">
        <v>264</v>
      </c>
      <c r="BJ8" s="22">
        <v>39</v>
      </c>
      <c r="BK8" s="22">
        <v>84</v>
      </c>
      <c r="BL8" s="22">
        <v>26</v>
      </c>
      <c r="BM8" s="22">
        <v>199</v>
      </c>
      <c r="BN8" s="22">
        <v>28</v>
      </c>
      <c r="BO8" s="20"/>
      <c r="BP8" s="20"/>
      <c r="BQ8" s="20"/>
      <c r="BR8" s="20"/>
      <c r="BS8" s="22">
        <v>3</v>
      </c>
      <c r="BT8" s="20"/>
      <c r="BU8" s="22">
        <v>1.87</v>
      </c>
      <c r="BV8" s="22">
        <v>0</v>
      </c>
      <c r="BW8" s="22">
        <v>0.12</v>
      </c>
      <c r="BX8" s="22">
        <v>1.99</v>
      </c>
      <c r="BY8" s="22">
        <v>0.85</v>
      </c>
      <c r="BZ8" s="22">
        <v>0</v>
      </c>
      <c r="CA8" s="22">
        <v>15</v>
      </c>
      <c r="CB8" s="22">
        <v>5</v>
      </c>
      <c r="CC8" s="22">
        <v>173</v>
      </c>
      <c r="CD8" s="22">
        <v>26</v>
      </c>
      <c r="CE8" s="22">
        <v>149</v>
      </c>
      <c r="CF8" s="22">
        <v>26</v>
      </c>
      <c r="CG8" s="22">
        <v>99</v>
      </c>
      <c r="CH8" s="22">
        <v>19</v>
      </c>
      <c r="CI8" s="22">
        <v>0</v>
      </c>
      <c r="CJ8" s="22">
        <v>0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1.3</v>
      </c>
      <c r="K9" s="20">
        <v>1.3</v>
      </c>
      <c r="L9" s="22">
        <v>0</v>
      </c>
      <c r="M9" s="20" t="s">
        <v>1150</v>
      </c>
      <c r="N9" s="20">
        <v>0.8</v>
      </c>
      <c r="O9" s="22">
        <v>9</v>
      </c>
      <c r="P9" s="23" t="b">
        <v>0</v>
      </c>
      <c r="Q9" s="20"/>
      <c r="R9" s="20" t="s">
        <v>2386</v>
      </c>
      <c r="S9" s="22">
        <v>54</v>
      </c>
      <c r="T9" s="20" t="s">
        <v>1151</v>
      </c>
      <c r="U9" s="20">
        <v>1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3</v>
      </c>
      <c r="AD9" s="22">
        <v>2813</v>
      </c>
      <c r="AE9" s="22">
        <v>124</v>
      </c>
      <c r="AF9" s="22">
        <v>9811</v>
      </c>
      <c r="AG9" s="22">
        <v>438</v>
      </c>
      <c r="AH9" s="20">
        <v>0.1</v>
      </c>
      <c r="AI9" s="20">
        <v>0.6</v>
      </c>
      <c r="AJ9" s="20" t="s">
        <v>221</v>
      </c>
      <c r="AK9" s="22">
        <v>18</v>
      </c>
      <c r="AL9" s="22">
        <v>0</v>
      </c>
      <c r="AM9" s="22">
        <v>0</v>
      </c>
      <c r="AN9" s="22">
        <v>0</v>
      </c>
      <c r="AO9" s="22">
        <v>1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12</v>
      </c>
      <c r="AX9" s="20">
        <v>8</v>
      </c>
      <c r="AY9" s="20">
        <v>7.3</v>
      </c>
      <c r="AZ9" s="20">
        <v>0</v>
      </c>
      <c r="BA9" s="20">
        <v>1.5</v>
      </c>
      <c r="BB9" s="22">
        <v>0</v>
      </c>
      <c r="BC9" s="20">
        <v>0</v>
      </c>
      <c r="BD9" s="20">
        <v>0.04</v>
      </c>
      <c r="BE9" s="20">
        <v>0.04</v>
      </c>
      <c r="BF9" s="20">
        <v>0.84</v>
      </c>
      <c r="BG9" s="22">
        <v>339</v>
      </c>
      <c r="BH9" s="22">
        <v>147</v>
      </c>
      <c r="BI9" s="22">
        <v>293</v>
      </c>
      <c r="BJ9" s="22">
        <v>152</v>
      </c>
      <c r="BK9" s="22">
        <v>689</v>
      </c>
      <c r="BL9" s="22">
        <v>293</v>
      </c>
      <c r="BM9" s="22">
        <v>361</v>
      </c>
      <c r="BN9" s="22">
        <v>166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0.2</v>
      </c>
      <c r="BX9" s="22">
        <v>0.2</v>
      </c>
      <c r="BY9" s="22">
        <v>4.2</v>
      </c>
      <c r="BZ9" s="22">
        <v>5</v>
      </c>
      <c r="CA9" s="22">
        <v>118</v>
      </c>
      <c r="CB9" s="22">
        <v>73</v>
      </c>
      <c r="CC9" s="22">
        <v>285</v>
      </c>
      <c r="CD9" s="22">
        <v>134</v>
      </c>
      <c r="CE9" s="22">
        <v>370</v>
      </c>
      <c r="CF9" s="22">
        <v>173</v>
      </c>
      <c r="CG9" s="22">
        <v>331</v>
      </c>
      <c r="CH9" s="22">
        <v>102</v>
      </c>
      <c r="CI9" s="22">
        <v>0</v>
      </c>
      <c r="CJ9" s="22">
        <v>0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0</v>
      </c>
      <c r="I10" s="22">
        <v>2</v>
      </c>
      <c r="J10" s="20">
        <v>1</v>
      </c>
      <c r="K10" s="20">
        <v>1</v>
      </c>
      <c r="L10" s="22">
        <v>0</v>
      </c>
      <c r="M10" s="20" t="s">
        <v>1107</v>
      </c>
      <c r="N10" s="20">
        <v>0.5</v>
      </c>
      <c r="O10" s="22">
        <v>10</v>
      </c>
      <c r="P10" s="23" t="b">
        <v>0</v>
      </c>
      <c r="Q10" s="20"/>
      <c r="R10" s="20"/>
      <c r="S10" s="22">
        <v>44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1726</v>
      </c>
      <c r="AE10" s="22">
        <v>48</v>
      </c>
      <c r="AF10" s="22">
        <v>4554</v>
      </c>
      <c r="AG10" s="22">
        <v>211</v>
      </c>
      <c r="AH10" s="20">
        <v>0.1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297</v>
      </c>
      <c r="BH10" s="22">
        <v>116</v>
      </c>
      <c r="BI10" s="22">
        <v>305</v>
      </c>
      <c r="BJ10" s="22">
        <v>107</v>
      </c>
      <c r="BK10" s="22">
        <v>230</v>
      </c>
      <c r="BL10" s="22">
        <v>66</v>
      </c>
      <c r="BM10" s="22">
        <v>311</v>
      </c>
      <c r="BN10" s="22">
        <v>112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560</v>
      </c>
      <c r="CB10" s="22">
        <v>147</v>
      </c>
      <c r="CC10" s="22">
        <v>317</v>
      </c>
      <c r="CD10" s="22">
        <v>103</v>
      </c>
      <c r="CE10" s="22">
        <v>317</v>
      </c>
      <c r="CF10" s="22">
        <v>114</v>
      </c>
      <c r="CG10" s="22">
        <v>421</v>
      </c>
      <c r="CH10" s="22">
        <v>165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2491</v>
      </c>
      <c r="R11" s="20" t="s">
        <v>2492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10255</v>
      </c>
      <c r="AG11" s="22">
        <v>142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606</v>
      </c>
      <c r="BH11" s="22">
        <v>233</v>
      </c>
      <c r="BI11" s="22">
        <v>599</v>
      </c>
      <c r="BJ11" s="22">
        <v>232</v>
      </c>
      <c r="BK11" s="22">
        <v>589</v>
      </c>
      <c r="BL11" s="22">
        <v>225</v>
      </c>
      <c r="BM11" s="22">
        <v>611</v>
      </c>
      <c r="BN11" s="22">
        <v>236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437</v>
      </c>
      <c r="CB11" s="22">
        <v>241</v>
      </c>
      <c r="CC11" s="22">
        <v>592</v>
      </c>
      <c r="CD11" s="22">
        <v>226</v>
      </c>
      <c r="CE11" s="22">
        <v>611</v>
      </c>
      <c r="CF11" s="22">
        <v>236</v>
      </c>
      <c r="CG11" s="22">
        <v>474</v>
      </c>
      <c r="CH11" s="22">
        <v>161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75</v>
      </c>
      <c r="B12" s="20"/>
      <c r="C12" s="22">
        <v>444145</v>
      </c>
      <c r="D12" s="22">
        <v>0</v>
      </c>
      <c r="E12" s="22">
        <v>0</v>
      </c>
      <c r="F12" s="22">
        <v>-1</v>
      </c>
      <c r="G12" s="22">
        <v>1</v>
      </c>
      <c r="H12" s="22">
        <v>0</v>
      </c>
      <c r="I12" s="22">
        <v>3</v>
      </c>
      <c r="J12" s="20">
        <v>2.5</v>
      </c>
      <c r="K12" s="20">
        <v>3.3</v>
      </c>
      <c r="L12" s="22">
        <v>1</v>
      </c>
      <c r="M12" s="20" t="s">
        <v>412</v>
      </c>
      <c r="N12" s="20">
        <v>2.8</v>
      </c>
      <c r="O12" s="22">
        <v>12</v>
      </c>
      <c r="P12" s="23" t="b">
        <v>0</v>
      </c>
      <c r="Q12" s="20" t="s">
        <v>3118</v>
      </c>
      <c r="R12" s="20" t="s">
        <v>3253</v>
      </c>
      <c r="S12" s="22">
        <v>79</v>
      </c>
      <c r="T12" s="20" t="s">
        <v>893</v>
      </c>
      <c r="U12" s="20">
        <v>3.2</v>
      </c>
      <c r="V12" s="20" t="s">
        <v>894</v>
      </c>
      <c r="W12" s="20">
        <v>8.9</v>
      </c>
      <c r="X12" s="23" t="b">
        <v>0</v>
      </c>
      <c r="Y12" s="20"/>
      <c r="Z12" s="20" t="s">
        <v>937</v>
      </c>
      <c r="AA12" s="22">
        <v>1</v>
      </c>
      <c r="AB12" s="22">
        <v>3</v>
      </c>
      <c r="AC12" s="22">
        <v>16</v>
      </c>
      <c r="AD12" s="22">
        <v>245928</v>
      </c>
      <c r="AE12" s="22">
        <v>4106</v>
      </c>
      <c r="AF12" s="22">
        <v>771048</v>
      </c>
      <c r="AG12" s="22">
        <v>73671</v>
      </c>
      <c r="AH12" s="20">
        <v>0.4</v>
      </c>
      <c r="AI12" s="20">
        <v>2</v>
      </c>
      <c r="AJ12" s="20" t="s">
        <v>250</v>
      </c>
      <c r="AK12" s="22">
        <v>356</v>
      </c>
      <c r="AL12" s="22">
        <v>0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61</v>
      </c>
      <c r="AX12" s="20">
        <v>59.8</v>
      </c>
      <c r="AY12" s="20">
        <v>86</v>
      </c>
      <c r="AZ12" s="20">
        <v>131</v>
      </c>
      <c r="BA12" s="20">
        <v>27.6</v>
      </c>
      <c r="BB12" s="22">
        <v>5</v>
      </c>
      <c r="BC12" s="20">
        <v>0.79</v>
      </c>
      <c r="BD12" s="20">
        <v>0.54</v>
      </c>
      <c r="BE12" s="20">
        <v>1.33</v>
      </c>
      <c r="BF12" s="20">
        <v>2.99</v>
      </c>
      <c r="BG12" s="22">
        <v>164</v>
      </c>
      <c r="BH12" s="22">
        <v>58</v>
      </c>
      <c r="BI12" s="22">
        <v>53</v>
      </c>
      <c r="BJ12" s="22">
        <v>38</v>
      </c>
      <c r="BK12" s="22">
        <v>29</v>
      </c>
      <c r="BL12" s="22">
        <v>19</v>
      </c>
      <c r="BM12" s="22">
        <v>48</v>
      </c>
      <c r="BN12" s="22">
        <v>32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0.2</v>
      </c>
      <c r="BV12" s="22">
        <v>0</v>
      </c>
      <c r="BW12" s="22">
        <v>0.14000000000000001</v>
      </c>
      <c r="BX12" s="22">
        <v>0.34</v>
      </c>
      <c r="BY12" s="22">
        <v>0.76</v>
      </c>
      <c r="BZ12" s="22">
        <v>1.01</v>
      </c>
      <c r="CA12" s="22">
        <v>16</v>
      </c>
      <c r="CB12" s="22">
        <v>10</v>
      </c>
      <c r="CC12" s="22">
        <v>109</v>
      </c>
      <c r="CD12" s="22">
        <v>48</v>
      </c>
      <c r="CE12" s="22">
        <v>117</v>
      </c>
      <c r="CF12" s="22">
        <v>55</v>
      </c>
      <c r="CG12" s="22">
        <v>48</v>
      </c>
      <c r="CH12" s="22">
        <v>18</v>
      </c>
      <c r="CI12" s="22">
        <v>1.26</v>
      </c>
      <c r="CJ12" s="22">
        <v>0.25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1</v>
      </c>
      <c r="G13" s="22">
        <v>-1</v>
      </c>
      <c r="H13" s="22">
        <v>0</v>
      </c>
      <c r="I13" s="22">
        <v>4</v>
      </c>
      <c r="J13" s="20">
        <v>4</v>
      </c>
      <c r="K13" s="20">
        <v>4</v>
      </c>
      <c r="L13" s="22">
        <v>2</v>
      </c>
      <c r="M13" s="20" t="s">
        <v>875</v>
      </c>
      <c r="N13" s="20">
        <v>3.5</v>
      </c>
      <c r="O13" s="22">
        <v>13</v>
      </c>
      <c r="P13" s="23" t="b">
        <v>0</v>
      </c>
      <c r="Q13" s="20"/>
      <c r="R13" s="20"/>
      <c r="S13" s="22">
        <v>56</v>
      </c>
      <c r="T13" s="20" t="s">
        <v>876</v>
      </c>
      <c r="U13" s="20">
        <v>4.4000000000000004</v>
      </c>
      <c r="V13" s="20" t="s">
        <v>391</v>
      </c>
      <c r="W13" s="20">
        <v>6.4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22</v>
      </c>
      <c r="AD13" s="22">
        <v>523250</v>
      </c>
      <c r="AE13" s="22">
        <v>6299</v>
      </c>
      <c r="AF13" s="22">
        <v>298871</v>
      </c>
      <c r="AG13" s="22">
        <v>31843</v>
      </c>
      <c r="AH13" s="20">
        <v>0.6</v>
      </c>
      <c r="AI13" s="20">
        <v>3.9</v>
      </c>
      <c r="AJ13" s="20" t="s">
        <v>391</v>
      </c>
      <c r="AK13" s="22">
        <v>335</v>
      </c>
      <c r="AL13" s="22">
        <v>2</v>
      </c>
      <c r="AM13" s="22">
        <v>1</v>
      </c>
      <c r="AN13" s="22">
        <v>3</v>
      </c>
      <c r="AO13" s="22">
        <v>2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2</v>
      </c>
      <c r="AW13" s="22">
        <v>67</v>
      </c>
      <c r="AX13" s="20">
        <v>67</v>
      </c>
      <c r="AY13" s="20">
        <v>68.8</v>
      </c>
      <c r="AZ13" s="20">
        <v>117</v>
      </c>
      <c r="BA13" s="20">
        <v>25</v>
      </c>
      <c r="BB13" s="22">
        <v>4</v>
      </c>
      <c r="BC13" s="20">
        <v>1.58</v>
      </c>
      <c r="BD13" s="20">
        <v>0.2</v>
      </c>
      <c r="BE13" s="20">
        <v>1.78</v>
      </c>
      <c r="BF13" s="20">
        <v>2.0299999999999998</v>
      </c>
      <c r="BG13" s="22">
        <v>147</v>
      </c>
      <c r="BH13" s="22">
        <v>17</v>
      </c>
      <c r="BI13" s="22">
        <v>77</v>
      </c>
      <c r="BJ13" s="22">
        <v>7</v>
      </c>
      <c r="BK13" s="22">
        <v>36</v>
      </c>
      <c r="BL13" s="22">
        <v>12</v>
      </c>
      <c r="BM13" s="22">
        <v>58</v>
      </c>
      <c r="BN13" s="22">
        <v>13</v>
      </c>
      <c r="BO13" s="20"/>
      <c r="BP13" s="20"/>
      <c r="BQ13" s="20"/>
      <c r="BR13" s="20"/>
      <c r="BS13" s="20"/>
      <c r="BT13" s="20"/>
      <c r="BU13" s="22">
        <v>0.42</v>
      </c>
      <c r="BV13" s="22">
        <v>0</v>
      </c>
      <c r="BW13" s="22">
        <v>0.05</v>
      </c>
      <c r="BX13" s="22">
        <v>0.47</v>
      </c>
      <c r="BY13" s="22">
        <v>0.55000000000000004</v>
      </c>
      <c r="BZ13" s="22">
        <v>0.54</v>
      </c>
      <c r="CA13" s="22">
        <v>90</v>
      </c>
      <c r="CB13" s="22">
        <v>29</v>
      </c>
      <c r="CC13" s="22">
        <v>81</v>
      </c>
      <c r="CD13" s="22">
        <v>14</v>
      </c>
      <c r="CE13" s="22">
        <v>59</v>
      </c>
      <c r="CF13" s="22">
        <v>10</v>
      </c>
      <c r="CG13" s="22">
        <v>58</v>
      </c>
      <c r="CH13" s="22">
        <v>11</v>
      </c>
      <c r="CI13" s="22">
        <v>1.07</v>
      </c>
      <c r="CJ13" s="22">
        <v>0.81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3</v>
      </c>
      <c r="J14" s="20">
        <v>6.3</v>
      </c>
      <c r="K14" s="20">
        <v>6.3</v>
      </c>
      <c r="L14" s="22">
        <v>3</v>
      </c>
      <c r="M14" s="20" t="s">
        <v>866</v>
      </c>
      <c r="N14" s="20">
        <v>5.8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</v>
      </c>
      <c r="V14" s="20" t="s">
        <v>387</v>
      </c>
      <c r="W14" s="20">
        <v>21.3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25</v>
      </c>
      <c r="AD14" s="22">
        <v>410780</v>
      </c>
      <c r="AE14" s="22">
        <v>26260</v>
      </c>
      <c r="AF14" s="22">
        <v>658374</v>
      </c>
      <c r="AG14" s="22">
        <v>27558</v>
      </c>
      <c r="AH14" s="20">
        <v>0.7</v>
      </c>
      <c r="AI14" s="20">
        <v>2.9</v>
      </c>
      <c r="AJ14" s="20" t="s">
        <v>387</v>
      </c>
      <c r="AK14" s="22">
        <v>442</v>
      </c>
      <c r="AL14" s="22">
        <v>2</v>
      </c>
      <c r="AM14" s="22">
        <v>0</v>
      </c>
      <c r="AN14" s="22">
        <v>2</v>
      </c>
      <c r="AO14" s="22">
        <v>3</v>
      </c>
      <c r="AP14" s="22">
        <v>0</v>
      </c>
      <c r="AQ14" s="22">
        <v>0</v>
      </c>
      <c r="AR14" s="22">
        <v>0</v>
      </c>
      <c r="AS14" s="22">
        <v>0</v>
      </c>
      <c r="AT14" s="22">
        <v>0</v>
      </c>
      <c r="AU14" s="22">
        <v>0</v>
      </c>
      <c r="AV14" s="22">
        <v>3</v>
      </c>
      <c r="AW14" s="22">
        <v>89</v>
      </c>
      <c r="AX14" s="20">
        <v>122.4</v>
      </c>
      <c r="AY14" s="20">
        <v>98.8</v>
      </c>
      <c r="AZ14" s="20">
        <v>145</v>
      </c>
      <c r="BA14" s="20">
        <v>36.6</v>
      </c>
      <c r="BB14" s="22">
        <v>5</v>
      </c>
      <c r="BC14" s="20">
        <v>1.7</v>
      </c>
      <c r="BD14" s="20">
        <v>0.46</v>
      </c>
      <c r="BE14" s="20">
        <v>2.16</v>
      </c>
      <c r="BF14" s="20">
        <v>3.53</v>
      </c>
      <c r="BG14" s="22">
        <v>44</v>
      </c>
      <c r="BH14" s="22">
        <v>20</v>
      </c>
      <c r="BI14" s="22">
        <v>39</v>
      </c>
      <c r="BJ14" s="22">
        <v>28</v>
      </c>
      <c r="BK14" s="22">
        <v>24</v>
      </c>
      <c r="BL14" s="22">
        <v>15</v>
      </c>
      <c r="BM14" s="22">
        <v>23</v>
      </c>
      <c r="BN14" s="22">
        <v>18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0.35</v>
      </c>
      <c r="BV14" s="22">
        <v>0</v>
      </c>
      <c r="BW14" s="22">
        <v>0.09</v>
      </c>
      <c r="BX14" s="22">
        <v>0.44</v>
      </c>
      <c r="BY14" s="22">
        <v>0.72</v>
      </c>
      <c r="BZ14" s="22">
        <v>0.61</v>
      </c>
      <c r="CA14" s="22">
        <v>8</v>
      </c>
      <c r="CB14" s="22">
        <v>6</v>
      </c>
      <c r="CC14" s="22">
        <v>20</v>
      </c>
      <c r="CD14" s="22">
        <v>11</v>
      </c>
      <c r="CE14" s="22">
        <v>37</v>
      </c>
      <c r="CF14" s="22">
        <v>21</v>
      </c>
      <c r="CG14" s="22">
        <v>15</v>
      </c>
      <c r="CH14" s="22">
        <v>7</v>
      </c>
      <c r="CI14" s="22">
        <v>1.02</v>
      </c>
      <c r="CJ14" s="22">
        <v>0.41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-1</v>
      </c>
      <c r="G15" s="22">
        <v>1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1</v>
      </c>
      <c r="O15" s="22">
        <v>15</v>
      </c>
      <c r="P15" s="23" t="b">
        <v>0</v>
      </c>
      <c r="Q15" s="20" t="s">
        <v>3254</v>
      </c>
      <c r="R15" s="20" t="s">
        <v>3020</v>
      </c>
      <c r="S15" s="22">
        <v>49</v>
      </c>
      <c r="T15" s="20" t="s">
        <v>865</v>
      </c>
      <c r="U15" s="20">
        <v>2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6</v>
      </c>
      <c r="AD15" s="22">
        <v>7084</v>
      </c>
      <c r="AE15" s="22">
        <v>7</v>
      </c>
      <c r="AF15" s="22">
        <v>26579</v>
      </c>
      <c r="AG15" s="22">
        <v>1763</v>
      </c>
      <c r="AH15" s="20">
        <v>0.2</v>
      </c>
      <c r="AI15" s="20">
        <v>1.2</v>
      </c>
      <c r="AJ15" s="20" t="s">
        <v>558</v>
      </c>
      <c r="AK15" s="22">
        <v>235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55</v>
      </c>
      <c r="AX15" s="20">
        <v>53.4</v>
      </c>
      <c r="AY15" s="20">
        <v>58.2</v>
      </c>
      <c r="AZ15" s="20">
        <v>15</v>
      </c>
      <c r="BA15" s="20">
        <v>12.7</v>
      </c>
      <c r="BB15" s="22">
        <v>3</v>
      </c>
      <c r="BC15" s="20">
        <v>7.0000000000000007E-2</v>
      </c>
      <c r="BD15" s="20">
        <v>0.19</v>
      </c>
      <c r="BE15" s="20">
        <v>0.26</v>
      </c>
      <c r="BF15" s="20">
        <v>2.5299999999999998</v>
      </c>
      <c r="BG15" s="22">
        <v>181</v>
      </c>
      <c r="BH15" s="22">
        <v>70</v>
      </c>
      <c r="BI15" s="22">
        <v>103</v>
      </c>
      <c r="BJ15" s="22">
        <v>70</v>
      </c>
      <c r="BK15" s="22">
        <v>227</v>
      </c>
      <c r="BL15" s="22">
        <v>122</v>
      </c>
      <c r="BM15" s="22">
        <v>172</v>
      </c>
      <c r="BN15" s="22">
        <v>86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7.0000000000000007E-2</v>
      </c>
      <c r="BX15" s="22">
        <v>0.1</v>
      </c>
      <c r="BY15" s="22">
        <v>0.97</v>
      </c>
      <c r="BZ15" s="22">
        <v>0.77</v>
      </c>
      <c r="CA15" s="22">
        <v>257</v>
      </c>
      <c r="CB15" s="22">
        <v>169</v>
      </c>
      <c r="CC15" s="22">
        <v>258</v>
      </c>
      <c r="CD15" s="22">
        <v>118</v>
      </c>
      <c r="CE15" s="22">
        <v>203</v>
      </c>
      <c r="CF15" s="22">
        <v>85</v>
      </c>
      <c r="CG15" s="22">
        <v>290</v>
      </c>
      <c r="CH15" s="22">
        <v>86</v>
      </c>
      <c r="CI15" s="22">
        <v>1.1499999999999999</v>
      </c>
      <c r="CJ15" s="22">
        <v>0.38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3255</v>
      </c>
      <c r="R16" s="20" t="s">
        <v>3256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4707</v>
      </c>
      <c r="AG16" s="22">
        <v>429</v>
      </c>
      <c r="AH16" s="20">
        <v>0</v>
      </c>
      <c r="AI16" s="20">
        <v>0</v>
      </c>
      <c r="AJ16" s="20" t="s">
        <v>1882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656</v>
      </c>
      <c r="BH16" s="22">
        <v>269</v>
      </c>
      <c r="BI16" s="22">
        <v>652</v>
      </c>
      <c r="BJ16" s="22">
        <v>269</v>
      </c>
      <c r="BK16" s="22">
        <v>646</v>
      </c>
      <c r="BL16" s="22">
        <v>263</v>
      </c>
      <c r="BM16" s="22">
        <v>661</v>
      </c>
      <c r="BN16" s="22">
        <v>272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266</v>
      </c>
      <c r="CB16" s="22">
        <v>175</v>
      </c>
      <c r="CC16" s="22">
        <v>648</v>
      </c>
      <c r="CD16" s="22">
        <v>266</v>
      </c>
      <c r="CE16" s="22">
        <v>659</v>
      </c>
      <c r="CF16" s="22">
        <v>270</v>
      </c>
      <c r="CG16" s="22">
        <v>470</v>
      </c>
      <c r="CH16" s="22">
        <v>159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1</v>
      </c>
      <c r="J17" s="20">
        <v>2.7</v>
      </c>
      <c r="K17" s="20">
        <v>2.7</v>
      </c>
      <c r="L17" s="22">
        <v>0</v>
      </c>
      <c r="M17" s="20" t="s">
        <v>883</v>
      </c>
      <c r="N17" s="20">
        <v>2.2000000000000002</v>
      </c>
      <c r="O17" s="22">
        <v>17</v>
      </c>
      <c r="P17" s="23" t="b">
        <v>0</v>
      </c>
      <c r="Q17" s="20"/>
      <c r="R17" s="20"/>
      <c r="S17" s="22">
        <v>50</v>
      </c>
      <c r="T17" s="20" t="s">
        <v>884</v>
      </c>
      <c r="U17" s="20">
        <v>2.8</v>
      </c>
      <c r="V17" s="20" t="s">
        <v>409</v>
      </c>
      <c r="W17" s="20">
        <v>15.8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186465</v>
      </c>
      <c r="AE17" s="22">
        <v>7314</v>
      </c>
      <c r="AF17" s="22">
        <v>418075</v>
      </c>
      <c r="AG17" s="22">
        <v>53591</v>
      </c>
      <c r="AH17" s="20">
        <v>0.4</v>
      </c>
      <c r="AI17" s="20">
        <v>2.2000000000000002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187</v>
      </c>
      <c r="BH17" s="22">
        <v>19</v>
      </c>
      <c r="BI17" s="22">
        <v>678</v>
      </c>
      <c r="BJ17" s="22">
        <v>83</v>
      </c>
      <c r="BK17" s="22">
        <v>673</v>
      </c>
      <c r="BL17" s="22">
        <v>82</v>
      </c>
      <c r="BM17" s="22">
        <v>290</v>
      </c>
      <c r="BN17" s="22">
        <v>19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201</v>
      </c>
      <c r="CB17" s="22">
        <v>8</v>
      </c>
      <c r="CC17" s="22">
        <v>146</v>
      </c>
      <c r="CD17" s="22">
        <v>14</v>
      </c>
      <c r="CE17" s="22">
        <v>139</v>
      </c>
      <c r="CF17" s="22">
        <v>15</v>
      </c>
      <c r="CG17" s="22">
        <v>24</v>
      </c>
      <c r="CH17" s="22">
        <v>4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1883</v>
      </c>
      <c r="N18" s="20">
        <v>0</v>
      </c>
      <c r="O18" s="22">
        <v>18</v>
      </c>
      <c r="P18" s="23" t="b">
        <v>0</v>
      </c>
      <c r="Q18" s="20" t="s">
        <v>2468</v>
      </c>
      <c r="R18" s="20" t="s">
        <v>2796</v>
      </c>
      <c r="S18" s="22">
        <v>40</v>
      </c>
      <c r="T18" s="20" t="s">
        <v>1884</v>
      </c>
      <c r="U18" s="20">
        <v>0</v>
      </c>
      <c r="V18" s="20" t="s">
        <v>1885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6921</v>
      </c>
      <c r="AG18" s="22">
        <v>238</v>
      </c>
      <c r="AH18" s="20">
        <v>0</v>
      </c>
      <c r="AI18" s="20">
        <v>0</v>
      </c>
      <c r="AJ18" s="20" t="s">
        <v>1885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427</v>
      </c>
      <c r="BH18" s="22">
        <v>41</v>
      </c>
      <c r="BI18" s="22">
        <v>409</v>
      </c>
      <c r="BJ18" s="22">
        <v>24</v>
      </c>
      <c r="BK18" s="22">
        <v>376</v>
      </c>
      <c r="BL18" s="22">
        <v>20</v>
      </c>
      <c r="BM18" s="22">
        <v>433</v>
      </c>
      <c r="BN18" s="22">
        <v>41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618</v>
      </c>
      <c r="CB18" s="22">
        <v>48</v>
      </c>
      <c r="CC18" s="22">
        <v>404</v>
      </c>
      <c r="CD18" s="22">
        <v>41</v>
      </c>
      <c r="CE18" s="22">
        <v>431</v>
      </c>
      <c r="CF18" s="22">
        <v>41</v>
      </c>
      <c r="CG18" s="22">
        <v>379</v>
      </c>
      <c r="CH18" s="22">
        <v>57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0"/>
      <c r="B19" s="20"/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1</v>
      </c>
      <c r="I19" s="22">
        <v>3</v>
      </c>
      <c r="J19" s="20">
        <v>5.7</v>
      </c>
      <c r="K19" s="20">
        <v>5.7</v>
      </c>
      <c r="L19" s="22">
        <v>6</v>
      </c>
      <c r="M19" s="20" t="s">
        <v>879</v>
      </c>
      <c r="N19" s="20">
        <v>5.2</v>
      </c>
      <c r="O19" s="22">
        <v>19</v>
      </c>
      <c r="P19" s="23" t="b">
        <v>1</v>
      </c>
      <c r="Q19" s="20"/>
      <c r="R19" s="20"/>
      <c r="S19" s="22">
        <v>87</v>
      </c>
      <c r="T19" s="20" t="s">
        <v>880</v>
      </c>
      <c r="U19" s="20">
        <v>6.2</v>
      </c>
      <c r="V19" s="20" t="s">
        <v>395</v>
      </c>
      <c r="W19" s="20">
        <v>64.900000000000006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31</v>
      </c>
      <c r="AD19" s="22">
        <v>974281</v>
      </c>
      <c r="AE19" s="22">
        <v>36658</v>
      </c>
      <c r="AF19" s="22">
        <v>466017</v>
      </c>
      <c r="AG19" s="22">
        <v>35538</v>
      </c>
      <c r="AH19" s="20">
        <v>0.6</v>
      </c>
      <c r="AI19" s="20">
        <v>3.6</v>
      </c>
      <c r="AJ19" s="20" t="s">
        <v>395</v>
      </c>
      <c r="AK19" s="22">
        <v>448</v>
      </c>
      <c r="AL19" s="22">
        <v>2</v>
      </c>
      <c r="AM19" s="22">
        <v>2</v>
      </c>
      <c r="AN19" s="22">
        <v>2</v>
      </c>
      <c r="AO19" s="22">
        <v>4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4</v>
      </c>
      <c r="AW19" s="22">
        <v>120</v>
      </c>
      <c r="AX19" s="20">
        <v>174.4</v>
      </c>
      <c r="AY19" s="20">
        <v>234.1</v>
      </c>
      <c r="AZ19" s="20">
        <v>170</v>
      </c>
      <c r="BA19" s="20">
        <v>57.8</v>
      </c>
      <c r="BB19" s="22">
        <v>5</v>
      </c>
      <c r="BC19" s="20">
        <v>2.16</v>
      </c>
      <c r="BD19" s="20">
        <v>1.74</v>
      </c>
      <c r="BE19" s="20">
        <v>3.9</v>
      </c>
      <c r="BF19" s="20">
        <v>3.77</v>
      </c>
      <c r="BG19" s="22">
        <v>11</v>
      </c>
      <c r="BH19" s="22">
        <v>4</v>
      </c>
      <c r="BI19" s="22">
        <v>2</v>
      </c>
      <c r="BJ19" s="22">
        <v>2</v>
      </c>
      <c r="BK19" s="22">
        <v>15</v>
      </c>
      <c r="BL19" s="22">
        <v>9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0.43</v>
      </c>
      <c r="BV19" s="22">
        <v>0</v>
      </c>
      <c r="BW19" s="22">
        <v>0.35</v>
      </c>
      <c r="BX19" s="22">
        <v>0.78</v>
      </c>
      <c r="BY19" s="22">
        <v>0.76</v>
      </c>
      <c r="BZ19" s="22">
        <v>0.8</v>
      </c>
      <c r="CA19" s="22">
        <v>7</v>
      </c>
      <c r="CB19" s="22">
        <v>5</v>
      </c>
      <c r="CC19" s="22">
        <v>31</v>
      </c>
      <c r="CD19" s="22">
        <v>16</v>
      </c>
      <c r="CE19" s="22">
        <v>13</v>
      </c>
      <c r="CF19" s="22">
        <v>7</v>
      </c>
      <c r="CG19" s="22">
        <v>2</v>
      </c>
      <c r="CH19" s="22">
        <v>1</v>
      </c>
      <c r="CI19" s="22">
        <v>1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0"/>
      <c r="B20" s="20"/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4.7</v>
      </c>
      <c r="K20" s="20">
        <v>4.7</v>
      </c>
      <c r="L20" s="22">
        <v>6</v>
      </c>
      <c r="M20" s="20" t="s">
        <v>905</v>
      </c>
      <c r="N20" s="20">
        <v>4.2</v>
      </c>
      <c r="O20" s="22">
        <v>20</v>
      </c>
      <c r="P20" s="23" t="b">
        <v>0</v>
      </c>
      <c r="Q20" s="20"/>
      <c r="R20" s="20"/>
      <c r="S20" s="22">
        <v>52</v>
      </c>
      <c r="T20" s="20" t="s">
        <v>906</v>
      </c>
      <c r="U20" s="20">
        <v>4.4000000000000004</v>
      </c>
      <c r="V20" s="20" t="s">
        <v>406</v>
      </c>
      <c r="W20" s="20">
        <v>29.1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22</v>
      </c>
      <c r="AD20" s="22">
        <v>1199367</v>
      </c>
      <c r="AE20" s="22">
        <v>34233</v>
      </c>
      <c r="AF20" s="22">
        <v>369846</v>
      </c>
      <c r="AG20" s="22">
        <v>23956</v>
      </c>
      <c r="AH20" s="20">
        <v>0.8</v>
      </c>
      <c r="AI20" s="20">
        <v>4.2</v>
      </c>
      <c r="AJ20" s="20" t="s">
        <v>406</v>
      </c>
      <c r="AK20" s="22">
        <v>450</v>
      </c>
      <c r="AL20" s="22">
        <v>0</v>
      </c>
      <c r="AM20" s="22">
        <v>1</v>
      </c>
      <c r="AN20" s="22">
        <v>2</v>
      </c>
      <c r="AO20" s="22">
        <v>4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2</v>
      </c>
      <c r="AW20" s="22">
        <v>109</v>
      </c>
      <c r="AX20" s="20">
        <v>124.6</v>
      </c>
      <c r="AY20" s="20">
        <v>32.799999999999997</v>
      </c>
      <c r="AZ20" s="20">
        <v>9</v>
      </c>
      <c r="BA20" s="20">
        <v>16.7</v>
      </c>
      <c r="BB20" s="22">
        <v>5</v>
      </c>
      <c r="BC20" s="20">
        <v>0.04</v>
      </c>
      <c r="BD20" s="20">
        <v>0.09</v>
      </c>
      <c r="BE20" s="20">
        <v>0.13</v>
      </c>
      <c r="BF20" s="20">
        <v>4.03</v>
      </c>
      <c r="BG20" s="22">
        <v>42</v>
      </c>
      <c r="BH20" s="22">
        <v>9</v>
      </c>
      <c r="BI20" s="22">
        <v>160</v>
      </c>
      <c r="BJ20" s="22">
        <v>42</v>
      </c>
      <c r="BK20" s="22">
        <v>259</v>
      </c>
      <c r="BL20" s="22">
        <v>84</v>
      </c>
      <c r="BM20" s="22">
        <v>116</v>
      </c>
      <c r="BN20" s="22">
        <v>28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0.02</v>
      </c>
      <c r="BX20" s="22">
        <v>0.03</v>
      </c>
      <c r="BY20" s="22">
        <v>0.81</v>
      </c>
      <c r="BZ20" s="22">
        <v>0.8</v>
      </c>
      <c r="CA20" s="22">
        <v>160</v>
      </c>
      <c r="CB20" s="22">
        <v>14</v>
      </c>
      <c r="CC20" s="22">
        <v>53</v>
      </c>
      <c r="CD20" s="22">
        <v>12</v>
      </c>
      <c r="CE20" s="22">
        <v>57</v>
      </c>
      <c r="CF20" s="22">
        <v>17</v>
      </c>
      <c r="CG20" s="22">
        <v>10</v>
      </c>
      <c r="CH20" s="22">
        <v>4</v>
      </c>
      <c r="CI20" s="22">
        <v>1</v>
      </c>
      <c r="CJ20" s="22">
        <v>0.4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0.5</v>
      </c>
      <c r="K21" s="20">
        <v>0.5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0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0</v>
      </c>
      <c r="AD21" s="22">
        <v>1539</v>
      </c>
      <c r="AE21" s="22">
        <v>111</v>
      </c>
      <c r="AF21" s="22">
        <v>9642</v>
      </c>
      <c r="AG21" s="22">
        <v>323</v>
      </c>
      <c r="AH21" s="20">
        <v>0</v>
      </c>
      <c r="AI21" s="20">
        <v>0</v>
      </c>
      <c r="AJ21" s="20" t="s">
        <v>732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0</v>
      </c>
      <c r="AX21" s="20">
        <v>0</v>
      </c>
      <c r="AY21" s="20">
        <v>0</v>
      </c>
      <c r="AZ21" s="20">
        <v>0</v>
      </c>
      <c r="BA21" s="20">
        <v>0</v>
      </c>
      <c r="BB21" s="22">
        <v>0</v>
      </c>
      <c r="BC21" s="20">
        <v>0</v>
      </c>
      <c r="BD21" s="20">
        <v>0</v>
      </c>
      <c r="BE21" s="20">
        <v>0</v>
      </c>
      <c r="BF21" s="20">
        <v>0</v>
      </c>
      <c r="BG21" s="22">
        <v>693</v>
      </c>
      <c r="BH21" s="22">
        <v>295</v>
      </c>
      <c r="BI21" s="22">
        <v>692</v>
      </c>
      <c r="BJ21" s="22">
        <v>295</v>
      </c>
      <c r="BK21" s="22">
        <v>688</v>
      </c>
      <c r="BL21" s="22">
        <v>292</v>
      </c>
      <c r="BM21" s="22">
        <v>694</v>
      </c>
      <c r="BN21" s="22">
        <v>296</v>
      </c>
      <c r="BO21" s="20"/>
      <c r="BP21" s="20"/>
      <c r="BQ21" s="20"/>
      <c r="BR21" s="20"/>
      <c r="BS21" s="20"/>
      <c r="BT21" s="20"/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154</v>
      </c>
      <c r="CB21" s="22">
        <v>98</v>
      </c>
      <c r="CC21" s="22">
        <v>687</v>
      </c>
      <c r="CD21" s="22">
        <v>294</v>
      </c>
      <c r="CE21" s="22">
        <v>693</v>
      </c>
      <c r="CF21" s="22">
        <v>295</v>
      </c>
      <c r="CG21" s="22">
        <v>390</v>
      </c>
      <c r="CH21" s="22">
        <v>123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3021</v>
      </c>
      <c r="R22" s="20" t="s">
        <v>3022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0.2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23833</v>
      </c>
      <c r="AG22" s="22">
        <v>739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530</v>
      </c>
      <c r="BH22" s="22">
        <v>208</v>
      </c>
      <c r="BI22" s="22">
        <v>516</v>
      </c>
      <c r="BJ22" s="22">
        <v>208</v>
      </c>
      <c r="BK22" s="22">
        <v>494</v>
      </c>
      <c r="BL22" s="22">
        <v>198</v>
      </c>
      <c r="BM22" s="22">
        <v>535</v>
      </c>
      <c r="BN22" s="22">
        <v>208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521</v>
      </c>
      <c r="CB22" s="22">
        <v>129</v>
      </c>
      <c r="CC22" s="22">
        <v>514</v>
      </c>
      <c r="CD22" s="22">
        <v>198</v>
      </c>
      <c r="CE22" s="22">
        <v>538</v>
      </c>
      <c r="CF22" s="22">
        <v>208</v>
      </c>
      <c r="CG22" s="22">
        <v>355</v>
      </c>
      <c r="CH22" s="22">
        <v>135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1.7</v>
      </c>
      <c r="K23" s="20">
        <v>1.7</v>
      </c>
      <c r="L23" s="22">
        <v>1</v>
      </c>
      <c r="M23" s="20" t="s">
        <v>881</v>
      </c>
      <c r="N23" s="20">
        <v>1.2</v>
      </c>
      <c r="O23" s="22">
        <v>25</v>
      </c>
      <c r="P23" s="23" t="b">
        <v>0</v>
      </c>
      <c r="Q23" s="20"/>
      <c r="R23" s="20" t="s">
        <v>2797</v>
      </c>
      <c r="S23" s="22">
        <v>45</v>
      </c>
      <c r="T23" s="20" t="s">
        <v>882</v>
      </c>
      <c r="U23" s="20">
        <v>1.5</v>
      </c>
      <c r="V23" s="20" t="s">
        <v>471</v>
      </c>
      <c r="W23" s="20">
        <v>0.2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6</v>
      </c>
      <c r="AD23" s="22">
        <v>8994</v>
      </c>
      <c r="AE23" s="22">
        <v>420</v>
      </c>
      <c r="AF23" s="22">
        <v>13656</v>
      </c>
      <c r="AG23" s="22">
        <v>567</v>
      </c>
      <c r="AH23" s="20">
        <v>0.3</v>
      </c>
      <c r="AI23" s="20">
        <v>1.3</v>
      </c>
      <c r="AJ23" s="20" t="s">
        <v>471</v>
      </c>
      <c r="AK23" s="22">
        <v>130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27</v>
      </c>
      <c r="AX23" s="20">
        <v>12.8</v>
      </c>
      <c r="AY23" s="20">
        <v>11</v>
      </c>
      <c r="AZ23" s="20">
        <v>9</v>
      </c>
      <c r="BA23" s="20">
        <v>3</v>
      </c>
      <c r="BB23" s="22">
        <v>1</v>
      </c>
      <c r="BC23" s="20">
        <v>0.03</v>
      </c>
      <c r="BD23" s="20">
        <v>7.0000000000000007E-2</v>
      </c>
      <c r="BE23" s="20">
        <v>0.1</v>
      </c>
      <c r="BF23" s="20">
        <v>2.85</v>
      </c>
      <c r="BG23" s="22">
        <v>310</v>
      </c>
      <c r="BH23" s="22">
        <v>118</v>
      </c>
      <c r="BI23" s="22">
        <v>277</v>
      </c>
      <c r="BJ23" s="22">
        <v>93</v>
      </c>
      <c r="BK23" s="22">
        <v>256</v>
      </c>
      <c r="BL23" s="22">
        <v>83</v>
      </c>
      <c r="BM23" s="22">
        <v>323</v>
      </c>
      <c r="BN23" s="22">
        <v>116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0.05</v>
      </c>
      <c r="BX23" s="22">
        <v>7.0000000000000007E-2</v>
      </c>
      <c r="BY23" s="22">
        <v>1.97</v>
      </c>
      <c r="BZ23" s="22">
        <v>0.69</v>
      </c>
      <c r="CA23" s="22">
        <v>393</v>
      </c>
      <c r="CB23" s="22">
        <v>79</v>
      </c>
      <c r="CC23" s="22">
        <v>236</v>
      </c>
      <c r="CD23" s="22">
        <v>75</v>
      </c>
      <c r="CE23" s="22">
        <v>261</v>
      </c>
      <c r="CF23" s="22">
        <v>84</v>
      </c>
      <c r="CG23" s="22">
        <v>285</v>
      </c>
      <c r="CH23" s="22">
        <v>110</v>
      </c>
      <c r="CI23" s="22">
        <v>0.69</v>
      </c>
      <c r="CJ23" s="22">
        <v>0.69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0"/>
      <c r="B24" s="20"/>
      <c r="C24" s="22">
        <v>116216</v>
      </c>
      <c r="D24" s="22">
        <v>0</v>
      </c>
      <c r="E24" s="22">
        <v>0</v>
      </c>
      <c r="F24" s="22">
        <v>-4</v>
      </c>
      <c r="G24" s="22">
        <v>4</v>
      </c>
      <c r="H24" s="22">
        <v>1</v>
      </c>
      <c r="I24" s="22">
        <v>3</v>
      </c>
      <c r="J24" s="20">
        <v>3.5</v>
      </c>
      <c r="K24" s="20">
        <v>3.5</v>
      </c>
      <c r="L24" s="22">
        <v>11</v>
      </c>
      <c r="M24" s="20" t="s">
        <v>913</v>
      </c>
      <c r="N24" s="20">
        <v>3</v>
      </c>
      <c r="O24" s="22">
        <v>26</v>
      </c>
      <c r="P24" s="23" t="b">
        <v>0</v>
      </c>
      <c r="Q24" s="20"/>
      <c r="R24" s="20"/>
      <c r="S24" s="22">
        <v>66</v>
      </c>
      <c r="T24" s="20" t="s">
        <v>914</v>
      </c>
      <c r="U24" s="20">
        <v>4.3</v>
      </c>
      <c r="V24" s="20" t="s">
        <v>638</v>
      </c>
      <c r="W24" s="20">
        <v>2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13</v>
      </c>
      <c r="AD24" s="22">
        <v>22044</v>
      </c>
      <c r="AE24" s="22">
        <v>6145</v>
      </c>
      <c r="AF24" s="22">
        <v>374464</v>
      </c>
      <c r="AG24" s="22">
        <v>3694</v>
      </c>
      <c r="AH24" s="20">
        <v>0.5</v>
      </c>
      <c r="AI24" s="20">
        <v>2</v>
      </c>
      <c r="AJ24" s="20" t="s">
        <v>638</v>
      </c>
      <c r="AK24" s="22">
        <v>128</v>
      </c>
      <c r="AL24" s="22">
        <v>1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53</v>
      </c>
      <c r="AX24" s="20">
        <v>61.6</v>
      </c>
      <c r="AY24" s="20">
        <v>77.099999999999994</v>
      </c>
      <c r="AZ24" s="20">
        <v>33</v>
      </c>
      <c r="BA24" s="20">
        <v>17.100000000000001</v>
      </c>
      <c r="BB24" s="22">
        <v>1</v>
      </c>
      <c r="BC24" s="20">
        <v>0.09</v>
      </c>
      <c r="BD24" s="20">
        <v>0.74</v>
      </c>
      <c r="BE24" s="20">
        <v>0.83</v>
      </c>
      <c r="BF24" s="20">
        <v>1.47</v>
      </c>
      <c r="BG24" s="22">
        <v>156</v>
      </c>
      <c r="BH24" s="22">
        <v>54</v>
      </c>
      <c r="BI24" s="22">
        <v>64</v>
      </c>
      <c r="BJ24" s="22">
        <v>47</v>
      </c>
      <c r="BK24" s="22">
        <v>140</v>
      </c>
      <c r="BL24" s="22">
        <v>85</v>
      </c>
      <c r="BM24" s="22">
        <v>108</v>
      </c>
      <c r="BN24" s="22">
        <v>60</v>
      </c>
      <c r="BO24" s="20"/>
      <c r="BP24" s="20"/>
      <c r="BQ24" s="20"/>
      <c r="BR24" s="20"/>
      <c r="BS24" s="20"/>
      <c r="BT24" s="20"/>
      <c r="BU24" s="22">
        <v>0.06</v>
      </c>
      <c r="BV24" s="22">
        <v>0</v>
      </c>
      <c r="BW24" s="22">
        <v>0.52</v>
      </c>
      <c r="BX24" s="22">
        <v>0.57999999999999996</v>
      </c>
      <c r="BY24" s="22">
        <v>1.03</v>
      </c>
      <c r="BZ24" s="22">
        <v>1.41</v>
      </c>
      <c r="CA24" s="22">
        <v>42</v>
      </c>
      <c r="CB24" s="22">
        <v>26</v>
      </c>
      <c r="CC24" s="22">
        <v>103</v>
      </c>
      <c r="CD24" s="22">
        <v>46</v>
      </c>
      <c r="CE24" s="22">
        <v>65</v>
      </c>
      <c r="CF24" s="22">
        <v>28</v>
      </c>
      <c r="CG24" s="22">
        <v>122</v>
      </c>
      <c r="CH24" s="22">
        <v>36</v>
      </c>
      <c r="CI24" s="22">
        <v>0.7</v>
      </c>
      <c r="CJ24" s="22">
        <v>0.7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2</v>
      </c>
      <c r="J25" s="20">
        <v>4.7</v>
      </c>
      <c r="K25" s="20">
        <v>4.7</v>
      </c>
      <c r="L25" s="22">
        <v>7</v>
      </c>
      <c r="M25" s="20" t="s">
        <v>873</v>
      </c>
      <c r="N25" s="20">
        <v>4.2</v>
      </c>
      <c r="O25" s="22">
        <v>29</v>
      </c>
      <c r="P25" s="23" t="b">
        <v>0</v>
      </c>
      <c r="Q25" s="20"/>
      <c r="R25" s="20"/>
      <c r="S25" s="22">
        <v>55</v>
      </c>
      <c r="T25" s="20" t="s">
        <v>874</v>
      </c>
      <c r="U25" s="20">
        <v>3.6</v>
      </c>
      <c r="V25" s="20" t="s">
        <v>414</v>
      </c>
      <c r="W25" s="20">
        <v>8.9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18</v>
      </c>
      <c r="AD25" s="22">
        <v>183936</v>
      </c>
      <c r="AE25" s="22">
        <v>10879</v>
      </c>
      <c r="AF25" s="22">
        <v>250862</v>
      </c>
      <c r="AG25" s="22">
        <v>10169</v>
      </c>
      <c r="AH25" s="20">
        <v>0.8</v>
      </c>
      <c r="AI25" s="20">
        <v>3.3</v>
      </c>
      <c r="AJ25" s="20" t="s">
        <v>414</v>
      </c>
      <c r="AK25" s="22">
        <v>450</v>
      </c>
      <c r="AL25" s="22">
        <v>0</v>
      </c>
      <c r="AM25" s="22">
        <v>0</v>
      </c>
      <c r="AN25" s="22">
        <v>2</v>
      </c>
      <c r="AO25" s="22">
        <v>4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2</v>
      </c>
      <c r="AW25" s="22">
        <v>99</v>
      </c>
      <c r="AX25" s="20">
        <v>99.8</v>
      </c>
      <c r="AY25" s="20">
        <v>98.3</v>
      </c>
      <c r="AZ25" s="20">
        <v>25</v>
      </c>
      <c r="BA25" s="20">
        <v>22.3</v>
      </c>
      <c r="BB25" s="22">
        <v>5</v>
      </c>
      <c r="BC25" s="20">
        <v>0.04</v>
      </c>
      <c r="BD25" s="20">
        <v>0.56999999999999995</v>
      </c>
      <c r="BE25" s="20">
        <v>0.61</v>
      </c>
      <c r="BF25" s="20">
        <v>4.03</v>
      </c>
      <c r="BG25" s="22">
        <v>70</v>
      </c>
      <c r="BH25" s="22">
        <v>19</v>
      </c>
      <c r="BI25" s="22">
        <v>40</v>
      </c>
      <c r="BJ25" s="22">
        <v>10</v>
      </c>
      <c r="BK25" s="22">
        <v>174</v>
      </c>
      <c r="BL25" s="22">
        <v>41</v>
      </c>
      <c r="BM25" s="22">
        <v>66</v>
      </c>
      <c r="BN25" s="22">
        <v>12</v>
      </c>
      <c r="BO25" s="20"/>
      <c r="BP25" s="20"/>
      <c r="BQ25" s="20"/>
      <c r="BR25" s="20"/>
      <c r="BS25" s="20"/>
      <c r="BT25" s="20"/>
      <c r="BU25" s="22">
        <v>0.01</v>
      </c>
      <c r="BV25" s="22">
        <v>0</v>
      </c>
      <c r="BW25" s="22">
        <v>0.11</v>
      </c>
      <c r="BX25" s="22">
        <v>0.12</v>
      </c>
      <c r="BY25" s="22">
        <v>0.81</v>
      </c>
      <c r="BZ25" s="22">
        <v>0.8</v>
      </c>
      <c r="CA25" s="22">
        <v>104</v>
      </c>
      <c r="CB25" s="22">
        <v>8</v>
      </c>
      <c r="CC25" s="22">
        <v>54</v>
      </c>
      <c r="CD25" s="22">
        <v>13</v>
      </c>
      <c r="CE25" s="22">
        <v>94</v>
      </c>
      <c r="CF25" s="22">
        <v>24</v>
      </c>
      <c r="CG25" s="22">
        <v>49</v>
      </c>
      <c r="CH25" s="22">
        <v>14</v>
      </c>
      <c r="CI25" s="22">
        <v>1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1889</v>
      </c>
      <c r="R26" s="20" t="s">
        <v>1890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1102</v>
      </c>
      <c r="AG26" s="22">
        <v>14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709</v>
      </c>
      <c r="BH26" s="22">
        <v>306</v>
      </c>
      <c r="BI26" s="22">
        <v>708</v>
      </c>
      <c r="BJ26" s="22">
        <v>305</v>
      </c>
      <c r="BK26" s="22">
        <v>708</v>
      </c>
      <c r="BL26" s="22">
        <v>305</v>
      </c>
      <c r="BM26" s="22">
        <v>709</v>
      </c>
      <c r="BN26" s="22">
        <v>306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703</v>
      </c>
      <c r="CD26" s="22">
        <v>304</v>
      </c>
      <c r="CE26" s="22">
        <v>708</v>
      </c>
      <c r="CF26" s="22">
        <v>305</v>
      </c>
      <c r="CG26" s="22">
        <v>649</v>
      </c>
      <c r="CH26" s="22">
        <v>263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3.3</v>
      </c>
      <c r="K27" s="20">
        <v>3.3</v>
      </c>
      <c r="L27" s="22">
        <v>7</v>
      </c>
      <c r="M27" s="20" t="s">
        <v>915</v>
      </c>
      <c r="N27" s="20">
        <v>2.8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2.8</v>
      </c>
      <c r="V27" s="20" t="s">
        <v>417</v>
      </c>
      <c r="W27" s="20">
        <v>5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11</v>
      </c>
      <c r="AD27" s="22">
        <v>108266</v>
      </c>
      <c r="AE27" s="22">
        <v>10988</v>
      </c>
      <c r="AF27" s="22">
        <v>287664</v>
      </c>
      <c r="AG27" s="22">
        <v>5761</v>
      </c>
      <c r="AH27" s="20">
        <v>0.6</v>
      </c>
      <c r="AI27" s="20">
        <v>2.2000000000000002</v>
      </c>
      <c r="AJ27" s="20" t="s">
        <v>417</v>
      </c>
      <c r="AK27" s="22">
        <v>189</v>
      </c>
      <c r="AL27" s="22">
        <v>0</v>
      </c>
      <c r="AM27" s="22">
        <v>0</v>
      </c>
      <c r="AN27" s="22">
        <v>1</v>
      </c>
      <c r="AO27" s="22">
        <v>2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1</v>
      </c>
      <c r="AW27" s="22">
        <v>56</v>
      </c>
      <c r="AX27" s="20">
        <v>25.4</v>
      </c>
      <c r="AY27" s="20">
        <v>59.3</v>
      </c>
      <c r="AZ27" s="20">
        <v>10</v>
      </c>
      <c r="BA27" s="20">
        <v>9.5</v>
      </c>
      <c r="BB27" s="22">
        <v>2</v>
      </c>
      <c r="BC27" s="20">
        <v>0.08</v>
      </c>
      <c r="BD27" s="20">
        <v>0.19</v>
      </c>
      <c r="BE27" s="20">
        <v>0.27</v>
      </c>
      <c r="BF27" s="20">
        <v>1.61</v>
      </c>
      <c r="BG27" s="22">
        <v>265</v>
      </c>
      <c r="BH27" s="22">
        <v>106</v>
      </c>
      <c r="BI27" s="22">
        <v>99</v>
      </c>
      <c r="BJ27" s="22">
        <v>23</v>
      </c>
      <c r="BK27" s="22">
        <v>251</v>
      </c>
      <c r="BL27" s="22">
        <v>80</v>
      </c>
      <c r="BM27" s="22">
        <v>220</v>
      </c>
      <c r="BN27" s="22">
        <v>75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0.09</v>
      </c>
      <c r="BX27" s="22">
        <v>0.13</v>
      </c>
      <c r="BY27" s="22">
        <v>0.77</v>
      </c>
      <c r="BZ27" s="22">
        <v>0.95</v>
      </c>
      <c r="CA27" s="22">
        <v>271</v>
      </c>
      <c r="CB27" s="22">
        <v>31</v>
      </c>
      <c r="CC27" s="22">
        <v>108</v>
      </c>
      <c r="CD27" s="22">
        <v>31</v>
      </c>
      <c r="CE27" s="22">
        <v>137</v>
      </c>
      <c r="CF27" s="22">
        <v>41</v>
      </c>
      <c r="CG27" s="22">
        <v>77</v>
      </c>
      <c r="CH27" s="22">
        <v>30</v>
      </c>
      <c r="CI27" s="22">
        <v>0.95</v>
      </c>
      <c r="CJ27" s="22">
        <v>0.48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2.5</v>
      </c>
      <c r="K28" s="20">
        <v>2.5</v>
      </c>
      <c r="L28" s="22">
        <v>8</v>
      </c>
      <c r="M28" s="20" t="s">
        <v>985</v>
      </c>
      <c r="N28" s="20">
        <v>2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8</v>
      </c>
      <c r="V28" s="20" t="s">
        <v>1035</v>
      </c>
      <c r="W28" s="20">
        <v>2.4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8</v>
      </c>
      <c r="AD28" s="22">
        <v>16468</v>
      </c>
      <c r="AE28" s="22">
        <v>5420</v>
      </c>
      <c r="AF28" s="22">
        <v>278054</v>
      </c>
      <c r="AG28" s="22">
        <v>4228</v>
      </c>
      <c r="AH28" s="20">
        <v>0.4</v>
      </c>
      <c r="AI28" s="20">
        <v>1.7</v>
      </c>
      <c r="AJ28" s="20" t="s">
        <v>404</v>
      </c>
      <c r="AK28" s="22">
        <v>90</v>
      </c>
      <c r="AL28" s="22">
        <v>0</v>
      </c>
      <c r="AM28" s="22">
        <v>0</v>
      </c>
      <c r="AN28" s="22">
        <v>1</v>
      </c>
      <c r="AO28" s="22">
        <v>0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</v>
      </c>
      <c r="AV28" s="22">
        <v>2</v>
      </c>
      <c r="AW28" s="22">
        <v>30</v>
      </c>
      <c r="AX28" s="20">
        <v>11.6</v>
      </c>
      <c r="AY28" s="20">
        <v>0</v>
      </c>
      <c r="AZ28" s="20">
        <v>0</v>
      </c>
      <c r="BA28" s="20">
        <v>1.2</v>
      </c>
      <c r="BB28" s="22">
        <v>1</v>
      </c>
      <c r="BC28" s="20">
        <v>0</v>
      </c>
      <c r="BD28" s="20">
        <v>0</v>
      </c>
      <c r="BE28" s="20">
        <v>0</v>
      </c>
      <c r="BF28" s="20">
        <v>0.3</v>
      </c>
      <c r="BG28" s="22">
        <v>316</v>
      </c>
      <c r="BH28" s="22">
        <v>23</v>
      </c>
      <c r="BI28" s="22">
        <v>632</v>
      </c>
      <c r="BJ28" s="22">
        <v>77</v>
      </c>
      <c r="BK28" s="22">
        <v>625</v>
      </c>
      <c r="BL28" s="22">
        <v>76</v>
      </c>
      <c r="BM28" s="22">
        <v>365</v>
      </c>
      <c r="BN28" s="22">
        <v>23</v>
      </c>
      <c r="BO28" s="20"/>
      <c r="BP28" s="20"/>
      <c r="BQ28" s="20"/>
      <c r="BR28" s="20"/>
      <c r="BS28" s="20"/>
      <c r="BT28" s="20"/>
      <c r="BU28" s="22">
        <v>0</v>
      </c>
      <c r="BV28" s="22">
        <v>1</v>
      </c>
      <c r="BW28" s="22">
        <v>0</v>
      </c>
      <c r="BX28" s="22">
        <v>0</v>
      </c>
      <c r="BY28" s="22">
        <v>0.3</v>
      </c>
      <c r="BZ28" s="22">
        <v>0</v>
      </c>
      <c r="CA28" s="22">
        <v>310</v>
      </c>
      <c r="CB28" s="22">
        <v>11</v>
      </c>
      <c r="CC28" s="22">
        <v>154</v>
      </c>
      <c r="CD28" s="22">
        <v>15</v>
      </c>
      <c r="CE28" s="22">
        <v>3</v>
      </c>
      <c r="CF28" s="22">
        <v>1</v>
      </c>
      <c r="CG28" s="22">
        <v>111</v>
      </c>
      <c r="CH28" s="22">
        <v>16</v>
      </c>
      <c r="CI28" s="22">
        <v>1</v>
      </c>
      <c r="CJ28" s="22">
        <v>1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0"/>
      <c r="B29" s="20"/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5</v>
      </c>
      <c r="K29" s="20">
        <v>5</v>
      </c>
      <c r="L29" s="22">
        <v>3</v>
      </c>
      <c r="M29" s="20" t="s">
        <v>1646</v>
      </c>
      <c r="N29" s="20">
        <v>4.5</v>
      </c>
      <c r="O29" s="22">
        <v>540</v>
      </c>
      <c r="P29" s="23" t="b">
        <v>0</v>
      </c>
      <c r="Q29" s="20"/>
      <c r="R29" s="20"/>
      <c r="S29" s="22">
        <v>54</v>
      </c>
      <c r="T29" s="20" t="s">
        <v>1647</v>
      </c>
      <c r="U29" s="20">
        <v>4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20</v>
      </c>
      <c r="AD29" s="22">
        <v>109477</v>
      </c>
      <c r="AE29" s="22">
        <v>9903</v>
      </c>
      <c r="AF29" s="22">
        <v>240615</v>
      </c>
      <c r="AG29" s="22">
        <v>8159</v>
      </c>
      <c r="AH29" s="20">
        <v>0.8</v>
      </c>
      <c r="AI29" s="20">
        <v>3.7</v>
      </c>
      <c r="AJ29" s="20" t="s">
        <v>550</v>
      </c>
      <c r="AK29" s="22">
        <v>450</v>
      </c>
      <c r="AL29" s="22">
        <v>1</v>
      </c>
      <c r="AM29" s="22">
        <v>0</v>
      </c>
      <c r="AN29" s="22">
        <v>2</v>
      </c>
      <c r="AO29" s="22">
        <v>4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106</v>
      </c>
      <c r="AX29" s="20">
        <v>124.8</v>
      </c>
      <c r="AY29" s="20">
        <v>54</v>
      </c>
      <c r="AZ29" s="20">
        <v>64</v>
      </c>
      <c r="BA29" s="20">
        <v>24.3</v>
      </c>
      <c r="BB29" s="22">
        <v>5</v>
      </c>
      <c r="BC29" s="20">
        <v>0.61</v>
      </c>
      <c r="BD29" s="20">
        <v>0.42</v>
      </c>
      <c r="BE29" s="20">
        <v>1.03</v>
      </c>
      <c r="BF29" s="20">
        <v>3.92</v>
      </c>
      <c r="BG29" s="22">
        <v>41</v>
      </c>
      <c r="BH29" s="22">
        <v>19</v>
      </c>
      <c r="BI29" s="22">
        <v>112</v>
      </c>
      <c r="BJ29" s="22">
        <v>75</v>
      </c>
      <c r="BK29" s="22">
        <v>73</v>
      </c>
      <c r="BL29" s="22">
        <v>40</v>
      </c>
      <c r="BM29" s="22">
        <v>59</v>
      </c>
      <c r="BN29" s="22">
        <v>37</v>
      </c>
      <c r="BO29" s="20"/>
      <c r="BP29" s="20"/>
      <c r="BQ29" s="20"/>
      <c r="BR29" s="20"/>
      <c r="BS29" s="20"/>
      <c r="BT29" s="20"/>
      <c r="BU29" s="22">
        <v>0.12</v>
      </c>
      <c r="BV29" s="22">
        <v>0</v>
      </c>
      <c r="BW29" s="22">
        <v>0.08</v>
      </c>
      <c r="BX29" s="22">
        <v>0.2</v>
      </c>
      <c r="BY29" s="22">
        <v>0.78</v>
      </c>
      <c r="BZ29" s="22">
        <v>0.8</v>
      </c>
      <c r="CA29" s="22">
        <v>129</v>
      </c>
      <c r="CB29" s="22">
        <v>82</v>
      </c>
      <c r="CC29" s="22">
        <v>45</v>
      </c>
      <c r="CD29" s="22">
        <v>24</v>
      </c>
      <c r="CE29" s="22">
        <v>78</v>
      </c>
      <c r="CF29" s="22">
        <v>35</v>
      </c>
      <c r="CG29" s="22">
        <v>73</v>
      </c>
      <c r="CH29" s="22">
        <v>20</v>
      </c>
      <c r="CI29" s="22">
        <v>1</v>
      </c>
      <c r="CJ29" s="22">
        <v>0.4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0.7</v>
      </c>
      <c r="K30" s="20">
        <v>0.7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2387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</v>
      </c>
      <c r="AD30" s="22">
        <v>758</v>
      </c>
      <c r="AE30" s="22">
        <v>93</v>
      </c>
      <c r="AF30" s="22">
        <v>1671</v>
      </c>
      <c r="AG30" s="22">
        <v>92</v>
      </c>
      <c r="AH30" s="20">
        <v>0</v>
      </c>
      <c r="AI30" s="20">
        <v>0.2</v>
      </c>
      <c r="AJ30" s="20" t="s">
        <v>731</v>
      </c>
      <c r="AK30" s="22">
        <v>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4</v>
      </c>
      <c r="AX30" s="20">
        <v>2.2000000000000002</v>
      </c>
      <c r="AY30" s="20">
        <v>0.8</v>
      </c>
      <c r="AZ30" s="20">
        <v>4</v>
      </c>
      <c r="BA30" s="20">
        <v>0.7</v>
      </c>
      <c r="BB30" s="22">
        <v>0</v>
      </c>
      <c r="BC30" s="20">
        <v>0</v>
      </c>
      <c r="BD30" s="20">
        <v>0.01</v>
      </c>
      <c r="BE30" s="20">
        <v>0.01</v>
      </c>
      <c r="BF30" s="20">
        <v>0</v>
      </c>
      <c r="BG30" s="22">
        <v>378</v>
      </c>
      <c r="BH30" s="22">
        <v>173</v>
      </c>
      <c r="BI30" s="22">
        <v>351</v>
      </c>
      <c r="BJ30" s="22">
        <v>175</v>
      </c>
      <c r="BK30" s="22">
        <v>307</v>
      </c>
      <c r="BL30" s="22">
        <v>152</v>
      </c>
      <c r="BM30" s="22">
        <v>377</v>
      </c>
      <c r="BN30" s="22">
        <v>172</v>
      </c>
      <c r="BO30" s="20"/>
      <c r="BP30" s="20"/>
      <c r="BQ30" s="20"/>
      <c r="BR30" s="20"/>
      <c r="BS30" s="20"/>
      <c r="BT30" s="20"/>
      <c r="BU30" s="22">
        <v>0</v>
      </c>
      <c r="BV30" s="22">
        <v>0</v>
      </c>
      <c r="BW30" s="22">
        <v>0.9</v>
      </c>
      <c r="BX30" s="22">
        <v>0.9</v>
      </c>
      <c r="BY30" s="22">
        <v>0</v>
      </c>
      <c r="BZ30" s="22">
        <v>0</v>
      </c>
      <c r="CA30" s="22">
        <v>268</v>
      </c>
      <c r="CB30" s="22">
        <v>177</v>
      </c>
      <c r="CC30" s="22">
        <v>372</v>
      </c>
      <c r="CD30" s="22">
        <v>176</v>
      </c>
      <c r="CE30" s="22">
        <v>355</v>
      </c>
      <c r="CF30" s="22">
        <v>162</v>
      </c>
      <c r="CG30" s="22">
        <v>541</v>
      </c>
      <c r="CH30" s="22">
        <v>199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1891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2493</v>
      </c>
      <c r="S31" s="22">
        <v>47</v>
      </c>
      <c r="T31" s="20" t="s">
        <v>1892</v>
      </c>
      <c r="U31" s="20">
        <v>0</v>
      </c>
      <c r="V31" s="20" t="s">
        <v>1893</v>
      </c>
      <c r="W31" s="20">
        <v>0.7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11174</v>
      </c>
      <c r="AE31" s="22">
        <v>47</v>
      </c>
      <c r="AF31" s="22">
        <v>454528</v>
      </c>
      <c r="AG31" s="22">
        <v>2579</v>
      </c>
      <c r="AH31" s="20">
        <v>0</v>
      </c>
      <c r="AI31" s="20">
        <v>0</v>
      </c>
      <c r="AJ31" s="20" t="s">
        <v>1894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366</v>
      </c>
      <c r="BH31" s="22">
        <v>138</v>
      </c>
      <c r="BI31" s="22">
        <v>320</v>
      </c>
      <c r="BJ31" s="22">
        <v>115</v>
      </c>
      <c r="BK31" s="22">
        <v>621</v>
      </c>
      <c r="BL31" s="22">
        <v>227</v>
      </c>
      <c r="BM31" s="22">
        <v>382</v>
      </c>
      <c r="BN31" s="22">
        <v>137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331</v>
      </c>
      <c r="CB31" s="22">
        <v>37</v>
      </c>
      <c r="CC31" s="22">
        <v>625</v>
      </c>
      <c r="CD31" s="22">
        <v>222</v>
      </c>
      <c r="CE31" s="22">
        <v>640</v>
      </c>
      <c r="CF31" s="22">
        <v>228</v>
      </c>
      <c r="CG31" s="22">
        <v>190</v>
      </c>
      <c r="CH31" s="22">
        <v>72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2494</v>
      </c>
      <c r="U32" s="20">
        <v>0</v>
      </c>
      <c r="V32" s="20" t="s">
        <v>2495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1601</v>
      </c>
      <c r="AE32" s="22">
        <v>103</v>
      </c>
      <c r="AF32" s="22">
        <v>724</v>
      </c>
      <c r="AG32" s="22">
        <v>74</v>
      </c>
      <c r="AH32" s="20">
        <v>0</v>
      </c>
      <c r="AI32" s="20">
        <v>0</v>
      </c>
      <c r="AJ32" s="20" t="s">
        <v>2495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477</v>
      </c>
      <c r="BH32" s="22">
        <v>64</v>
      </c>
      <c r="BI32" s="22">
        <v>461</v>
      </c>
      <c r="BJ32" s="22">
        <v>48</v>
      </c>
      <c r="BK32" s="22">
        <v>431</v>
      </c>
      <c r="BL32" s="22">
        <v>44</v>
      </c>
      <c r="BM32" s="22">
        <v>483</v>
      </c>
      <c r="BN32" s="22">
        <v>64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678</v>
      </c>
      <c r="CB32" s="22">
        <v>72</v>
      </c>
      <c r="CC32" s="22">
        <v>454</v>
      </c>
      <c r="CD32" s="22">
        <v>63</v>
      </c>
      <c r="CE32" s="22">
        <v>482</v>
      </c>
      <c r="CF32" s="22">
        <v>64</v>
      </c>
      <c r="CG32" s="22">
        <v>521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100</v>
      </c>
      <c r="B33" s="22">
        <v>100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/>
      <c r="R33" s="20" t="s">
        <v>1895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858</v>
      </c>
      <c r="AA33" s="22">
        <v>2</v>
      </c>
      <c r="AB33" s="22">
        <v>7</v>
      </c>
      <c r="AC33" s="22">
        <v>0</v>
      </c>
      <c r="AD33" s="22">
        <v>3246</v>
      </c>
      <c r="AE33" s="22">
        <v>1244</v>
      </c>
      <c r="AF33" s="22">
        <v>2991</v>
      </c>
      <c r="AG33" s="22">
        <v>260</v>
      </c>
      <c r="AH33" s="20">
        <v>0</v>
      </c>
      <c r="AI33" s="20">
        <v>0</v>
      </c>
      <c r="AJ33" s="20" t="s">
        <v>1896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670</v>
      </c>
      <c r="BH33" s="22">
        <v>230</v>
      </c>
      <c r="BI33" s="22">
        <v>664</v>
      </c>
      <c r="BJ33" s="22">
        <v>230</v>
      </c>
      <c r="BK33" s="22">
        <v>659</v>
      </c>
      <c r="BL33" s="22">
        <v>230</v>
      </c>
      <c r="BM33" s="22">
        <v>672</v>
      </c>
      <c r="BN33" s="22">
        <v>230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174</v>
      </c>
      <c r="CB33" s="22">
        <v>21</v>
      </c>
      <c r="CC33" s="22">
        <v>662</v>
      </c>
      <c r="CD33" s="22">
        <v>226</v>
      </c>
      <c r="CE33" s="22">
        <v>671</v>
      </c>
      <c r="CF33" s="22">
        <v>230</v>
      </c>
      <c r="CG33" s="22">
        <v>475</v>
      </c>
      <c r="CH33" s="22">
        <v>182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5</v>
      </c>
      <c r="K34" s="20">
        <v>5</v>
      </c>
      <c r="L34" s="22">
        <v>5</v>
      </c>
      <c r="M34" s="20" t="s">
        <v>953</v>
      </c>
      <c r="N34" s="20">
        <v>5</v>
      </c>
      <c r="O34" s="22">
        <v>34</v>
      </c>
      <c r="P34" s="23" t="b">
        <v>0</v>
      </c>
      <c r="Q34" s="20"/>
      <c r="R34" s="20"/>
      <c r="S34" s="22">
        <v>55</v>
      </c>
      <c r="T34" s="20" t="s">
        <v>954</v>
      </c>
      <c r="U34" s="20">
        <v>5.2</v>
      </c>
      <c r="V34" s="20" t="s">
        <v>435</v>
      </c>
      <c r="W34" s="20">
        <v>1.7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21</v>
      </c>
      <c r="AD34" s="22">
        <v>183782</v>
      </c>
      <c r="AE34" s="22">
        <v>7166</v>
      </c>
      <c r="AF34" s="22">
        <v>115332</v>
      </c>
      <c r="AG34" s="22">
        <v>5261</v>
      </c>
      <c r="AH34" s="20">
        <v>0.9</v>
      </c>
      <c r="AI34" s="20">
        <v>3.8</v>
      </c>
      <c r="AJ34" s="20" t="s">
        <v>435</v>
      </c>
      <c r="AK34" s="22">
        <v>186</v>
      </c>
      <c r="AL34" s="22">
        <v>2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66</v>
      </c>
      <c r="AX34" s="20">
        <v>95</v>
      </c>
      <c r="AY34" s="20">
        <v>38</v>
      </c>
      <c r="AZ34" s="20">
        <v>57</v>
      </c>
      <c r="BA34" s="20">
        <v>19</v>
      </c>
      <c r="BB34" s="22">
        <v>2</v>
      </c>
      <c r="BC34" s="20">
        <v>1.0900000000000001</v>
      </c>
      <c r="BD34" s="20">
        <v>0.8</v>
      </c>
      <c r="BE34" s="20">
        <v>1.89</v>
      </c>
      <c r="BF34" s="20">
        <v>4.91</v>
      </c>
      <c r="BG34" s="22">
        <v>79</v>
      </c>
      <c r="BH34" s="22">
        <v>30</v>
      </c>
      <c r="BI34" s="22">
        <v>150</v>
      </c>
      <c r="BJ34" s="22">
        <v>98</v>
      </c>
      <c r="BK34" s="22">
        <v>90</v>
      </c>
      <c r="BL34" s="22">
        <v>53</v>
      </c>
      <c r="BM34" s="22">
        <v>96</v>
      </c>
      <c r="BN34" s="22">
        <v>55</v>
      </c>
      <c r="BO34" s="22">
        <v>3</v>
      </c>
      <c r="BP34" s="20"/>
      <c r="BQ34" s="22">
        <v>3</v>
      </c>
      <c r="BR34" s="20"/>
      <c r="BS34" s="20"/>
      <c r="BT34" s="20"/>
      <c r="BU34" s="22">
        <v>0.53</v>
      </c>
      <c r="BV34" s="22">
        <v>0</v>
      </c>
      <c r="BW34" s="22">
        <v>0.39</v>
      </c>
      <c r="BX34" s="22">
        <v>0.92</v>
      </c>
      <c r="BY34" s="22">
        <v>2.38</v>
      </c>
      <c r="BZ34" s="22">
        <v>1.94</v>
      </c>
      <c r="CA34" s="22">
        <v>105</v>
      </c>
      <c r="CB34" s="22">
        <v>63</v>
      </c>
      <c r="CC34" s="22">
        <v>37</v>
      </c>
      <c r="CD34" s="22">
        <v>18</v>
      </c>
      <c r="CE34" s="22">
        <v>23</v>
      </c>
      <c r="CF34" s="22">
        <v>14</v>
      </c>
      <c r="CG34" s="22">
        <v>133</v>
      </c>
      <c r="CH34" s="22">
        <v>43</v>
      </c>
      <c r="CI34" s="22">
        <v>0.97</v>
      </c>
      <c r="CJ34" s="22">
        <v>0.48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2496</v>
      </c>
      <c r="R35" s="20" t="s">
        <v>2497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289</v>
      </c>
      <c r="AE35" s="22">
        <v>14</v>
      </c>
      <c r="AF35" s="22">
        <v>15710</v>
      </c>
      <c r="AG35" s="22">
        <v>110</v>
      </c>
      <c r="AH35" s="20">
        <v>0</v>
      </c>
      <c r="AI35" s="20">
        <v>0</v>
      </c>
      <c r="AJ35" s="20" t="s">
        <v>1897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706</v>
      </c>
      <c r="BH35" s="22">
        <v>303</v>
      </c>
      <c r="BI35" s="22">
        <v>705</v>
      </c>
      <c r="BJ35" s="22">
        <v>302</v>
      </c>
      <c r="BK35" s="22">
        <v>704</v>
      </c>
      <c r="BL35" s="22">
        <v>301</v>
      </c>
      <c r="BM35" s="22">
        <v>706</v>
      </c>
      <c r="BN35" s="22">
        <v>303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85</v>
      </c>
      <c r="CB35" s="22">
        <v>52</v>
      </c>
      <c r="CC35" s="22">
        <v>700</v>
      </c>
      <c r="CD35" s="22">
        <v>301</v>
      </c>
      <c r="CE35" s="22">
        <v>705</v>
      </c>
      <c r="CF35" s="22">
        <v>302</v>
      </c>
      <c r="CG35" s="22">
        <v>498</v>
      </c>
      <c r="CH35" s="22">
        <v>174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2</v>
      </c>
      <c r="G36" s="22">
        <v>-2</v>
      </c>
      <c r="H36" s="22">
        <v>1</v>
      </c>
      <c r="I36" s="22">
        <v>2</v>
      </c>
      <c r="J36" s="20">
        <v>5.8</v>
      </c>
      <c r="K36" s="20">
        <v>5.8</v>
      </c>
      <c r="L36" s="22">
        <v>1</v>
      </c>
      <c r="M36" s="20" t="s">
        <v>948</v>
      </c>
      <c r="N36" s="20">
        <v>5.8</v>
      </c>
      <c r="O36" s="22">
        <v>36</v>
      </c>
      <c r="P36" s="23" t="b">
        <v>0</v>
      </c>
      <c r="Q36" s="20"/>
      <c r="R36" s="20"/>
      <c r="S36" s="22">
        <v>47</v>
      </c>
      <c r="T36" s="20" t="s">
        <v>949</v>
      </c>
      <c r="U36" s="20">
        <v>4.4000000000000004</v>
      </c>
      <c r="V36" s="20" t="s">
        <v>593</v>
      </c>
      <c r="W36" s="20">
        <v>16.8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22</v>
      </c>
      <c r="AD36" s="22">
        <v>1084223</v>
      </c>
      <c r="AE36" s="22">
        <v>52140</v>
      </c>
      <c r="AF36" s="22">
        <v>243528</v>
      </c>
      <c r="AG36" s="22">
        <v>29192</v>
      </c>
      <c r="AH36" s="20">
        <v>1.2</v>
      </c>
      <c r="AI36" s="20">
        <v>4.7</v>
      </c>
      <c r="AJ36" s="20" t="s">
        <v>593</v>
      </c>
      <c r="AK36" s="22">
        <v>446</v>
      </c>
      <c r="AL36" s="22">
        <v>2</v>
      </c>
      <c r="AM36" s="22">
        <v>0</v>
      </c>
      <c r="AN36" s="22">
        <v>1</v>
      </c>
      <c r="AO36" s="22">
        <v>9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3</v>
      </c>
      <c r="AW36" s="22">
        <v>79</v>
      </c>
      <c r="AX36" s="20">
        <v>132.19999999999999</v>
      </c>
      <c r="AY36" s="20">
        <v>32.6</v>
      </c>
      <c r="AZ36" s="20">
        <v>158</v>
      </c>
      <c r="BA36" s="20">
        <v>32.299999999999997</v>
      </c>
      <c r="BB36" s="22">
        <v>5</v>
      </c>
      <c r="BC36" s="20">
        <v>2.83</v>
      </c>
      <c r="BD36" s="20">
        <v>0.33</v>
      </c>
      <c r="BE36" s="20">
        <v>3.16</v>
      </c>
      <c r="BF36" s="20">
        <v>7.85</v>
      </c>
      <c r="BG36" s="22">
        <v>32</v>
      </c>
      <c r="BH36" s="22">
        <v>6</v>
      </c>
      <c r="BI36" s="22">
        <v>162</v>
      </c>
      <c r="BJ36" s="22">
        <v>43</v>
      </c>
      <c r="BK36" s="22">
        <v>22</v>
      </c>
      <c r="BL36" s="22">
        <v>1</v>
      </c>
      <c r="BM36" s="22">
        <v>36</v>
      </c>
      <c r="BN36" s="22">
        <v>4</v>
      </c>
      <c r="BO36" s="20"/>
      <c r="BP36" s="20"/>
      <c r="BQ36" s="20"/>
      <c r="BR36" s="20"/>
      <c r="BS36" s="20"/>
      <c r="BT36" s="20"/>
      <c r="BU36" s="22">
        <v>0.56999999999999995</v>
      </c>
      <c r="BV36" s="22">
        <v>0</v>
      </c>
      <c r="BW36" s="22">
        <v>7.0000000000000007E-2</v>
      </c>
      <c r="BX36" s="22">
        <v>0.64</v>
      </c>
      <c r="BY36" s="22">
        <v>1.58</v>
      </c>
      <c r="BZ36" s="22">
        <v>1.82</v>
      </c>
      <c r="CA36" s="22">
        <v>328</v>
      </c>
      <c r="CB36" s="22">
        <v>35</v>
      </c>
      <c r="CC36" s="22">
        <v>18</v>
      </c>
      <c r="CD36" s="22">
        <v>4</v>
      </c>
      <c r="CE36" s="22">
        <v>56</v>
      </c>
      <c r="CF36" s="22">
        <v>16</v>
      </c>
      <c r="CG36" s="22">
        <v>21</v>
      </c>
      <c r="CH36" s="22">
        <v>6</v>
      </c>
      <c r="CI36" s="22">
        <v>1.01</v>
      </c>
      <c r="CJ36" s="22">
        <v>0.2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40</v>
      </c>
      <c r="T37" s="20" t="s">
        <v>928</v>
      </c>
      <c r="U37" s="20">
        <v>0</v>
      </c>
      <c r="V37" s="20" t="s">
        <v>663</v>
      </c>
      <c r="W37" s="20">
        <v>1.1000000000000001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14262</v>
      </c>
      <c r="AE37" s="22">
        <v>580</v>
      </c>
      <c r="AF37" s="22">
        <v>39026</v>
      </c>
      <c r="AG37" s="22">
        <v>2113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420</v>
      </c>
      <c r="BH37" s="22">
        <v>149</v>
      </c>
      <c r="BI37" s="22">
        <v>401</v>
      </c>
      <c r="BJ37" s="22">
        <v>148</v>
      </c>
      <c r="BK37" s="22">
        <v>368</v>
      </c>
      <c r="BL37" s="22">
        <v>128</v>
      </c>
      <c r="BM37" s="22">
        <v>426</v>
      </c>
      <c r="BN37" s="22">
        <v>150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609</v>
      </c>
      <c r="CB37" s="22">
        <v>166</v>
      </c>
      <c r="CC37" s="22">
        <v>397</v>
      </c>
      <c r="CD37" s="22">
        <v>131</v>
      </c>
      <c r="CE37" s="22">
        <v>424</v>
      </c>
      <c r="CF37" s="22">
        <v>145</v>
      </c>
      <c r="CG37" s="22">
        <v>155</v>
      </c>
      <c r="CH37" s="22">
        <v>59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0.2</v>
      </c>
      <c r="O38" s="22">
        <v>38</v>
      </c>
      <c r="P38" s="23" t="b">
        <v>0</v>
      </c>
      <c r="Q38" s="20" t="s">
        <v>3257</v>
      </c>
      <c r="R38" s="20" t="s">
        <v>2798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41599</v>
      </c>
      <c r="AG38" s="22">
        <v>1225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364</v>
      </c>
      <c r="BH38" s="22">
        <v>163</v>
      </c>
      <c r="BI38" s="22">
        <v>316</v>
      </c>
      <c r="BJ38" s="22">
        <v>159</v>
      </c>
      <c r="BK38" s="22">
        <v>239</v>
      </c>
      <c r="BL38" s="22">
        <v>126</v>
      </c>
      <c r="BM38" s="22">
        <v>356</v>
      </c>
      <c r="BN38" s="22">
        <v>163</v>
      </c>
      <c r="BO38" s="22">
        <v>5</v>
      </c>
      <c r="BP38" s="20"/>
      <c r="BQ38" s="22">
        <v>4</v>
      </c>
      <c r="BR38" s="20"/>
      <c r="BS38" s="22">
        <v>3</v>
      </c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78</v>
      </c>
      <c r="CB38" s="22">
        <v>49</v>
      </c>
      <c r="CC38" s="22">
        <v>375</v>
      </c>
      <c r="CD38" s="22">
        <v>178</v>
      </c>
      <c r="CE38" s="22">
        <v>375</v>
      </c>
      <c r="CF38" s="22">
        <v>178</v>
      </c>
      <c r="CG38" s="22">
        <v>288</v>
      </c>
      <c r="CH38" s="22">
        <v>85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3023</v>
      </c>
      <c r="R39" s="20" t="s">
        <v>3024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0.2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16777</v>
      </c>
      <c r="AG39" s="22">
        <v>981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658</v>
      </c>
      <c r="BH39" s="22">
        <v>76</v>
      </c>
      <c r="BI39" s="22">
        <v>654</v>
      </c>
      <c r="BJ39" s="22">
        <v>77</v>
      </c>
      <c r="BK39" s="22">
        <v>649</v>
      </c>
      <c r="BL39" s="22">
        <v>78</v>
      </c>
      <c r="BM39" s="22">
        <v>663</v>
      </c>
      <c r="BN39" s="22">
        <v>78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278</v>
      </c>
      <c r="CB39" s="22">
        <v>54</v>
      </c>
      <c r="CC39" s="22">
        <v>650</v>
      </c>
      <c r="CD39" s="22">
        <v>77</v>
      </c>
      <c r="CE39" s="22">
        <v>661</v>
      </c>
      <c r="CF39" s="22">
        <v>78</v>
      </c>
      <c r="CG39" s="22">
        <v>330</v>
      </c>
      <c r="CH39" s="22">
        <v>53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0.2</v>
      </c>
      <c r="K40" s="20">
        <v>0.2</v>
      </c>
      <c r="L40" s="22">
        <v>1</v>
      </c>
      <c r="M40" s="20" t="s">
        <v>971</v>
      </c>
      <c r="N40" s="20">
        <v>0.2</v>
      </c>
      <c r="O40" s="22">
        <v>40</v>
      </c>
      <c r="P40" s="23" t="b">
        <v>0</v>
      </c>
      <c r="Q40" s="20"/>
      <c r="R40" s="20" t="s">
        <v>2499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1</v>
      </c>
      <c r="AD40" s="22">
        <v>204</v>
      </c>
      <c r="AE40" s="22">
        <v>33</v>
      </c>
      <c r="AF40" s="22">
        <v>1556</v>
      </c>
      <c r="AG40" s="22">
        <v>20</v>
      </c>
      <c r="AH40" s="20">
        <v>0</v>
      </c>
      <c r="AI40" s="20">
        <v>0.2</v>
      </c>
      <c r="AJ40" s="20" t="s">
        <v>595</v>
      </c>
      <c r="AK40" s="22">
        <v>1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3</v>
      </c>
      <c r="AX40" s="20">
        <v>0.2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399</v>
      </c>
      <c r="BH40" s="22">
        <v>185</v>
      </c>
      <c r="BI40" s="22">
        <v>647</v>
      </c>
      <c r="BJ40" s="22">
        <v>266</v>
      </c>
      <c r="BK40" s="22">
        <v>640</v>
      </c>
      <c r="BL40" s="22">
        <v>259</v>
      </c>
      <c r="BM40" s="22">
        <v>656</v>
      </c>
      <c r="BN40" s="22">
        <v>269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253</v>
      </c>
      <c r="CB40" s="22">
        <v>165</v>
      </c>
      <c r="CC40" s="22">
        <v>371</v>
      </c>
      <c r="CD40" s="22">
        <v>175</v>
      </c>
      <c r="CE40" s="22">
        <v>352</v>
      </c>
      <c r="CF40" s="22">
        <v>159</v>
      </c>
      <c r="CG40" s="22">
        <v>624</v>
      </c>
      <c r="CH40" s="22">
        <v>248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0</v>
      </c>
      <c r="B41" s="22">
        <v>0</v>
      </c>
      <c r="C41" s="22">
        <v>165659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2</v>
      </c>
      <c r="J41" s="20">
        <v>0</v>
      </c>
      <c r="K41" s="20">
        <v>0</v>
      </c>
      <c r="L41" s="22">
        <v>0</v>
      </c>
      <c r="M41" s="20" t="s">
        <v>138</v>
      </c>
      <c r="N41" s="20">
        <v>1</v>
      </c>
      <c r="O41" s="22">
        <v>41</v>
      </c>
      <c r="P41" s="23" t="b">
        <v>0</v>
      </c>
      <c r="Q41" s="20" t="s">
        <v>2403</v>
      </c>
      <c r="R41" s="20" t="s">
        <v>3025</v>
      </c>
      <c r="S41" s="22">
        <v>45</v>
      </c>
      <c r="T41" s="20" t="s">
        <v>961</v>
      </c>
      <c r="U41" s="20">
        <v>1</v>
      </c>
      <c r="V41" s="20" t="s">
        <v>962</v>
      </c>
      <c r="W41" s="20">
        <v>0.4</v>
      </c>
      <c r="X41" s="23" t="b">
        <v>0</v>
      </c>
      <c r="Y41" s="20"/>
      <c r="Z41" s="20" t="s">
        <v>899</v>
      </c>
      <c r="AA41" s="22">
        <v>2</v>
      </c>
      <c r="AB41" s="22">
        <v>7</v>
      </c>
      <c r="AC41" s="22">
        <v>4</v>
      </c>
      <c r="AD41" s="22">
        <v>10180</v>
      </c>
      <c r="AE41" s="22">
        <v>55</v>
      </c>
      <c r="AF41" s="22">
        <v>26369</v>
      </c>
      <c r="AG41" s="22">
        <v>3200</v>
      </c>
      <c r="AH41" s="20">
        <v>0.2</v>
      </c>
      <c r="AI41" s="20">
        <v>0.9</v>
      </c>
      <c r="AJ41" s="20" t="s">
        <v>138</v>
      </c>
      <c r="AK41" s="22">
        <v>160</v>
      </c>
      <c r="AL41" s="22">
        <v>0</v>
      </c>
      <c r="AM41" s="22">
        <v>0</v>
      </c>
      <c r="AN41" s="22">
        <v>0</v>
      </c>
      <c r="AO41" s="22">
        <v>4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27</v>
      </c>
      <c r="AX41" s="20">
        <v>40.6</v>
      </c>
      <c r="AY41" s="20">
        <v>1.5</v>
      </c>
      <c r="AZ41" s="20">
        <v>45</v>
      </c>
      <c r="BA41" s="20">
        <v>8.6999999999999993</v>
      </c>
      <c r="BB41" s="22">
        <v>2</v>
      </c>
      <c r="BC41" s="20">
        <v>0.37</v>
      </c>
      <c r="BD41" s="20">
        <v>0.01</v>
      </c>
      <c r="BE41" s="20">
        <v>0.38</v>
      </c>
      <c r="BF41" s="20">
        <v>2.46</v>
      </c>
      <c r="BG41" s="22">
        <v>226</v>
      </c>
      <c r="BH41" s="22">
        <v>91</v>
      </c>
      <c r="BI41" s="22">
        <v>337</v>
      </c>
      <c r="BJ41" s="22">
        <v>125</v>
      </c>
      <c r="BK41" s="22">
        <v>112</v>
      </c>
      <c r="BL41" s="22">
        <v>15</v>
      </c>
      <c r="BM41" s="22">
        <v>233</v>
      </c>
      <c r="BN41" s="22">
        <v>81</v>
      </c>
      <c r="BO41" s="20"/>
      <c r="BP41" s="20"/>
      <c r="BQ41" s="20"/>
      <c r="BR41" s="20"/>
      <c r="BS41" s="20"/>
      <c r="BT41" s="20"/>
      <c r="BU41" s="22">
        <v>0.21</v>
      </c>
      <c r="BV41" s="22">
        <v>0</v>
      </c>
      <c r="BW41" s="22">
        <v>0.01</v>
      </c>
      <c r="BX41" s="22">
        <v>0.22</v>
      </c>
      <c r="BY41" s="22">
        <v>1.38</v>
      </c>
      <c r="BZ41" s="22">
        <v>2.25</v>
      </c>
      <c r="CA41" s="22">
        <v>363</v>
      </c>
      <c r="CB41" s="22">
        <v>58</v>
      </c>
      <c r="CC41" s="22">
        <v>246</v>
      </c>
      <c r="CD41" s="22">
        <v>81</v>
      </c>
      <c r="CE41" s="22">
        <v>326</v>
      </c>
      <c r="CF41" s="22">
        <v>119</v>
      </c>
      <c r="CG41" s="22">
        <v>252</v>
      </c>
      <c r="CH41" s="22">
        <v>98</v>
      </c>
      <c r="CI41" s="22">
        <v>1.1200000000000001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1</v>
      </c>
      <c r="E42" s="22">
        <v>-1</v>
      </c>
      <c r="F42" s="22">
        <v>1</v>
      </c>
      <c r="G42" s="22">
        <v>-1</v>
      </c>
      <c r="H42" s="22">
        <v>1</v>
      </c>
      <c r="I42" s="22">
        <v>2</v>
      </c>
      <c r="J42" s="20">
        <v>5.2</v>
      </c>
      <c r="K42" s="20">
        <v>5.2</v>
      </c>
      <c r="L42" s="22">
        <v>5</v>
      </c>
      <c r="M42" s="20" t="s">
        <v>896</v>
      </c>
      <c r="N42" s="20">
        <v>5.2</v>
      </c>
      <c r="O42" s="22">
        <v>42</v>
      </c>
      <c r="P42" s="23" t="b">
        <v>0</v>
      </c>
      <c r="Q42" s="20"/>
      <c r="R42" s="20"/>
      <c r="S42" s="22">
        <v>46</v>
      </c>
      <c r="T42" s="20" t="s">
        <v>929</v>
      </c>
      <c r="U42" s="20">
        <v>4</v>
      </c>
      <c r="V42" s="20" t="s">
        <v>502</v>
      </c>
      <c r="W42" s="20">
        <v>3.9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20</v>
      </c>
      <c r="AD42" s="22">
        <v>314190</v>
      </c>
      <c r="AE42" s="22">
        <v>34220</v>
      </c>
      <c r="AF42" s="22">
        <v>79160</v>
      </c>
      <c r="AG42" s="22">
        <v>5523</v>
      </c>
      <c r="AH42" s="20">
        <v>1.1000000000000001</v>
      </c>
      <c r="AI42" s="20">
        <v>4.3</v>
      </c>
      <c r="AJ42" s="20" t="s">
        <v>502</v>
      </c>
      <c r="AK42" s="22">
        <v>440</v>
      </c>
      <c r="AL42" s="22">
        <v>0</v>
      </c>
      <c r="AM42" s="22">
        <v>3</v>
      </c>
      <c r="AN42" s="22">
        <v>1</v>
      </c>
      <c r="AO42" s="22">
        <v>10</v>
      </c>
      <c r="AP42" s="22">
        <v>0</v>
      </c>
      <c r="AQ42" s="22">
        <v>0</v>
      </c>
      <c r="AR42" s="22">
        <v>0</v>
      </c>
      <c r="AS42" s="22">
        <v>2</v>
      </c>
      <c r="AT42" s="22">
        <v>0</v>
      </c>
      <c r="AU42" s="22">
        <v>0</v>
      </c>
      <c r="AV42" s="22">
        <v>2</v>
      </c>
      <c r="AW42" s="22">
        <v>97</v>
      </c>
      <c r="AX42" s="20">
        <v>114.6</v>
      </c>
      <c r="AY42" s="20">
        <v>191.6</v>
      </c>
      <c r="AZ42" s="20">
        <v>25</v>
      </c>
      <c r="BA42" s="20">
        <v>33.1</v>
      </c>
      <c r="BB42" s="22">
        <v>5</v>
      </c>
      <c r="BC42" s="20">
        <v>0.05</v>
      </c>
      <c r="BD42" s="20">
        <v>0.72</v>
      </c>
      <c r="BE42" s="20">
        <v>0.77</v>
      </c>
      <c r="BF42" s="20">
        <v>8.0399999999999991</v>
      </c>
      <c r="BG42" s="22">
        <v>50</v>
      </c>
      <c r="BH42" s="22">
        <v>13</v>
      </c>
      <c r="BI42" s="22">
        <v>10</v>
      </c>
      <c r="BJ42" s="22">
        <v>1</v>
      </c>
      <c r="BK42" s="22">
        <v>170</v>
      </c>
      <c r="BL42" s="22">
        <v>39</v>
      </c>
      <c r="BM42" s="22">
        <v>32</v>
      </c>
      <c r="BN42" s="22">
        <v>3</v>
      </c>
      <c r="BO42" s="22">
        <v>2</v>
      </c>
      <c r="BP42" s="20"/>
      <c r="BQ42" s="22">
        <v>2</v>
      </c>
      <c r="BR42" s="20"/>
      <c r="BS42" s="20"/>
      <c r="BT42" s="20"/>
      <c r="BU42" s="22">
        <v>0.01</v>
      </c>
      <c r="BV42" s="22">
        <v>0</v>
      </c>
      <c r="BW42" s="22">
        <v>0.15</v>
      </c>
      <c r="BX42" s="22">
        <v>0.16</v>
      </c>
      <c r="BY42" s="22">
        <v>1.64</v>
      </c>
      <c r="BZ42" s="22">
        <v>2.0499999999999998</v>
      </c>
      <c r="CA42" s="22">
        <v>334</v>
      </c>
      <c r="CB42" s="22">
        <v>39</v>
      </c>
      <c r="CC42" s="22">
        <v>29</v>
      </c>
      <c r="CD42" s="22">
        <v>7</v>
      </c>
      <c r="CE42" s="22">
        <v>74</v>
      </c>
      <c r="CF42" s="22">
        <v>20</v>
      </c>
      <c r="CG42" s="22">
        <v>87</v>
      </c>
      <c r="CH42" s="22">
        <v>36</v>
      </c>
      <c r="CI42" s="22">
        <v>1.02</v>
      </c>
      <c r="CJ42" s="22">
        <v>0.2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1</v>
      </c>
      <c r="I43" s="22">
        <v>3</v>
      </c>
      <c r="J43" s="20">
        <v>5.2</v>
      </c>
      <c r="K43" s="20">
        <v>5.2</v>
      </c>
      <c r="L43" s="22">
        <v>10</v>
      </c>
      <c r="M43" s="20" t="s">
        <v>242</v>
      </c>
      <c r="N43" s="20">
        <v>5.2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4.4000000000000004</v>
      </c>
      <c r="V43" s="20" t="s">
        <v>956</v>
      </c>
      <c r="W43" s="20">
        <v>1.9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22</v>
      </c>
      <c r="AD43" s="22">
        <v>34036</v>
      </c>
      <c r="AE43" s="22">
        <v>10974</v>
      </c>
      <c r="AF43" s="22">
        <v>112786</v>
      </c>
      <c r="AG43" s="22">
        <v>2776</v>
      </c>
      <c r="AH43" s="20">
        <v>1</v>
      </c>
      <c r="AI43" s="20">
        <v>4.0999999999999996</v>
      </c>
      <c r="AJ43" s="20" t="s">
        <v>242</v>
      </c>
      <c r="AK43" s="22">
        <v>399</v>
      </c>
      <c r="AL43" s="22">
        <v>2</v>
      </c>
      <c r="AM43" s="22">
        <v>0</v>
      </c>
      <c r="AN43" s="22">
        <v>1</v>
      </c>
      <c r="AO43" s="22">
        <v>10</v>
      </c>
      <c r="AP43" s="22">
        <v>0</v>
      </c>
      <c r="AQ43" s="22">
        <v>0</v>
      </c>
      <c r="AR43" s="22">
        <v>0</v>
      </c>
      <c r="AS43" s="22">
        <v>2</v>
      </c>
      <c r="AT43" s="22">
        <v>0</v>
      </c>
      <c r="AU43" s="22">
        <v>0</v>
      </c>
      <c r="AV43" s="22">
        <v>3</v>
      </c>
      <c r="AW43" s="22">
        <v>112</v>
      </c>
      <c r="AX43" s="20">
        <v>131</v>
      </c>
      <c r="AY43" s="20">
        <v>93.4</v>
      </c>
      <c r="AZ43" s="20">
        <v>63</v>
      </c>
      <c r="BA43" s="20">
        <v>28.7</v>
      </c>
      <c r="BB43" s="22">
        <v>5</v>
      </c>
      <c r="BC43" s="20">
        <v>1.77</v>
      </c>
      <c r="BD43" s="20">
        <v>0.51</v>
      </c>
      <c r="BE43" s="20">
        <v>2.2799999999999998</v>
      </c>
      <c r="BF43" s="20">
        <v>7.99</v>
      </c>
      <c r="BG43" s="22">
        <v>35</v>
      </c>
      <c r="BH43" s="22">
        <v>16</v>
      </c>
      <c r="BI43" s="22">
        <v>45</v>
      </c>
      <c r="BJ43" s="22">
        <v>31</v>
      </c>
      <c r="BK43" s="22">
        <v>76</v>
      </c>
      <c r="BL43" s="22">
        <v>43</v>
      </c>
      <c r="BM43" s="22">
        <v>46</v>
      </c>
      <c r="BN43" s="22">
        <v>30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0.4</v>
      </c>
      <c r="BV43" s="22">
        <v>0</v>
      </c>
      <c r="BW43" s="22">
        <v>0.12</v>
      </c>
      <c r="BX43" s="22">
        <v>0.52</v>
      </c>
      <c r="BY43" s="22">
        <v>1.8</v>
      </c>
      <c r="BZ43" s="22">
        <v>2.2599999999999998</v>
      </c>
      <c r="CA43" s="22">
        <v>132</v>
      </c>
      <c r="CB43" s="22">
        <v>85</v>
      </c>
      <c r="CC43" s="22">
        <v>30</v>
      </c>
      <c r="CD43" s="22">
        <v>15</v>
      </c>
      <c r="CE43" s="22">
        <v>58</v>
      </c>
      <c r="CF43" s="22">
        <v>26</v>
      </c>
      <c r="CG43" s="22">
        <v>124</v>
      </c>
      <c r="CH43" s="22">
        <v>38</v>
      </c>
      <c r="CI43" s="22">
        <v>1.1299999999999999</v>
      </c>
      <c r="CJ43" s="22">
        <v>0.23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3.5</v>
      </c>
      <c r="K44" s="20">
        <v>3.5</v>
      </c>
      <c r="L44" s="22">
        <v>5</v>
      </c>
      <c r="M44" s="20" t="s">
        <v>1734</v>
      </c>
      <c r="N44" s="20">
        <v>3.5</v>
      </c>
      <c r="O44" s="22">
        <v>44</v>
      </c>
      <c r="P44" s="23" t="b">
        <v>0</v>
      </c>
      <c r="Q44" s="20"/>
      <c r="R44" s="20" t="s">
        <v>2500</v>
      </c>
      <c r="S44" s="22">
        <v>50</v>
      </c>
      <c r="T44" s="20" t="s">
        <v>1735</v>
      </c>
      <c r="U44" s="20">
        <v>3.5</v>
      </c>
      <c r="V44" s="20" t="s">
        <v>1736</v>
      </c>
      <c r="W44" s="20">
        <v>0.2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14</v>
      </c>
      <c r="AD44" s="22">
        <v>15240</v>
      </c>
      <c r="AE44" s="22">
        <v>2995</v>
      </c>
      <c r="AF44" s="22">
        <v>7901</v>
      </c>
      <c r="AG44" s="22">
        <v>657</v>
      </c>
      <c r="AH44" s="20">
        <v>0.7</v>
      </c>
      <c r="AI44" s="20">
        <v>2.8</v>
      </c>
      <c r="AJ44" s="20" t="s">
        <v>1898</v>
      </c>
      <c r="AK44" s="22">
        <v>56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1</v>
      </c>
      <c r="AT44" s="22">
        <v>0</v>
      </c>
      <c r="AU44" s="22">
        <v>0</v>
      </c>
      <c r="AV44" s="22">
        <v>3</v>
      </c>
      <c r="AW44" s="22">
        <v>56</v>
      </c>
      <c r="AX44" s="20">
        <v>72.400000000000006</v>
      </c>
      <c r="AY44" s="20">
        <v>12.9</v>
      </c>
      <c r="AZ44" s="20">
        <v>55</v>
      </c>
      <c r="BA44" s="20">
        <v>13.6</v>
      </c>
      <c r="BB44" s="22">
        <v>0</v>
      </c>
      <c r="BC44" s="20">
        <v>0.73</v>
      </c>
      <c r="BD44" s="20">
        <v>0.01</v>
      </c>
      <c r="BE44" s="20">
        <v>0.74</v>
      </c>
      <c r="BF44" s="20">
        <v>0.83</v>
      </c>
      <c r="BG44" s="22">
        <v>134</v>
      </c>
      <c r="BH44" s="22">
        <v>14</v>
      </c>
      <c r="BI44" s="22">
        <v>256</v>
      </c>
      <c r="BJ44" s="22">
        <v>37</v>
      </c>
      <c r="BK44" s="22">
        <v>94</v>
      </c>
      <c r="BL44" s="22">
        <v>27</v>
      </c>
      <c r="BM44" s="22">
        <v>153</v>
      </c>
      <c r="BN44" s="22">
        <v>24</v>
      </c>
      <c r="BO44" s="20"/>
      <c r="BP44" s="20"/>
      <c r="BQ44" s="20"/>
      <c r="BR44" s="20"/>
      <c r="BS44" s="20"/>
      <c r="BT44" s="20"/>
      <c r="BU44" s="22">
        <v>1.17</v>
      </c>
      <c r="BV44" s="22">
        <v>0</v>
      </c>
      <c r="BW44" s="22">
        <v>0.02</v>
      </c>
      <c r="BX44" s="22">
        <v>1.19</v>
      </c>
      <c r="BY44" s="22">
        <v>1.33</v>
      </c>
      <c r="BZ44" s="22">
        <v>0</v>
      </c>
      <c r="CA44" s="22">
        <v>217</v>
      </c>
      <c r="CB44" s="22">
        <v>48</v>
      </c>
      <c r="CC44" s="22">
        <v>78</v>
      </c>
      <c r="CD44" s="22">
        <v>13</v>
      </c>
      <c r="CE44" s="22">
        <v>97</v>
      </c>
      <c r="CF44" s="22">
        <v>19</v>
      </c>
      <c r="CG44" s="22">
        <v>340</v>
      </c>
      <c r="CH44" s="22">
        <v>55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2771</v>
      </c>
      <c r="AE45" s="22">
        <v>150</v>
      </c>
      <c r="AF45" s="22">
        <v>6550</v>
      </c>
      <c r="AG45" s="22">
        <v>319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431</v>
      </c>
      <c r="BH45" s="22">
        <v>155</v>
      </c>
      <c r="BI45" s="22">
        <v>413</v>
      </c>
      <c r="BJ45" s="22">
        <v>154</v>
      </c>
      <c r="BK45" s="22">
        <v>380</v>
      </c>
      <c r="BL45" s="22">
        <v>134</v>
      </c>
      <c r="BM45" s="22">
        <v>437</v>
      </c>
      <c r="BN45" s="22">
        <v>156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622</v>
      </c>
      <c r="CB45" s="22">
        <v>173</v>
      </c>
      <c r="CC45" s="22">
        <v>408</v>
      </c>
      <c r="CD45" s="22">
        <v>137</v>
      </c>
      <c r="CE45" s="22">
        <v>435</v>
      </c>
      <c r="CF45" s="22">
        <v>151</v>
      </c>
      <c r="CG45" s="22">
        <v>328</v>
      </c>
      <c r="CH45" s="22">
        <v>125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2498</v>
      </c>
      <c r="R46" s="20" t="s">
        <v>2501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899</v>
      </c>
      <c r="AA46" s="22">
        <v>2</v>
      </c>
      <c r="AB46" s="22">
        <v>7</v>
      </c>
      <c r="AC46" s="22">
        <v>0</v>
      </c>
      <c r="AD46" s="22">
        <v>246</v>
      </c>
      <c r="AE46" s="22">
        <v>22</v>
      </c>
      <c r="AF46" s="22">
        <v>2202</v>
      </c>
      <c r="AG46" s="22">
        <v>65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561</v>
      </c>
      <c r="BH46" s="22">
        <v>211</v>
      </c>
      <c r="BI46" s="22">
        <v>549</v>
      </c>
      <c r="BJ46" s="22">
        <v>210</v>
      </c>
      <c r="BK46" s="22">
        <v>534</v>
      </c>
      <c r="BL46" s="22">
        <v>203</v>
      </c>
      <c r="BM46" s="22">
        <v>566</v>
      </c>
      <c r="BN46" s="22">
        <v>214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577</v>
      </c>
      <c r="CB46" s="22">
        <v>302</v>
      </c>
      <c r="CC46" s="22">
        <v>548</v>
      </c>
      <c r="CD46" s="22">
        <v>205</v>
      </c>
      <c r="CE46" s="22">
        <v>567</v>
      </c>
      <c r="CF46" s="22">
        <v>215</v>
      </c>
      <c r="CG46" s="22">
        <v>587</v>
      </c>
      <c r="CH46" s="22">
        <v>225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0"/>
      <c r="B47" s="20"/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2</v>
      </c>
      <c r="K47" s="20">
        <v>2</v>
      </c>
      <c r="L47" s="22">
        <v>1</v>
      </c>
      <c r="M47" s="20" t="s">
        <v>965</v>
      </c>
      <c r="N47" s="20">
        <v>2</v>
      </c>
      <c r="O47" s="22">
        <v>47</v>
      </c>
      <c r="P47" s="23" t="b">
        <v>0</v>
      </c>
      <c r="Q47" s="20"/>
      <c r="R47" s="20"/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10</v>
      </c>
      <c r="AD47" s="22">
        <v>5357</v>
      </c>
      <c r="AE47" s="22">
        <v>287</v>
      </c>
      <c r="AF47" s="22">
        <v>5677</v>
      </c>
      <c r="AG47" s="22">
        <v>362</v>
      </c>
      <c r="AH47" s="20">
        <v>0.4</v>
      </c>
      <c r="AI47" s="20">
        <v>2</v>
      </c>
      <c r="AJ47" s="20" t="s">
        <v>592</v>
      </c>
      <c r="AK47" s="22">
        <v>417</v>
      </c>
      <c r="AL47" s="22">
        <v>0</v>
      </c>
      <c r="AM47" s="22">
        <v>0</v>
      </c>
      <c r="AN47" s="22">
        <v>1</v>
      </c>
      <c r="AO47" s="22">
        <v>10</v>
      </c>
      <c r="AP47" s="22">
        <v>0</v>
      </c>
      <c r="AQ47" s="22">
        <v>0</v>
      </c>
      <c r="AR47" s="22">
        <v>0</v>
      </c>
      <c r="AS47" s="22">
        <v>1</v>
      </c>
      <c r="AT47" s="22">
        <v>0</v>
      </c>
      <c r="AU47" s="22">
        <v>0</v>
      </c>
      <c r="AV47" s="22">
        <v>1</v>
      </c>
      <c r="AW47" s="22">
        <v>64</v>
      </c>
      <c r="AX47" s="20">
        <v>46.8</v>
      </c>
      <c r="AY47" s="20">
        <v>58.9</v>
      </c>
      <c r="AZ47" s="20">
        <v>9</v>
      </c>
      <c r="BA47" s="20">
        <v>11.5</v>
      </c>
      <c r="BB47" s="22">
        <v>5</v>
      </c>
      <c r="BC47" s="20">
        <v>0.05</v>
      </c>
      <c r="BD47" s="20">
        <v>0.12</v>
      </c>
      <c r="BE47" s="20">
        <v>0.17</v>
      </c>
      <c r="BF47" s="20">
        <v>7.69</v>
      </c>
      <c r="BG47" s="22">
        <v>205</v>
      </c>
      <c r="BH47" s="22">
        <v>80</v>
      </c>
      <c r="BI47" s="22">
        <v>100</v>
      </c>
      <c r="BJ47" s="22">
        <v>67</v>
      </c>
      <c r="BK47" s="22">
        <v>257</v>
      </c>
      <c r="BL47" s="22">
        <v>130</v>
      </c>
      <c r="BM47" s="22">
        <v>187</v>
      </c>
      <c r="BN47" s="22">
        <v>90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0.03</v>
      </c>
      <c r="BX47" s="22">
        <v>0.04</v>
      </c>
      <c r="BY47" s="22">
        <v>1.66</v>
      </c>
      <c r="BZ47" s="22">
        <v>2.16</v>
      </c>
      <c r="CA47" s="22">
        <v>202</v>
      </c>
      <c r="CB47" s="22">
        <v>126</v>
      </c>
      <c r="CC47" s="22">
        <v>164</v>
      </c>
      <c r="CD47" s="22">
        <v>73</v>
      </c>
      <c r="CE47" s="22">
        <v>212</v>
      </c>
      <c r="CF47" s="22">
        <v>94</v>
      </c>
      <c r="CG47" s="22">
        <v>389</v>
      </c>
      <c r="CH47" s="22">
        <v>122</v>
      </c>
      <c r="CI47" s="22">
        <v>1.08</v>
      </c>
      <c r="CJ47" s="22">
        <v>0.22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2.8</v>
      </c>
      <c r="L48" s="22">
        <v>2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2.2000000000000002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11</v>
      </c>
      <c r="AD48" s="22">
        <v>16365</v>
      </c>
      <c r="AE48" s="22">
        <v>490</v>
      </c>
      <c r="AF48" s="22">
        <v>30864</v>
      </c>
      <c r="AG48" s="22">
        <v>1743</v>
      </c>
      <c r="AH48" s="20">
        <v>0.6</v>
      </c>
      <c r="AI48" s="20">
        <v>2.4</v>
      </c>
      <c r="AJ48" s="20" t="s">
        <v>494</v>
      </c>
      <c r="AK48" s="22">
        <v>450</v>
      </c>
      <c r="AL48" s="22">
        <v>0</v>
      </c>
      <c r="AM48" s="22">
        <v>0</v>
      </c>
      <c r="AN48" s="22">
        <v>1</v>
      </c>
      <c r="AO48" s="22">
        <v>10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88</v>
      </c>
      <c r="AX48" s="20">
        <v>92.4</v>
      </c>
      <c r="AY48" s="20">
        <v>6.5</v>
      </c>
      <c r="AZ48" s="20">
        <v>4</v>
      </c>
      <c r="BA48" s="20">
        <v>10.3</v>
      </c>
      <c r="BB48" s="22">
        <v>5</v>
      </c>
      <c r="BC48" s="20">
        <v>0</v>
      </c>
      <c r="BD48" s="20">
        <v>0.04</v>
      </c>
      <c r="BE48" s="20">
        <v>0.04</v>
      </c>
      <c r="BF48" s="20">
        <v>8.49</v>
      </c>
      <c r="BG48" s="22">
        <v>85</v>
      </c>
      <c r="BH48" s="22">
        <v>29</v>
      </c>
      <c r="BI48" s="22">
        <v>298</v>
      </c>
      <c r="BJ48" s="22">
        <v>104</v>
      </c>
      <c r="BK48" s="22">
        <v>298</v>
      </c>
      <c r="BL48" s="22">
        <v>104</v>
      </c>
      <c r="BM48" s="22">
        <v>210</v>
      </c>
      <c r="BN48" s="22">
        <v>70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0.01</v>
      </c>
      <c r="BX48" s="22">
        <v>0.01</v>
      </c>
      <c r="BY48" s="22">
        <v>1.7</v>
      </c>
      <c r="BZ48" s="22">
        <v>2</v>
      </c>
      <c r="CA48" s="22">
        <v>377</v>
      </c>
      <c r="CB48" s="22">
        <v>68</v>
      </c>
      <c r="CC48" s="22">
        <v>105</v>
      </c>
      <c r="CD48" s="22">
        <v>29</v>
      </c>
      <c r="CE48" s="22">
        <v>175</v>
      </c>
      <c r="CF48" s="22">
        <v>57</v>
      </c>
      <c r="CG48" s="22">
        <v>161</v>
      </c>
      <c r="CH48" s="22">
        <v>62</v>
      </c>
      <c r="CI48" s="22">
        <v>1</v>
      </c>
      <c r="CJ48" s="22">
        <v>0.2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2.8</v>
      </c>
      <c r="K49" s="20">
        <v>2.8</v>
      </c>
      <c r="L49" s="22">
        <v>2</v>
      </c>
      <c r="M49" s="20" t="s">
        <v>924</v>
      </c>
      <c r="N49" s="20">
        <v>2.8</v>
      </c>
      <c r="O49" s="22">
        <v>49</v>
      </c>
      <c r="P49" s="23" t="b">
        <v>0</v>
      </c>
      <c r="Q49" s="20"/>
      <c r="R49" s="20" t="s">
        <v>2890</v>
      </c>
      <c r="S49" s="22">
        <v>49</v>
      </c>
      <c r="T49" s="20" t="s">
        <v>925</v>
      </c>
      <c r="U49" s="20">
        <v>3</v>
      </c>
      <c r="V49" s="20" t="s">
        <v>926</v>
      </c>
      <c r="W49" s="20">
        <v>6.4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12</v>
      </c>
      <c r="AD49" s="22">
        <v>115280</v>
      </c>
      <c r="AE49" s="22">
        <v>6971</v>
      </c>
      <c r="AF49" s="22">
        <v>269221</v>
      </c>
      <c r="AG49" s="22">
        <v>7706</v>
      </c>
      <c r="AH49" s="20">
        <v>0.6</v>
      </c>
      <c r="AI49" s="20">
        <v>2.4</v>
      </c>
      <c r="AJ49" s="20" t="s">
        <v>1899</v>
      </c>
      <c r="AK49" s="22">
        <v>360</v>
      </c>
      <c r="AL49" s="22">
        <v>0</v>
      </c>
      <c r="AM49" s="22">
        <v>0</v>
      </c>
      <c r="AN49" s="22">
        <v>1</v>
      </c>
      <c r="AO49" s="22">
        <v>9</v>
      </c>
      <c r="AP49" s="22">
        <v>0</v>
      </c>
      <c r="AQ49" s="22">
        <v>0</v>
      </c>
      <c r="AR49" s="22">
        <v>0</v>
      </c>
      <c r="AS49" s="22">
        <v>1</v>
      </c>
      <c r="AT49" s="22">
        <v>0</v>
      </c>
      <c r="AU49" s="22">
        <v>13</v>
      </c>
      <c r="AV49" s="22">
        <v>2</v>
      </c>
      <c r="AW49" s="22">
        <v>78</v>
      </c>
      <c r="AX49" s="20">
        <v>105.4</v>
      </c>
      <c r="AY49" s="20">
        <v>0</v>
      </c>
      <c r="AZ49" s="20">
        <v>0</v>
      </c>
      <c r="BA49" s="20">
        <v>10.6</v>
      </c>
      <c r="BB49" s="22">
        <v>4</v>
      </c>
      <c r="BC49" s="20">
        <v>0</v>
      </c>
      <c r="BD49" s="20">
        <v>0</v>
      </c>
      <c r="BE49" s="20">
        <v>0</v>
      </c>
      <c r="BF49" s="20">
        <v>7.76</v>
      </c>
      <c r="BG49" s="22">
        <v>63</v>
      </c>
      <c r="BH49" s="22">
        <v>16</v>
      </c>
      <c r="BI49" s="22">
        <v>644</v>
      </c>
      <c r="BJ49" s="22">
        <v>79</v>
      </c>
      <c r="BK49" s="22">
        <v>637</v>
      </c>
      <c r="BL49" s="22">
        <v>78</v>
      </c>
      <c r="BM49" s="22">
        <v>207</v>
      </c>
      <c r="BN49" s="22">
        <v>16</v>
      </c>
      <c r="BO49" s="20"/>
      <c r="BP49" s="20"/>
      <c r="BQ49" s="20"/>
      <c r="BR49" s="20"/>
      <c r="BS49" s="20"/>
      <c r="BT49" s="20"/>
      <c r="BU49" s="22">
        <v>0</v>
      </c>
      <c r="BV49" s="22">
        <v>3.25</v>
      </c>
      <c r="BW49" s="22">
        <v>0</v>
      </c>
      <c r="BX49" s="22">
        <v>0</v>
      </c>
      <c r="BY49" s="22">
        <v>1.94</v>
      </c>
      <c r="BZ49" s="22">
        <v>2.25</v>
      </c>
      <c r="CA49" s="22">
        <v>245</v>
      </c>
      <c r="CB49" s="22">
        <v>10</v>
      </c>
      <c r="CC49" s="22">
        <v>107</v>
      </c>
      <c r="CD49" s="22">
        <v>11</v>
      </c>
      <c r="CE49" s="22">
        <v>123</v>
      </c>
      <c r="CF49" s="22">
        <v>11</v>
      </c>
      <c r="CG49" s="22">
        <v>59</v>
      </c>
      <c r="CH49" s="22">
        <v>10</v>
      </c>
      <c r="CI49" s="22">
        <v>1</v>
      </c>
      <c r="CJ49" s="22">
        <v>0.25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3.8</v>
      </c>
      <c r="K50" s="20">
        <v>3.8</v>
      </c>
      <c r="L50" s="22">
        <v>1</v>
      </c>
      <c r="M50" s="20" t="s">
        <v>935</v>
      </c>
      <c r="N50" s="20">
        <v>3.8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3.4</v>
      </c>
      <c r="V50" s="20" t="s">
        <v>596</v>
      </c>
      <c r="W50" s="20">
        <v>0.6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17</v>
      </c>
      <c r="AD50" s="22">
        <v>28751</v>
      </c>
      <c r="AE50" s="22">
        <v>613</v>
      </c>
      <c r="AF50" s="22">
        <v>23854</v>
      </c>
      <c r="AG50" s="22">
        <v>2120</v>
      </c>
      <c r="AH50" s="20">
        <v>0.7</v>
      </c>
      <c r="AI50" s="20">
        <v>3.1</v>
      </c>
      <c r="AJ50" s="20" t="s">
        <v>596</v>
      </c>
      <c r="AK50" s="22">
        <v>403</v>
      </c>
      <c r="AL50" s="22">
        <v>1</v>
      </c>
      <c r="AM50" s="22">
        <v>0</v>
      </c>
      <c r="AN50" s="22">
        <v>1</v>
      </c>
      <c r="AO50" s="22">
        <v>8</v>
      </c>
      <c r="AP50" s="22">
        <v>0</v>
      </c>
      <c r="AQ50" s="22">
        <v>0</v>
      </c>
      <c r="AR50" s="22">
        <v>0</v>
      </c>
      <c r="AS50" s="22">
        <v>1</v>
      </c>
      <c r="AT50" s="22">
        <v>0</v>
      </c>
      <c r="AU50" s="22">
        <v>0</v>
      </c>
      <c r="AV50" s="22">
        <v>2</v>
      </c>
      <c r="AW50" s="22">
        <v>68</v>
      </c>
      <c r="AX50" s="20">
        <v>60.2</v>
      </c>
      <c r="AY50" s="20">
        <v>69.900000000000006</v>
      </c>
      <c r="AZ50" s="20">
        <v>64</v>
      </c>
      <c r="BA50" s="20">
        <v>19.399999999999999</v>
      </c>
      <c r="BB50" s="22">
        <v>5</v>
      </c>
      <c r="BC50" s="20">
        <v>1.05</v>
      </c>
      <c r="BD50" s="20">
        <v>0.33</v>
      </c>
      <c r="BE50" s="20">
        <v>1.38</v>
      </c>
      <c r="BF50" s="20">
        <v>6.5</v>
      </c>
      <c r="BG50" s="22">
        <v>160</v>
      </c>
      <c r="BH50" s="22">
        <v>56</v>
      </c>
      <c r="BI50" s="22">
        <v>74</v>
      </c>
      <c r="BJ50" s="22">
        <v>54</v>
      </c>
      <c r="BK50" s="22">
        <v>74</v>
      </c>
      <c r="BL50" s="22">
        <v>41</v>
      </c>
      <c r="BM50" s="22">
        <v>88</v>
      </c>
      <c r="BN50" s="22">
        <v>51</v>
      </c>
      <c r="BO50" s="22">
        <v>4</v>
      </c>
      <c r="BP50" s="20"/>
      <c r="BQ50" s="20"/>
      <c r="BR50" s="20"/>
      <c r="BS50" s="20"/>
      <c r="BT50" s="20"/>
      <c r="BU50" s="22">
        <v>0.23</v>
      </c>
      <c r="BV50" s="22">
        <v>0</v>
      </c>
      <c r="BW50" s="22">
        <v>7.0000000000000007E-2</v>
      </c>
      <c r="BX50" s="22">
        <v>0.3</v>
      </c>
      <c r="BY50" s="22">
        <v>1.45</v>
      </c>
      <c r="BZ50" s="22">
        <v>1.79</v>
      </c>
      <c r="CA50" s="22">
        <v>97</v>
      </c>
      <c r="CB50" s="22">
        <v>58</v>
      </c>
      <c r="CC50" s="22">
        <v>66</v>
      </c>
      <c r="CD50" s="22">
        <v>32</v>
      </c>
      <c r="CE50" s="22">
        <v>103</v>
      </c>
      <c r="CF50" s="22">
        <v>46</v>
      </c>
      <c r="CG50" s="22">
        <v>210</v>
      </c>
      <c r="CH50" s="22">
        <v>66</v>
      </c>
      <c r="CI50" s="22">
        <v>1.1200000000000001</v>
      </c>
      <c r="CJ50" s="22">
        <v>0.22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-2</v>
      </c>
      <c r="G51" s="22">
        <v>2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2502</v>
      </c>
      <c r="S51" s="22">
        <v>43</v>
      </c>
      <c r="T51" s="20" t="s">
        <v>941</v>
      </c>
      <c r="U51" s="20">
        <v>0</v>
      </c>
      <c r="V51" s="20" t="s">
        <v>461</v>
      </c>
      <c r="W51" s="20">
        <v>2.6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7720</v>
      </c>
      <c r="AE51" s="22">
        <v>61</v>
      </c>
      <c r="AF51" s="22">
        <v>935123</v>
      </c>
      <c r="AG51" s="22">
        <v>11748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365</v>
      </c>
      <c r="BH51" s="22">
        <v>137</v>
      </c>
      <c r="BI51" s="22">
        <v>254</v>
      </c>
      <c r="BJ51" s="22">
        <v>79</v>
      </c>
      <c r="BK51" s="22">
        <v>286</v>
      </c>
      <c r="BL51" s="22">
        <v>99</v>
      </c>
      <c r="BM51" s="22">
        <v>342</v>
      </c>
      <c r="BN51" s="22">
        <v>124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588</v>
      </c>
      <c r="CB51" s="22">
        <v>156</v>
      </c>
      <c r="CC51" s="22">
        <v>481</v>
      </c>
      <c r="CD51" s="22">
        <v>180</v>
      </c>
      <c r="CE51" s="22">
        <v>508</v>
      </c>
      <c r="CF51" s="22">
        <v>193</v>
      </c>
      <c r="CG51" s="22">
        <v>107</v>
      </c>
      <c r="CH51" s="22">
        <v>43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0.5</v>
      </c>
      <c r="K52" s="20">
        <v>0.5</v>
      </c>
      <c r="L52" s="22">
        <v>0</v>
      </c>
      <c r="M52" s="20" t="s">
        <v>931</v>
      </c>
      <c r="N52" s="20">
        <v>0.5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11231</v>
      </c>
      <c r="AE52" s="22">
        <v>483</v>
      </c>
      <c r="AF52" s="22">
        <v>17345</v>
      </c>
      <c r="AG52" s="22">
        <v>1099</v>
      </c>
      <c r="AH52" s="20">
        <v>0.1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314</v>
      </c>
      <c r="BH52" s="22">
        <v>22</v>
      </c>
      <c r="BI52" s="22">
        <v>407</v>
      </c>
      <c r="BJ52" s="22">
        <v>22</v>
      </c>
      <c r="BK52" s="22">
        <v>374</v>
      </c>
      <c r="BL52" s="22">
        <v>18</v>
      </c>
      <c r="BM52" s="22">
        <v>362</v>
      </c>
      <c r="BN52" s="22">
        <v>22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616</v>
      </c>
      <c r="CB52" s="22">
        <v>46</v>
      </c>
      <c r="CC52" s="22">
        <v>315</v>
      </c>
      <c r="CD52" s="22">
        <v>23</v>
      </c>
      <c r="CE52" s="22">
        <v>190</v>
      </c>
      <c r="CF52" s="22">
        <v>19</v>
      </c>
      <c r="CG52" s="22">
        <v>175</v>
      </c>
      <c r="CH52" s="22">
        <v>24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3026</v>
      </c>
      <c r="R53" s="20" t="s">
        <v>3027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10323</v>
      </c>
      <c r="AG53" s="22">
        <v>483</v>
      </c>
      <c r="AH53" s="20">
        <v>0</v>
      </c>
      <c r="AI53" s="20">
        <v>0.2</v>
      </c>
      <c r="AJ53" s="20" t="s">
        <v>1900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391</v>
      </c>
      <c r="BH53" s="22">
        <v>182</v>
      </c>
      <c r="BI53" s="22">
        <v>365</v>
      </c>
      <c r="BJ53" s="22">
        <v>179</v>
      </c>
      <c r="BK53" s="22">
        <v>330</v>
      </c>
      <c r="BL53" s="22">
        <v>163</v>
      </c>
      <c r="BM53" s="22">
        <v>391</v>
      </c>
      <c r="BN53" s="22">
        <v>180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439</v>
      </c>
      <c r="CB53" s="22">
        <v>243</v>
      </c>
      <c r="CC53" s="22">
        <v>594</v>
      </c>
      <c r="CD53" s="22">
        <v>228</v>
      </c>
      <c r="CE53" s="22">
        <v>333</v>
      </c>
      <c r="CF53" s="22">
        <v>145</v>
      </c>
      <c r="CG53" s="22">
        <v>416</v>
      </c>
      <c r="CH53" s="22">
        <v>131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50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0</v>
      </c>
      <c r="O54" s="22">
        <v>55</v>
      </c>
      <c r="P54" s="23" t="b">
        <v>0</v>
      </c>
      <c r="Q54" s="20" t="s">
        <v>3258</v>
      </c>
      <c r="R54" s="20" t="s">
        <v>1901</v>
      </c>
      <c r="S54" s="22">
        <v>59</v>
      </c>
      <c r="T54" s="20" t="s">
        <v>958</v>
      </c>
      <c r="U54" s="20">
        <v>0</v>
      </c>
      <c r="V54" s="20" t="s">
        <v>545</v>
      </c>
      <c r="W54" s="20">
        <v>0.1</v>
      </c>
      <c r="X54" s="23" t="b">
        <v>0</v>
      </c>
      <c r="Y54" s="20"/>
      <c r="Z54" s="20" t="s">
        <v>937</v>
      </c>
      <c r="AA54" s="22">
        <v>2</v>
      </c>
      <c r="AB54" s="22">
        <v>7</v>
      </c>
      <c r="AC54" s="22">
        <v>0</v>
      </c>
      <c r="AD54" s="22">
        <v>325</v>
      </c>
      <c r="AE54" s="22">
        <v>21</v>
      </c>
      <c r="AF54" s="22">
        <v>7836</v>
      </c>
      <c r="AG54" s="22">
        <v>146</v>
      </c>
      <c r="AH54" s="20">
        <v>0</v>
      </c>
      <c r="AI54" s="20">
        <v>0</v>
      </c>
      <c r="AJ54" s="20" t="s">
        <v>1902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0">
        <v>0</v>
      </c>
      <c r="AY54" s="20">
        <v>0</v>
      </c>
      <c r="AZ54" s="20">
        <v>0</v>
      </c>
      <c r="BA54" s="20">
        <v>0</v>
      </c>
      <c r="BB54" s="22">
        <v>0</v>
      </c>
      <c r="BC54" s="20">
        <v>0</v>
      </c>
      <c r="BD54" s="20">
        <v>0</v>
      </c>
      <c r="BE54" s="20">
        <v>0</v>
      </c>
      <c r="BF54" s="20">
        <v>0</v>
      </c>
      <c r="BG54" s="22">
        <v>707</v>
      </c>
      <c r="BH54" s="22">
        <v>304</v>
      </c>
      <c r="BI54" s="22">
        <v>706</v>
      </c>
      <c r="BJ54" s="22">
        <v>303</v>
      </c>
      <c r="BK54" s="22">
        <v>705</v>
      </c>
      <c r="BL54" s="22">
        <v>302</v>
      </c>
      <c r="BM54" s="22">
        <v>707</v>
      </c>
      <c r="BN54" s="22">
        <v>304</v>
      </c>
      <c r="BO54" s="20"/>
      <c r="BP54" s="20"/>
      <c r="BQ54" s="20"/>
      <c r="BR54" s="20"/>
      <c r="BS54" s="20"/>
      <c r="BT54" s="20"/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73</v>
      </c>
      <c r="CB54" s="22">
        <v>45</v>
      </c>
      <c r="CC54" s="22">
        <v>701</v>
      </c>
      <c r="CD54" s="22">
        <v>302</v>
      </c>
      <c r="CE54" s="22">
        <v>706</v>
      </c>
      <c r="CF54" s="22">
        <v>303</v>
      </c>
      <c r="CG54" s="22">
        <v>467</v>
      </c>
      <c r="CH54" s="22">
        <v>156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1903</v>
      </c>
      <c r="R55" s="20" t="s">
        <v>1904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485</v>
      </c>
      <c r="AG55" s="22">
        <v>10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571</v>
      </c>
      <c r="BH55" s="22">
        <v>217</v>
      </c>
      <c r="BI55" s="22">
        <v>564</v>
      </c>
      <c r="BJ55" s="22">
        <v>216</v>
      </c>
      <c r="BK55" s="22">
        <v>550</v>
      </c>
      <c r="BL55" s="22">
        <v>209</v>
      </c>
      <c r="BM55" s="22">
        <v>576</v>
      </c>
      <c r="BN55" s="22">
        <v>220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358</v>
      </c>
      <c r="CB55" s="22">
        <v>222</v>
      </c>
      <c r="CC55" s="22">
        <v>558</v>
      </c>
      <c r="CD55" s="22">
        <v>211</v>
      </c>
      <c r="CE55" s="22">
        <v>577</v>
      </c>
      <c r="CF55" s="22">
        <v>221</v>
      </c>
      <c r="CG55" s="22">
        <v>684</v>
      </c>
      <c r="CH55" s="22">
        <v>284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1905</v>
      </c>
      <c r="R56" s="20" t="s">
        <v>1906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221</v>
      </c>
      <c r="AG56" s="22">
        <v>6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462</v>
      </c>
      <c r="BH56" s="22">
        <v>58</v>
      </c>
      <c r="BI56" s="22">
        <v>446</v>
      </c>
      <c r="BJ56" s="22">
        <v>42</v>
      </c>
      <c r="BK56" s="22">
        <v>414</v>
      </c>
      <c r="BL56" s="22">
        <v>38</v>
      </c>
      <c r="BM56" s="22">
        <v>468</v>
      </c>
      <c r="BN56" s="22">
        <v>58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661</v>
      </c>
      <c r="CB56" s="22">
        <v>66</v>
      </c>
      <c r="CC56" s="22">
        <v>439</v>
      </c>
      <c r="CD56" s="22">
        <v>57</v>
      </c>
      <c r="CE56" s="22">
        <v>467</v>
      </c>
      <c r="CF56" s="22">
        <v>58</v>
      </c>
      <c r="CG56" s="22">
        <v>687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-2</v>
      </c>
      <c r="G57" s="22">
        <v>2</v>
      </c>
      <c r="H57" s="22">
        <v>0</v>
      </c>
      <c r="I57" s="22">
        <v>3</v>
      </c>
      <c r="J57" s="20">
        <v>1</v>
      </c>
      <c r="K57" s="20">
        <v>1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58</v>
      </c>
      <c r="T57" s="20" t="s">
        <v>1330</v>
      </c>
      <c r="U57" s="20">
        <v>1</v>
      </c>
      <c r="V57" s="20" t="s">
        <v>515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5</v>
      </c>
      <c r="AD57" s="22">
        <v>8095</v>
      </c>
      <c r="AE57" s="22">
        <v>302</v>
      </c>
      <c r="AF57" s="22">
        <v>61449</v>
      </c>
      <c r="AG57" s="22">
        <v>2119</v>
      </c>
      <c r="AH57" s="20">
        <v>0.2</v>
      </c>
      <c r="AI57" s="20">
        <v>0.9</v>
      </c>
      <c r="AJ57" s="20" t="s">
        <v>515</v>
      </c>
      <c r="AK57" s="22">
        <v>126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21</v>
      </c>
      <c r="AX57" s="20">
        <v>14</v>
      </c>
      <c r="AY57" s="20">
        <v>19.8</v>
      </c>
      <c r="AZ57" s="20">
        <v>8</v>
      </c>
      <c r="BA57" s="20">
        <v>4.2</v>
      </c>
      <c r="BB57" s="22">
        <v>0</v>
      </c>
      <c r="BC57" s="20">
        <v>0.08</v>
      </c>
      <c r="BD57" s="20">
        <v>0.13</v>
      </c>
      <c r="BE57" s="20">
        <v>0.21</v>
      </c>
      <c r="BF57" s="20">
        <v>3.48</v>
      </c>
      <c r="BG57" s="22">
        <v>307</v>
      </c>
      <c r="BH57" s="22">
        <v>134</v>
      </c>
      <c r="BI57" s="22">
        <v>216</v>
      </c>
      <c r="BJ57" s="22">
        <v>122</v>
      </c>
      <c r="BK57" s="22">
        <v>267</v>
      </c>
      <c r="BL57" s="22">
        <v>134</v>
      </c>
      <c r="BM57" s="22">
        <v>307</v>
      </c>
      <c r="BN57" s="22">
        <v>137</v>
      </c>
      <c r="BO57" s="20"/>
      <c r="BP57" s="20"/>
      <c r="BQ57" s="20"/>
      <c r="BR57" s="20"/>
      <c r="BS57" s="20"/>
      <c r="BT57" s="20"/>
      <c r="BU57" s="22">
        <v>0.06</v>
      </c>
      <c r="BV57" s="22">
        <v>0</v>
      </c>
      <c r="BW57" s="22">
        <v>0.09</v>
      </c>
      <c r="BX57" s="22">
        <v>0.15</v>
      </c>
      <c r="BY57" s="22">
        <v>2.4900000000000002</v>
      </c>
      <c r="BZ57" s="22">
        <v>2.14</v>
      </c>
      <c r="CA57" s="22">
        <v>81</v>
      </c>
      <c r="CB57" s="22">
        <v>50</v>
      </c>
      <c r="CC57" s="22">
        <v>275</v>
      </c>
      <c r="CD57" s="22">
        <v>127</v>
      </c>
      <c r="CE57" s="22">
        <v>377</v>
      </c>
      <c r="CF57" s="22">
        <v>179</v>
      </c>
      <c r="CG57" s="22">
        <v>204</v>
      </c>
      <c r="CH57" s="22">
        <v>64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50</v>
      </c>
      <c r="B58" s="22">
        <v>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0.1</v>
      </c>
      <c r="K58" s="20">
        <v>0</v>
      </c>
      <c r="L58" s="22">
        <v>0</v>
      </c>
      <c r="M58" s="20" t="s">
        <v>645</v>
      </c>
      <c r="N58" s="20">
        <v>0.2</v>
      </c>
      <c r="O58" s="22">
        <v>59</v>
      </c>
      <c r="P58" s="23" t="b">
        <v>0</v>
      </c>
      <c r="Q58" s="20" t="s">
        <v>3259</v>
      </c>
      <c r="R58" s="20" t="s">
        <v>3028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937</v>
      </c>
      <c r="AA58" s="22">
        <v>2</v>
      </c>
      <c r="AB58" s="22">
        <v>7</v>
      </c>
      <c r="AC58" s="22">
        <v>1</v>
      </c>
      <c r="AD58" s="22">
        <v>293</v>
      </c>
      <c r="AE58" s="22">
        <v>5</v>
      </c>
      <c r="AF58" s="22">
        <v>1846</v>
      </c>
      <c r="AG58" s="22">
        <v>50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672</v>
      </c>
      <c r="BH58" s="22">
        <v>278</v>
      </c>
      <c r="BI58" s="22">
        <v>666</v>
      </c>
      <c r="BJ58" s="22">
        <v>277</v>
      </c>
      <c r="BK58" s="22">
        <v>661</v>
      </c>
      <c r="BL58" s="22">
        <v>272</v>
      </c>
      <c r="BM58" s="22">
        <v>674</v>
      </c>
      <c r="BN58" s="22">
        <v>279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176</v>
      </c>
      <c r="CB58" s="22">
        <v>107</v>
      </c>
      <c r="CC58" s="22">
        <v>374</v>
      </c>
      <c r="CD58" s="22">
        <v>177</v>
      </c>
      <c r="CE58" s="22">
        <v>362</v>
      </c>
      <c r="CF58" s="22">
        <v>167</v>
      </c>
      <c r="CG58" s="22">
        <v>623</v>
      </c>
      <c r="CH58" s="22">
        <v>247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-1</v>
      </c>
      <c r="E59" s="22">
        <v>1</v>
      </c>
      <c r="F59" s="22">
        <v>-1</v>
      </c>
      <c r="G59" s="22">
        <v>1</v>
      </c>
      <c r="H59" s="22">
        <v>0</v>
      </c>
      <c r="I59" s="22">
        <v>4</v>
      </c>
      <c r="J59" s="20">
        <v>4.2</v>
      </c>
      <c r="K59" s="20">
        <v>4.2</v>
      </c>
      <c r="L59" s="22">
        <v>5</v>
      </c>
      <c r="M59" s="20" t="s">
        <v>942</v>
      </c>
      <c r="N59" s="20">
        <v>4.2</v>
      </c>
      <c r="O59" s="22">
        <v>60</v>
      </c>
      <c r="P59" s="23" t="b">
        <v>0</v>
      </c>
      <c r="Q59" s="20"/>
      <c r="R59" s="20"/>
      <c r="S59" s="22">
        <v>79</v>
      </c>
      <c r="T59" s="20" t="s">
        <v>943</v>
      </c>
      <c r="U59" s="20">
        <v>4.4000000000000004</v>
      </c>
      <c r="V59" s="20" t="s">
        <v>457</v>
      </c>
      <c r="W59" s="20">
        <v>19.7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22</v>
      </c>
      <c r="AD59" s="22">
        <v>478822</v>
      </c>
      <c r="AE59" s="22">
        <v>15525</v>
      </c>
      <c r="AF59" s="22">
        <v>921271</v>
      </c>
      <c r="AG59" s="22">
        <v>83868</v>
      </c>
      <c r="AH59" s="20">
        <v>0.5</v>
      </c>
      <c r="AI59" s="20">
        <v>2.8</v>
      </c>
      <c r="AJ59" s="20" t="s">
        <v>457</v>
      </c>
      <c r="AK59" s="22">
        <v>410</v>
      </c>
      <c r="AL59" s="22">
        <v>0</v>
      </c>
      <c r="AM59" s="22">
        <v>4</v>
      </c>
      <c r="AN59" s="22">
        <v>1</v>
      </c>
      <c r="AO59" s="22">
        <v>10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48</v>
      </c>
      <c r="AX59" s="20">
        <v>61</v>
      </c>
      <c r="AY59" s="20">
        <v>105.8</v>
      </c>
      <c r="AZ59" s="20">
        <v>162</v>
      </c>
      <c r="BA59" s="20">
        <v>32.9</v>
      </c>
      <c r="BB59" s="22">
        <v>5</v>
      </c>
      <c r="BC59" s="20">
        <v>1.97</v>
      </c>
      <c r="BD59" s="20">
        <v>0.22</v>
      </c>
      <c r="BE59" s="20">
        <v>2.19</v>
      </c>
      <c r="BF59" s="20">
        <v>7.99</v>
      </c>
      <c r="BG59" s="22">
        <v>159</v>
      </c>
      <c r="BH59" s="22">
        <v>20</v>
      </c>
      <c r="BI59" s="22">
        <v>33</v>
      </c>
      <c r="BJ59" s="22">
        <v>2</v>
      </c>
      <c r="BK59" s="22">
        <v>19</v>
      </c>
      <c r="BL59" s="22">
        <v>7</v>
      </c>
      <c r="BM59" s="22">
        <v>34</v>
      </c>
      <c r="BN59" s="22">
        <v>8</v>
      </c>
      <c r="BO59" s="20"/>
      <c r="BP59" s="20"/>
      <c r="BQ59" s="20"/>
      <c r="BR59" s="20"/>
      <c r="BS59" s="22">
        <v>2</v>
      </c>
      <c r="BT59" s="20"/>
      <c r="BU59" s="22">
        <v>0.43</v>
      </c>
      <c r="BV59" s="22">
        <v>0</v>
      </c>
      <c r="BW59" s="22">
        <v>0.05</v>
      </c>
      <c r="BX59" s="22">
        <v>0.48</v>
      </c>
      <c r="BY59" s="22">
        <v>1.75</v>
      </c>
      <c r="BZ59" s="22">
        <v>2.2000000000000002</v>
      </c>
      <c r="CA59" s="22">
        <v>13</v>
      </c>
      <c r="CB59" s="22">
        <v>4</v>
      </c>
      <c r="CC59" s="22">
        <v>55</v>
      </c>
      <c r="CD59" s="22">
        <v>9</v>
      </c>
      <c r="CE59" s="22">
        <v>61</v>
      </c>
      <c r="CF59" s="22">
        <v>12</v>
      </c>
      <c r="CG59" s="22">
        <v>19</v>
      </c>
      <c r="CH59" s="22">
        <v>4</v>
      </c>
      <c r="CI59" s="22">
        <v>1.1000000000000001</v>
      </c>
      <c r="CJ59" s="22">
        <v>0.22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2388</v>
      </c>
      <c r="R60" s="20" t="s">
        <v>2389</v>
      </c>
      <c r="S60" s="22">
        <v>50</v>
      </c>
      <c r="T60" s="20" t="s">
        <v>1907</v>
      </c>
      <c r="U60" s="20">
        <v>0</v>
      </c>
      <c r="V60" s="20" t="s">
        <v>1908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657</v>
      </c>
      <c r="AG60" s="22">
        <v>10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679</v>
      </c>
      <c r="BH60" s="22">
        <v>80</v>
      </c>
      <c r="BI60" s="22">
        <v>676</v>
      </c>
      <c r="BJ60" s="22">
        <v>81</v>
      </c>
      <c r="BK60" s="22">
        <v>671</v>
      </c>
      <c r="BL60" s="22">
        <v>81</v>
      </c>
      <c r="BM60" s="22">
        <v>681</v>
      </c>
      <c r="BN60" s="22">
        <v>81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198</v>
      </c>
      <c r="CB60" s="22">
        <v>45</v>
      </c>
      <c r="CC60" s="22">
        <v>671</v>
      </c>
      <c r="CD60" s="22">
        <v>80</v>
      </c>
      <c r="CE60" s="22">
        <v>680</v>
      </c>
      <c r="CF60" s="22">
        <v>81</v>
      </c>
      <c r="CG60" s="22">
        <v>675</v>
      </c>
      <c r="CH60" s="22">
        <v>90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2</v>
      </c>
      <c r="J61" s="20">
        <v>2.8</v>
      </c>
      <c r="K61" s="20">
        <v>2.8</v>
      </c>
      <c r="L61" s="22">
        <v>2</v>
      </c>
      <c r="M61" s="20" t="s">
        <v>1909</v>
      </c>
      <c r="N61" s="20">
        <v>2.8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1910</v>
      </c>
      <c r="U61" s="20">
        <v>2.2000000000000002</v>
      </c>
      <c r="V61" s="20" t="s">
        <v>1911</v>
      </c>
      <c r="W61" s="20">
        <v>2.2000000000000002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11</v>
      </c>
      <c r="AD61" s="22">
        <v>42427</v>
      </c>
      <c r="AE61" s="22">
        <v>1184</v>
      </c>
      <c r="AF61" s="22">
        <v>76903</v>
      </c>
      <c r="AG61" s="22">
        <v>5647</v>
      </c>
      <c r="AH61" s="20">
        <v>0.6</v>
      </c>
      <c r="AI61" s="20">
        <v>2.4</v>
      </c>
      <c r="AJ61" s="20" t="s">
        <v>1909</v>
      </c>
      <c r="AK61" s="22">
        <v>419</v>
      </c>
      <c r="AL61" s="22">
        <v>0</v>
      </c>
      <c r="AM61" s="22">
        <v>0</v>
      </c>
      <c r="AN61" s="22">
        <v>1</v>
      </c>
      <c r="AO61" s="22">
        <v>8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80</v>
      </c>
      <c r="AX61" s="20">
        <v>72.400000000000006</v>
      </c>
      <c r="AY61" s="20">
        <v>21.8</v>
      </c>
      <c r="AZ61" s="20">
        <v>17</v>
      </c>
      <c r="BA61" s="20">
        <v>11.2</v>
      </c>
      <c r="BB61" s="22">
        <v>4</v>
      </c>
      <c r="BC61" s="20">
        <v>0.03</v>
      </c>
      <c r="BD61" s="20">
        <v>7.0000000000000007E-2</v>
      </c>
      <c r="BE61" s="20">
        <v>0.1</v>
      </c>
      <c r="BF61" s="20">
        <v>7.41</v>
      </c>
      <c r="BG61" s="22">
        <v>133</v>
      </c>
      <c r="BH61" s="22">
        <v>55</v>
      </c>
      <c r="BI61" s="22">
        <v>207</v>
      </c>
      <c r="BJ61" s="22">
        <v>61</v>
      </c>
      <c r="BK61" s="22">
        <v>210</v>
      </c>
      <c r="BL61" s="22">
        <v>59</v>
      </c>
      <c r="BM61" s="22">
        <v>193</v>
      </c>
      <c r="BN61" s="22">
        <v>62</v>
      </c>
      <c r="BO61" s="20"/>
      <c r="BP61" s="20"/>
      <c r="BQ61" s="20"/>
      <c r="BR61" s="20"/>
      <c r="BS61" s="20"/>
      <c r="BT61" s="20"/>
      <c r="BU61" s="22">
        <v>0.01</v>
      </c>
      <c r="BV61" s="22">
        <v>0</v>
      </c>
      <c r="BW61" s="22">
        <v>0.02</v>
      </c>
      <c r="BX61" s="22">
        <v>0.03</v>
      </c>
      <c r="BY61" s="22">
        <v>1.59</v>
      </c>
      <c r="BZ61" s="22">
        <v>1.72</v>
      </c>
      <c r="CA61" s="22">
        <v>410</v>
      </c>
      <c r="CB61" s="22">
        <v>92</v>
      </c>
      <c r="CC61" s="22">
        <v>106</v>
      </c>
      <c r="CD61" s="22">
        <v>30</v>
      </c>
      <c r="CE61" s="22">
        <v>177</v>
      </c>
      <c r="CF61" s="22">
        <v>59</v>
      </c>
      <c r="CG61" s="22">
        <v>114</v>
      </c>
      <c r="CH61" s="22">
        <v>44</v>
      </c>
      <c r="CI61" s="22">
        <v>0.86</v>
      </c>
      <c r="CJ61" s="22">
        <v>0.21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243557</v>
      </c>
      <c r="D62" s="22">
        <v>0</v>
      </c>
      <c r="E62" s="22">
        <v>0</v>
      </c>
      <c r="F62" s="22">
        <v>1</v>
      </c>
      <c r="G62" s="22">
        <v>-1</v>
      </c>
      <c r="H62" s="22">
        <v>1</v>
      </c>
      <c r="I62" s="22">
        <v>3</v>
      </c>
      <c r="J62" s="20">
        <v>5.5</v>
      </c>
      <c r="K62" s="20">
        <v>5.5</v>
      </c>
      <c r="L62" s="22">
        <v>5</v>
      </c>
      <c r="M62" s="20" t="s">
        <v>1562</v>
      </c>
      <c r="N62" s="20">
        <v>5.5</v>
      </c>
      <c r="O62" s="22">
        <v>599</v>
      </c>
      <c r="P62" s="23" t="b">
        <v>0</v>
      </c>
      <c r="Q62" s="20"/>
      <c r="R62" s="20"/>
      <c r="S62" s="22">
        <v>66</v>
      </c>
      <c r="T62" s="20" t="s">
        <v>1912</v>
      </c>
      <c r="U62" s="20">
        <v>5.8</v>
      </c>
      <c r="V62" s="20" t="s">
        <v>1913</v>
      </c>
      <c r="W62" s="20">
        <v>10.3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29</v>
      </c>
      <c r="AD62" s="22">
        <v>636949</v>
      </c>
      <c r="AE62" s="22">
        <v>56425</v>
      </c>
      <c r="AF62" s="22">
        <v>305673</v>
      </c>
      <c r="AG62" s="22">
        <v>18688</v>
      </c>
      <c r="AH62" s="20">
        <v>0.8</v>
      </c>
      <c r="AI62" s="20">
        <v>4.4000000000000004</v>
      </c>
      <c r="AJ62" s="20" t="s">
        <v>1913</v>
      </c>
      <c r="AK62" s="22">
        <v>401</v>
      </c>
      <c r="AL62" s="22">
        <v>2</v>
      </c>
      <c r="AM62" s="22">
        <v>2</v>
      </c>
      <c r="AN62" s="22">
        <v>1</v>
      </c>
      <c r="AO62" s="22">
        <v>9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102</v>
      </c>
      <c r="AX62" s="20">
        <v>132.6</v>
      </c>
      <c r="AY62" s="20">
        <v>117.7</v>
      </c>
      <c r="AZ62" s="20">
        <v>123</v>
      </c>
      <c r="BA62" s="20">
        <v>37.4</v>
      </c>
      <c r="BB62" s="22">
        <v>5</v>
      </c>
      <c r="BC62" s="20">
        <v>1.08</v>
      </c>
      <c r="BD62" s="20">
        <v>0.81</v>
      </c>
      <c r="BE62" s="20">
        <v>1.89</v>
      </c>
      <c r="BF62" s="20">
        <v>7.36</v>
      </c>
      <c r="BG62" s="22">
        <v>31</v>
      </c>
      <c r="BH62" s="22">
        <v>13</v>
      </c>
      <c r="BI62" s="22">
        <v>26</v>
      </c>
      <c r="BJ62" s="22">
        <v>18</v>
      </c>
      <c r="BK62" s="22">
        <v>35</v>
      </c>
      <c r="BL62" s="22">
        <v>23</v>
      </c>
      <c r="BM62" s="22">
        <v>21</v>
      </c>
      <c r="BN62" s="22">
        <v>17</v>
      </c>
      <c r="BO62" s="20"/>
      <c r="BP62" s="20"/>
      <c r="BQ62" s="20"/>
      <c r="BR62" s="20"/>
      <c r="BS62" s="20"/>
      <c r="BT62" s="20"/>
      <c r="BU62" s="22">
        <v>0.24</v>
      </c>
      <c r="BV62" s="22">
        <v>0</v>
      </c>
      <c r="BW62" s="22">
        <v>0.18</v>
      </c>
      <c r="BX62" s="22">
        <v>0.42</v>
      </c>
      <c r="BY62" s="22">
        <v>1.65</v>
      </c>
      <c r="BZ62" s="22">
        <v>2.02</v>
      </c>
      <c r="CA62" s="22">
        <v>44</v>
      </c>
      <c r="CB62" s="22">
        <v>27</v>
      </c>
      <c r="CC62" s="22">
        <v>21</v>
      </c>
      <c r="CD62" s="22">
        <v>12</v>
      </c>
      <c r="CE62" s="22">
        <v>18</v>
      </c>
      <c r="CF62" s="22">
        <v>10</v>
      </c>
      <c r="CG62" s="22">
        <v>41</v>
      </c>
      <c r="CH62" s="22">
        <v>14</v>
      </c>
      <c r="CI62" s="22">
        <v>1.1200000000000001</v>
      </c>
      <c r="CJ62" s="22">
        <v>0.22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2503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2504</v>
      </c>
      <c r="U63" s="20">
        <v>0</v>
      </c>
      <c r="V63" s="20" t="s">
        <v>2505</v>
      </c>
      <c r="W63" s="20">
        <v>0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1954</v>
      </c>
      <c r="AE63" s="22">
        <v>182</v>
      </c>
      <c r="AF63" s="22">
        <v>2099</v>
      </c>
      <c r="AG63" s="22">
        <v>145</v>
      </c>
      <c r="AH63" s="20">
        <v>0</v>
      </c>
      <c r="AI63" s="20">
        <v>0</v>
      </c>
      <c r="AJ63" s="20" t="s">
        <v>2505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631</v>
      </c>
      <c r="BH63" s="22">
        <v>250</v>
      </c>
      <c r="BI63" s="22">
        <v>623</v>
      </c>
      <c r="BJ63" s="22">
        <v>249</v>
      </c>
      <c r="BK63" s="22">
        <v>615</v>
      </c>
      <c r="BL63" s="22">
        <v>243</v>
      </c>
      <c r="BM63" s="22">
        <v>636</v>
      </c>
      <c r="BN63" s="22">
        <v>253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472</v>
      </c>
      <c r="CB63" s="22">
        <v>263</v>
      </c>
      <c r="CC63" s="22">
        <v>620</v>
      </c>
      <c r="CD63" s="22">
        <v>246</v>
      </c>
      <c r="CE63" s="22">
        <v>635</v>
      </c>
      <c r="CF63" s="22">
        <v>253</v>
      </c>
      <c r="CG63" s="22">
        <v>495</v>
      </c>
      <c r="CH63" s="22">
        <v>173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2799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2800</v>
      </c>
      <c r="U64" s="20">
        <v>0</v>
      </c>
      <c r="V64" s="20" t="s">
        <v>2801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779</v>
      </c>
      <c r="AE64" s="22">
        <v>50</v>
      </c>
      <c r="AF64" s="22">
        <v>231</v>
      </c>
      <c r="AG64" s="22">
        <v>31</v>
      </c>
      <c r="AH64" s="20">
        <v>0</v>
      </c>
      <c r="AI64" s="20">
        <v>0</v>
      </c>
      <c r="AJ64" s="20" t="s">
        <v>2801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476</v>
      </c>
      <c r="BH64" s="22">
        <v>63</v>
      </c>
      <c r="BI64" s="22">
        <v>460</v>
      </c>
      <c r="BJ64" s="22">
        <v>47</v>
      </c>
      <c r="BK64" s="22">
        <v>430</v>
      </c>
      <c r="BL64" s="22">
        <v>43</v>
      </c>
      <c r="BM64" s="22">
        <v>482</v>
      </c>
      <c r="BN64" s="22">
        <v>63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677</v>
      </c>
      <c r="CB64" s="22">
        <v>71</v>
      </c>
      <c r="CC64" s="22">
        <v>453</v>
      </c>
      <c r="CD64" s="22">
        <v>62</v>
      </c>
      <c r="CE64" s="22">
        <v>481</v>
      </c>
      <c r="CF64" s="22">
        <v>63</v>
      </c>
      <c r="CG64" s="22">
        <v>608</v>
      </c>
      <c r="CH64" s="22">
        <v>75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0.7</v>
      </c>
      <c r="K65" s="20">
        <v>0.7</v>
      </c>
      <c r="L65" s="22">
        <v>0</v>
      </c>
      <c r="M65" s="20" t="s">
        <v>2891</v>
      </c>
      <c r="N65" s="20">
        <v>0.7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2892</v>
      </c>
      <c r="U65" s="20">
        <v>0.7</v>
      </c>
      <c r="V65" s="20" t="s">
        <v>2893</v>
      </c>
      <c r="W65" s="20">
        <v>0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2</v>
      </c>
      <c r="AD65" s="22">
        <v>3412</v>
      </c>
      <c r="AE65" s="22">
        <v>208</v>
      </c>
      <c r="AF65" s="22">
        <v>1405</v>
      </c>
      <c r="AG65" s="22">
        <v>273</v>
      </c>
      <c r="AH65" s="20">
        <v>0.1</v>
      </c>
      <c r="AI65" s="20">
        <v>0.4</v>
      </c>
      <c r="AJ65" s="20" t="s">
        <v>2893</v>
      </c>
      <c r="AK65" s="22">
        <v>98</v>
      </c>
      <c r="AL65" s="22">
        <v>0</v>
      </c>
      <c r="AM65" s="22">
        <v>0</v>
      </c>
      <c r="AN65" s="22">
        <v>0</v>
      </c>
      <c r="AO65" s="22">
        <v>1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1</v>
      </c>
      <c r="AX65" s="20">
        <v>15.6</v>
      </c>
      <c r="AY65" s="20">
        <v>54.8</v>
      </c>
      <c r="AZ65" s="20">
        <v>35</v>
      </c>
      <c r="BA65" s="20">
        <v>10.5</v>
      </c>
      <c r="BB65" s="22">
        <v>1</v>
      </c>
      <c r="BC65" s="20">
        <v>0.24</v>
      </c>
      <c r="BD65" s="20">
        <v>0.38</v>
      </c>
      <c r="BE65" s="20">
        <v>0.62</v>
      </c>
      <c r="BF65" s="20">
        <v>1.01</v>
      </c>
      <c r="BG65" s="22">
        <v>299</v>
      </c>
      <c r="BH65" s="22">
        <v>128</v>
      </c>
      <c r="BI65" s="22">
        <v>110</v>
      </c>
      <c r="BJ65" s="22">
        <v>73</v>
      </c>
      <c r="BK65" s="22">
        <v>131</v>
      </c>
      <c r="BL65" s="22">
        <v>78</v>
      </c>
      <c r="BM65" s="22">
        <v>208</v>
      </c>
      <c r="BN65" s="22">
        <v>96</v>
      </c>
      <c r="BO65" s="20"/>
      <c r="BP65" s="20"/>
      <c r="BQ65" s="20"/>
      <c r="BR65" s="20"/>
      <c r="BS65" s="20"/>
      <c r="BT65" s="20"/>
      <c r="BU65" s="22">
        <v>0.22</v>
      </c>
      <c r="BV65" s="22">
        <v>0</v>
      </c>
      <c r="BW65" s="22">
        <v>0.35</v>
      </c>
      <c r="BX65" s="22">
        <v>0.56999999999999995</v>
      </c>
      <c r="BY65" s="22">
        <v>0.93</v>
      </c>
      <c r="BZ65" s="22">
        <v>0.92</v>
      </c>
      <c r="CA65" s="22">
        <v>110</v>
      </c>
      <c r="CB65" s="22">
        <v>68</v>
      </c>
      <c r="CC65" s="22">
        <v>314</v>
      </c>
      <c r="CD65" s="22">
        <v>149</v>
      </c>
      <c r="CE65" s="22">
        <v>396</v>
      </c>
      <c r="CF65" s="22">
        <v>189</v>
      </c>
      <c r="CG65" s="22">
        <v>524</v>
      </c>
      <c r="CH65" s="22">
        <v>188</v>
      </c>
      <c r="CI65" s="22">
        <v>0.92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2894</v>
      </c>
      <c r="N66" s="20">
        <v>0</v>
      </c>
      <c r="O66" s="22">
        <v>686</v>
      </c>
      <c r="P66" s="23" t="b">
        <v>0</v>
      </c>
      <c r="Q66" s="20" t="s">
        <v>3260</v>
      </c>
      <c r="R66" s="20" t="s">
        <v>3261</v>
      </c>
      <c r="S66" s="22">
        <v>40</v>
      </c>
      <c r="T66" s="20" t="s">
        <v>2895</v>
      </c>
      <c r="U66" s="20">
        <v>0</v>
      </c>
      <c r="V66" s="20" t="s">
        <v>2896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2258</v>
      </c>
      <c r="AG66" s="22">
        <v>620</v>
      </c>
      <c r="AH66" s="20">
        <v>0</v>
      </c>
      <c r="AI66" s="20">
        <v>0</v>
      </c>
      <c r="AJ66" s="20" t="s">
        <v>2896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493</v>
      </c>
      <c r="BH66" s="22">
        <v>72</v>
      </c>
      <c r="BI66" s="22">
        <v>476</v>
      </c>
      <c r="BJ66" s="22">
        <v>56</v>
      </c>
      <c r="BK66" s="22">
        <v>447</v>
      </c>
      <c r="BL66" s="22">
        <v>52</v>
      </c>
      <c r="BM66" s="22">
        <v>498</v>
      </c>
      <c r="BN66" s="22">
        <v>72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698</v>
      </c>
      <c r="CB66" s="22">
        <v>80</v>
      </c>
      <c r="CC66" s="22">
        <v>470</v>
      </c>
      <c r="CD66" s="22">
        <v>71</v>
      </c>
      <c r="CE66" s="22">
        <v>497</v>
      </c>
      <c r="CF66" s="22">
        <v>72</v>
      </c>
      <c r="CG66" s="22">
        <v>428</v>
      </c>
      <c r="CH66" s="22">
        <v>62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3029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3030</v>
      </c>
      <c r="U67" s="20">
        <v>0</v>
      </c>
      <c r="V67" s="20" t="s">
        <v>3031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1433</v>
      </c>
      <c r="AE67" s="22">
        <v>150</v>
      </c>
      <c r="AF67" s="22">
        <v>342</v>
      </c>
      <c r="AG67" s="22">
        <v>167</v>
      </c>
      <c r="AH67" s="20">
        <v>0</v>
      </c>
      <c r="AI67" s="20">
        <v>0</v>
      </c>
      <c r="AJ67" s="20" t="s">
        <v>3031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574</v>
      </c>
      <c r="BH67" s="22">
        <v>221</v>
      </c>
      <c r="BI67" s="22">
        <v>567</v>
      </c>
      <c r="BJ67" s="22">
        <v>221</v>
      </c>
      <c r="BK67" s="22">
        <v>553</v>
      </c>
      <c r="BL67" s="22">
        <v>217</v>
      </c>
      <c r="BM67" s="22">
        <v>579</v>
      </c>
      <c r="BN67" s="22">
        <v>221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368</v>
      </c>
      <c r="CB67" s="22">
        <v>63</v>
      </c>
      <c r="CC67" s="22">
        <v>562</v>
      </c>
      <c r="CD67" s="22">
        <v>214</v>
      </c>
      <c r="CE67" s="22">
        <v>580</v>
      </c>
      <c r="CF67" s="22">
        <v>219</v>
      </c>
      <c r="CG67" s="22">
        <v>576</v>
      </c>
      <c r="CH67" s="22">
        <v>206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0.3</v>
      </c>
      <c r="O68" s="22">
        <v>62</v>
      </c>
      <c r="P68" s="23" t="b">
        <v>0</v>
      </c>
      <c r="Q68" s="20" t="s">
        <v>3032</v>
      </c>
      <c r="R68" s="20" t="s">
        <v>3033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9023</v>
      </c>
      <c r="AG68" s="22">
        <v>602</v>
      </c>
      <c r="AH68" s="20">
        <v>0.1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333</v>
      </c>
      <c r="BH68" s="22">
        <v>144</v>
      </c>
      <c r="BI68" s="22">
        <v>306</v>
      </c>
      <c r="BJ68" s="22">
        <v>155</v>
      </c>
      <c r="BK68" s="22">
        <v>223</v>
      </c>
      <c r="BL68" s="22">
        <v>118</v>
      </c>
      <c r="BM68" s="22">
        <v>325</v>
      </c>
      <c r="BN68" s="22">
        <v>147</v>
      </c>
      <c r="BO68" s="22">
        <v>3</v>
      </c>
      <c r="BP68" s="20"/>
      <c r="BQ68" s="22">
        <v>2</v>
      </c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293</v>
      </c>
      <c r="CB68" s="22">
        <v>193</v>
      </c>
      <c r="CC68" s="22">
        <v>358</v>
      </c>
      <c r="CD68" s="22">
        <v>168</v>
      </c>
      <c r="CE68" s="22">
        <v>361</v>
      </c>
      <c r="CF68" s="22">
        <v>166</v>
      </c>
      <c r="CG68" s="22">
        <v>433</v>
      </c>
      <c r="CH68" s="22">
        <v>139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-2</v>
      </c>
      <c r="G69" s="22">
        <v>2</v>
      </c>
      <c r="H69" s="22">
        <v>0</v>
      </c>
      <c r="I69" s="22">
        <v>3</v>
      </c>
      <c r="J69" s="20">
        <v>2.2999999999999998</v>
      </c>
      <c r="K69" s="20">
        <v>2.2999999999999998</v>
      </c>
      <c r="L69" s="22">
        <v>3</v>
      </c>
      <c r="M69" s="20" t="s">
        <v>1002</v>
      </c>
      <c r="N69" s="20">
        <v>2.2999999999999998</v>
      </c>
      <c r="O69" s="22">
        <v>63</v>
      </c>
      <c r="P69" s="23" t="b">
        <v>0</v>
      </c>
      <c r="Q69" s="20"/>
      <c r="R69" s="20"/>
      <c r="S69" s="22">
        <v>53</v>
      </c>
      <c r="T69" s="20" t="s">
        <v>1003</v>
      </c>
      <c r="U69" s="20">
        <v>2.2000000000000002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11</v>
      </c>
      <c r="AD69" s="22">
        <v>9541</v>
      </c>
      <c r="AE69" s="22">
        <v>403</v>
      </c>
      <c r="AF69" s="22">
        <v>42031</v>
      </c>
      <c r="AG69" s="22">
        <v>1359</v>
      </c>
      <c r="AH69" s="20">
        <v>0.4</v>
      </c>
      <c r="AI69" s="20">
        <v>2.1</v>
      </c>
      <c r="AJ69" s="20" t="s">
        <v>546</v>
      </c>
      <c r="AK69" s="22">
        <v>445</v>
      </c>
      <c r="AL69" s="22">
        <v>0</v>
      </c>
      <c r="AM69" s="22">
        <v>0</v>
      </c>
      <c r="AN69" s="22">
        <v>1</v>
      </c>
      <c r="AO69" s="22">
        <v>8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51</v>
      </c>
      <c r="AX69" s="20">
        <v>76</v>
      </c>
      <c r="AY69" s="20">
        <v>91.9</v>
      </c>
      <c r="AZ69" s="20">
        <v>73</v>
      </c>
      <c r="BA69" s="20">
        <v>24</v>
      </c>
      <c r="BB69" s="22">
        <v>5</v>
      </c>
      <c r="BC69" s="20">
        <v>1.1299999999999999</v>
      </c>
      <c r="BD69" s="20">
        <v>0.22</v>
      </c>
      <c r="BE69" s="20">
        <v>1.35</v>
      </c>
      <c r="BF69" s="20">
        <v>10.98</v>
      </c>
      <c r="BG69" s="22">
        <v>123</v>
      </c>
      <c r="BH69" s="22">
        <v>45</v>
      </c>
      <c r="BI69" s="22">
        <v>46</v>
      </c>
      <c r="BJ69" s="22">
        <v>32</v>
      </c>
      <c r="BK69" s="22">
        <v>61</v>
      </c>
      <c r="BL69" s="22">
        <v>35</v>
      </c>
      <c r="BM69" s="22">
        <v>60</v>
      </c>
      <c r="BN69" s="22">
        <v>38</v>
      </c>
      <c r="BO69" s="20"/>
      <c r="BP69" s="20"/>
      <c r="BQ69" s="22">
        <v>1</v>
      </c>
      <c r="BR69" s="20"/>
      <c r="BS69" s="20"/>
      <c r="BT69" s="20"/>
      <c r="BU69" s="22">
        <v>0.23</v>
      </c>
      <c r="BV69" s="22">
        <v>0</v>
      </c>
      <c r="BW69" s="22">
        <v>0.04</v>
      </c>
      <c r="BX69" s="22">
        <v>0.27</v>
      </c>
      <c r="BY69" s="22">
        <v>2.2200000000000002</v>
      </c>
      <c r="BZ69" s="22">
        <v>1.62</v>
      </c>
      <c r="CA69" s="22">
        <v>149</v>
      </c>
      <c r="CB69" s="22">
        <v>94</v>
      </c>
      <c r="CC69" s="22">
        <v>139</v>
      </c>
      <c r="CD69" s="22">
        <v>59</v>
      </c>
      <c r="CE69" s="22">
        <v>185</v>
      </c>
      <c r="CF69" s="22">
        <v>78</v>
      </c>
      <c r="CG69" s="22">
        <v>232</v>
      </c>
      <c r="CH69" s="22">
        <v>74</v>
      </c>
      <c r="CI69" s="22">
        <v>1.01</v>
      </c>
      <c r="CJ69" s="22">
        <v>0.2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3.3</v>
      </c>
      <c r="K70" s="20">
        <v>3.3</v>
      </c>
      <c r="L70" s="22">
        <v>1</v>
      </c>
      <c r="M70" s="20" t="s">
        <v>985</v>
      </c>
      <c r="N70" s="20">
        <v>3.3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2.6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13</v>
      </c>
      <c r="AD70" s="22">
        <v>5448</v>
      </c>
      <c r="AE70" s="22">
        <v>543</v>
      </c>
      <c r="AF70" s="22">
        <v>5721</v>
      </c>
      <c r="AG70" s="22">
        <v>347</v>
      </c>
      <c r="AH70" s="20">
        <v>0.7</v>
      </c>
      <c r="AI70" s="20">
        <v>2.7</v>
      </c>
      <c r="AJ70" s="20" t="s">
        <v>662</v>
      </c>
      <c r="AK70" s="22">
        <v>136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2</v>
      </c>
      <c r="AW70" s="22">
        <v>43</v>
      </c>
      <c r="AX70" s="20">
        <v>48.2</v>
      </c>
      <c r="AY70" s="20">
        <v>53.6</v>
      </c>
      <c r="AZ70" s="20">
        <v>59</v>
      </c>
      <c r="BA70" s="20">
        <v>16.100000000000001</v>
      </c>
      <c r="BB70" s="22">
        <v>1</v>
      </c>
      <c r="BC70" s="20">
        <v>1.18</v>
      </c>
      <c r="BD70" s="20">
        <v>0.26</v>
      </c>
      <c r="BE70" s="20">
        <v>1.44</v>
      </c>
      <c r="BF70" s="20">
        <v>3.08</v>
      </c>
      <c r="BG70" s="22">
        <v>202</v>
      </c>
      <c r="BH70" s="22">
        <v>77</v>
      </c>
      <c r="BI70" s="22">
        <v>113</v>
      </c>
      <c r="BJ70" s="22">
        <v>76</v>
      </c>
      <c r="BK70" s="22">
        <v>86</v>
      </c>
      <c r="BL70" s="22">
        <v>51</v>
      </c>
      <c r="BM70" s="22">
        <v>122</v>
      </c>
      <c r="BN70" s="22">
        <v>67</v>
      </c>
      <c r="BO70" s="22">
        <v>1</v>
      </c>
      <c r="BP70" s="20"/>
      <c r="BQ70" s="20"/>
      <c r="BR70" s="20"/>
      <c r="BS70" s="20"/>
      <c r="BT70" s="20"/>
      <c r="BU70" s="22">
        <v>0.78</v>
      </c>
      <c r="BV70" s="22">
        <v>0</v>
      </c>
      <c r="BW70" s="22">
        <v>0.17</v>
      </c>
      <c r="BX70" s="22">
        <v>0.95</v>
      </c>
      <c r="BY70" s="22">
        <v>2.04</v>
      </c>
      <c r="BZ70" s="22">
        <v>1.32</v>
      </c>
      <c r="CA70" s="22">
        <v>249</v>
      </c>
      <c r="CB70" s="22">
        <v>163</v>
      </c>
      <c r="CC70" s="22">
        <v>85</v>
      </c>
      <c r="CD70" s="22">
        <v>40</v>
      </c>
      <c r="CE70" s="22">
        <v>153</v>
      </c>
      <c r="CF70" s="22">
        <v>67</v>
      </c>
      <c r="CG70" s="22">
        <v>401</v>
      </c>
      <c r="CH70" s="22">
        <v>127</v>
      </c>
      <c r="CI70" s="22">
        <v>0.66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</v>
      </c>
      <c r="K71" s="20">
        <v>2</v>
      </c>
      <c r="L71" s="22">
        <v>3</v>
      </c>
      <c r="M71" s="20" t="s">
        <v>983</v>
      </c>
      <c r="N71" s="20">
        <v>2</v>
      </c>
      <c r="O71" s="22">
        <v>65</v>
      </c>
      <c r="P71" s="23" t="b">
        <v>0</v>
      </c>
      <c r="Q71" s="20"/>
      <c r="R71" s="20" t="s">
        <v>2390</v>
      </c>
      <c r="S71" s="22">
        <v>50</v>
      </c>
      <c r="T71" s="20" t="s">
        <v>1001</v>
      </c>
      <c r="U71" s="20">
        <v>2</v>
      </c>
      <c r="V71" s="20" t="s">
        <v>572</v>
      </c>
      <c r="W71" s="20">
        <v>0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10</v>
      </c>
      <c r="AD71" s="22">
        <v>1458</v>
      </c>
      <c r="AE71" s="22">
        <v>118</v>
      </c>
      <c r="AF71" s="22">
        <v>1485</v>
      </c>
      <c r="AG71" s="22">
        <v>68</v>
      </c>
      <c r="AH71" s="20">
        <v>0.4</v>
      </c>
      <c r="AI71" s="20">
        <v>2</v>
      </c>
      <c r="AJ71" s="20" t="s">
        <v>572</v>
      </c>
      <c r="AK71" s="22">
        <v>361</v>
      </c>
      <c r="AL71" s="22">
        <v>0</v>
      </c>
      <c r="AM71" s="22">
        <v>0</v>
      </c>
      <c r="AN71" s="22">
        <v>1</v>
      </c>
      <c r="AO71" s="22">
        <v>6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48</v>
      </c>
      <c r="AX71" s="20">
        <v>56.2</v>
      </c>
      <c r="AY71" s="20">
        <v>100.5</v>
      </c>
      <c r="AZ71" s="20">
        <v>62</v>
      </c>
      <c r="BA71" s="20">
        <v>21.9</v>
      </c>
      <c r="BB71" s="22">
        <v>5</v>
      </c>
      <c r="BC71" s="20">
        <v>0.19</v>
      </c>
      <c r="BD71" s="20">
        <v>0.6</v>
      </c>
      <c r="BE71" s="20">
        <v>0.79</v>
      </c>
      <c r="BF71" s="20">
        <v>9.07</v>
      </c>
      <c r="BG71" s="22">
        <v>174</v>
      </c>
      <c r="BH71" s="22">
        <v>66</v>
      </c>
      <c r="BI71" s="22">
        <v>37</v>
      </c>
      <c r="BJ71" s="22">
        <v>26</v>
      </c>
      <c r="BK71" s="22">
        <v>78</v>
      </c>
      <c r="BL71" s="22">
        <v>45</v>
      </c>
      <c r="BM71" s="22">
        <v>69</v>
      </c>
      <c r="BN71" s="22">
        <v>43</v>
      </c>
      <c r="BO71" s="20"/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0.15</v>
      </c>
      <c r="BX71" s="22">
        <v>0.2</v>
      </c>
      <c r="BY71" s="22">
        <v>2.2599999999999998</v>
      </c>
      <c r="BZ71" s="22">
        <v>1.5</v>
      </c>
      <c r="CA71" s="22">
        <v>184</v>
      </c>
      <c r="CB71" s="22">
        <v>112</v>
      </c>
      <c r="CC71" s="22">
        <v>162</v>
      </c>
      <c r="CD71" s="22">
        <v>71</v>
      </c>
      <c r="CE71" s="22">
        <v>210</v>
      </c>
      <c r="CF71" s="22">
        <v>92</v>
      </c>
      <c r="CG71" s="22">
        <v>558</v>
      </c>
      <c r="CH71" s="22">
        <v>208</v>
      </c>
      <c r="CI71" s="22">
        <v>1.25</v>
      </c>
      <c r="CJ71" s="22">
        <v>0.25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2</v>
      </c>
      <c r="K72" s="20">
        <v>2</v>
      </c>
      <c r="L72" s="22">
        <v>3</v>
      </c>
      <c r="M72" s="20" t="s">
        <v>505</v>
      </c>
      <c r="N72" s="20">
        <v>2</v>
      </c>
      <c r="O72" s="22">
        <v>66</v>
      </c>
      <c r="P72" s="23" t="b">
        <v>0</v>
      </c>
      <c r="Q72" s="20"/>
      <c r="R72" s="20" t="s">
        <v>2506</v>
      </c>
      <c r="S72" s="22">
        <v>50</v>
      </c>
      <c r="T72" s="20" t="s">
        <v>998</v>
      </c>
      <c r="U72" s="20">
        <v>2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6</v>
      </c>
      <c r="AD72" s="22">
        <v>231</v>
      </c>
      <c r="AE72" s="22">
        <v>47</v>
      </c>
      <c r="AF72" s="22">
        <v>1466</v>
      </c>
      <c r="AG72" s="22">
        <v>38</v>
      </c>
      <c r="AH72" s="20">
        <v>0.4</v>
      </c>
      <c r="AI72" s="20">
        <v>1.2</v>
      </c>
      <c r="AJ72" s="20" t="s">
        <v>1914</v>
      </c>
      <c r="AK72" s="22">
        <v>225</v>
      </c>
      <c r="AL72" s="22">
        <v>0</v>
      </c>
      <c r="AM72" s="22">
        <v>0</v>
      </c>
      <c r="AN72" s="22">
        <v>1</v>
      </c>
      <c r="AO72" s="22">
        <v>3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32</v>
      </c>
      <c r="AX72" s="20">
        <v>40.4</v>
      </c>
      <c r="AY72" s="20">
        <v>15.4</v>
      </c>
      <c r="AZ72" s="20">
        <v>18</v>
      </c>
      <c r="BA72" s="20">
        <v>7.4</v>
      </c>
      <c r="BB72" s="22">
        <v>2</v>
      </c>
      <c r="BC72" s="20">
        <v>7.0000000000000007E-2</v>
      </c>
      <c r="BD72" s="20">
        <v>0.04</v>
      </c>
      <c r="BE72" s="20">
        <v>0.11</v>
      </c>
      <c r="BF72" s="20">
        <v>5.72</v>
      </c>
      <c r="BG72" s="22">
        <v>228</v>
      </c>
      <c r="BH72" s="22">
        <v>90</v>
      </c>
      <c r="BI72" s="22">
        <v>239</v>
      </c>
      <c r="BJ72" s="22">
        <v>131</v>
      </c>
      <c r="BK72" s="22">
        <v>203</v>
      </c>
      <c r="BL72" s="22">
        <v>111</v>
      </c>
      <c r="BM72" s="22">
        <v>254</v>
      </c>
      <c r="BN72" s="22">
        <v>111</v>
      </c>
      <c r="BO72" s="20"/>
      <c r="BP72" s="20"/>
      <c r="BQ72" s="20"/>
      <c r="BR72" s="20"/>
      <c r="BS72" s="20"/>
      <c r="BT72" s="20"/>
      <c r="BU72" s="22">
        <v>0.03</v>
      </c>
      <c r="BV72" s="22">
        <v>0</v>
      </c>
      <c r="BW72" s="22">
        <v>0.02</v>
      </c>
      <c r="BX72" s="22">
        <v>0.05</v>
      </c>
      <c r="BY72" s="22">
        <v>2.29</v>
      </c>
      <c r="BZ72" s="22">
        <v>1.2</v>
      </c>
      <c r="CA72" s="22">
        <v>183</v>
      </c>
      <c r="CB72" s="22">
        <v>111</v>
      </c>
      <c r="CC72" s="22">
        <v>161</v>
      </c>
      <c r="CD72" s="22">
        <v>70</v>
      </c>
      <c r="CE72" s="22">
        <v>209</v>
      </c>
      <c r="CF72" s="22">
        <v>91</v>
      </c>
      <c r="CG72" s="22">
        <v>601</v>
      </c>
      <c r="CH72" s="22">
        <v>234</v>
      </c>
      <c r="CI72" s="22">
        <v>0.8</v>
      </c>
      <c r="CJ72" s="22">
        <v>0.4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1915</v>
      </c>
      <c r="R73" s="20" t="s">
        <v>1916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292</v>
      </c>
      <c r="AG73" s="22">
        <v>9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589</v>
      </c>
      <c r="BH73" s="22">
        <v>223</v>
      </c>
      <c r="BI73" s="22">
        <v>582</v>
      </c>
      <c r="BJ73" s="22">
        <v>222</v>
      </c>
      <c r="BK73" s="22">
        <v>571</v>
      </c>
      <c r="BL73" s="22">
        <v>215</v>
      </c>
      <c r="BM73" s="22">
        <v>594</v>
      </c>
      <c r="BN73" s="22">
        <v>226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408</v>
      </c>
      <c r="CB73" s="22">
        <v>229</v>
      </c>
      <c r="CC73" s="22">
        <v>577</v>
      </c>
      <c r="CD73" s="22">
        <v>217</v>
      </c>
      <c r="CE73" s="22">
        <v>596</v>
      </c>
      <c r="CF73" s="22">
        <v>227</v>
      </c>
      <c r="CG73" s="22">
        <v>698</v>
      </c>
      <c r="CH73" s="22">
        <v>294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2507</v>
      </c>
      <c r="R74" s="20" t="s">
        <v>2391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209</v>
      </c>
      <c r="AE74" s="22">
        <v>12</v>
      </c>
      <c r="AF74" s="22">
        <v>1472</v>
      </c>
      <c r="AG74" s="22">
        <v>28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513</v>
      </c>
      <c r="BH74" s="22">
        <v>201</v>
      </c>
      <c r="BI74" s="22">
        <v>498</v>
      </c>
      <c r="BJ74" s="22">
        <v>200</v>
      </c>
      <c r="BK74" s="22">
        <v>472</v>
      </c>
      <c r="BL74" s="22">
        <v>187</v>
      </c>
      <c r="BM74" s="22">
        <v>518</v>
      </c>
      <c r="BN74" s="22">
        <v>201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490</v>
      </c>
      <c r="CB74" s="22">
        <v>111</v>
      </c>
      <c r="CC74" s="22">
        <v>493</v>
      </c>
      <c r="CD74" s="22">
        <v>187</v>
      </c>
      <c r="CE74" s="22">
        <v>519</v>
      </c>
      <c r="CF74" s="22">
        <v>199</v>
      </c>
      <c r="CG74" s="22">
        <v>629</v>
      </c>
      <c r="CH74" s="22">
        <v>215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3034</v>
      </c>
      <c r="R75" s="20" t="s">
        <v>3035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12593</v>
      </c>
      <c r="AG75" s="22">
        <v>771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478</v>
      </c>
      <c r="BH75" s="22">
        <v>180</v>
      </c>
      <c r="BI75" s="22">
        <v>332</v>
      </c>
      <c r="BJ75" s="22">
        <v>123</v>
      </c>
      <c r="BK75" s="22">
        <v>432</v>
      </c>
      <c r="BL75" s="22">
        <v>163</v>
      </c>
      <c r="BM75" s="22">
        <v>395</v>
      </c>
      <c r="BN75" s="22">
        <v>141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679</v>
      </c>
      <c r="CB75" s="22">
        <v>207</v>
      </c>
      <c r="CC75" s="22">
        <v>455</v>
      </c>
      <c r="CD75" s="22">
        <v>163</v>
      </c>
      <c r="CE75" s="22">
        <v>301</v>
      </c>
      <c r="CF75" s="22">
        <v>102</v>
      </c>
      <c r="CG75" s="22">
        <v>311</v>
      </c>
      <c r="CH75" s="22">
        <v>117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2.7</v>
      </c>
      <c r="K76" s="20">
        <v>2.7</v>
      </c>
      <c r="L76" s="22">
        <v>8</v>
      </c>
      <c r="M76" s="20" t="s">
        <v>1008</v>
      </c>
      <c r="N76" s="20">
        <v>2.7</v>
      </c>
      <c r="O76" s="22">
        <v>70</v>
      </c>
      <c r="P76" s="23" t="b">
        <v>0</v>
      </c>
      <c r="Q76" s="20"/>
      <c r="R76" s="20" t="s">
        <v>1917</v>
      </c>
      <c r="S76" s="22">
        <v>45</v>
      </c>
      <c r="T76" s="20" t="s">
        <v>1009</v>
      </c>
      <c r="U76" s="20">
        <v>3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9</v>
      </c>
      <c r="AD76" s="22">
        <v>1091</v>
      </c>
      <c r="AE76" s="22">
        <v>341</v>
      </c>
      <c r="AF76" s="22">
        <v>1051</v>
      </c>
      <c r="AG76" s="22">
        <v>71</v>
      </c>
      <c r="AH76" s="20">
        <v>0.6</v>
      </c>
      <c r="AI76" s="20">
        <v>2</v>
      </c>
      <c r="AJ76" s="20" t="s">
        <v>562</v>
      </c>
      <c r="AK76" s="22">
        <v>194</v>
      </c>
      <c r="AL76" s="22">
        <v>0</v>
      </c>
      <c r="AM76" s="22">
        <v>0</v>
      </c>
      <c r="AN76" s="22">
        <v>1</v>
      </c>
      <c r="AO76" s="22">
        <v>2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44</v>
      </c>
      <c r="AX76" s="20">
        <v>28.2</v>
      </c>
      <c r="AY76" s="20">
        <v>12.3</v>
      </c>
      <c r="AZ76" s="20">
        <v>2</v>
      </c>
      <c r="BA76" s="20">
        <v>4.2</v>
      </c>
      <c r="BB76" s="22">
        <v>2</v>
      </c>
      <c r="BC76" s="20">
        <v>0</v>
      </c>
      <c r="BD76" s="20">
        <v>0.03</v>
      </c>
      <c r="BE76" s="20">
        <v>0.03</v>
      </c>
      <c r="BF76" s="20">
        <v>3.85</v>
      </c>
      <c r="BG76" s="22">
        <v>256</v>
      </c>
      <c r="BH76" s="22">
        <v>101</v>
      </c>
      <c r="BI76" s="22">
        <v>259</v>
      </c>
      <c r="BJ76" s="22">
        <v>82</v>
      </c>
      <c r="BK76" s="22">
        <v>329</v>
      </c>
      <c r="BL76" s="22">
        <v>117</v>
      </c>
      <c r="BM76" s="22">
        <v>306</v>
      </c>
      <c r="BN76" s="22">
        <v>109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0.01</v>
      </c>
      <c r="BX76" s="22">
        <v>0.01</v>
      </c>
      <c r="BY76" s="22">
        <v>1.79</v>
      </c>
      <c r="BZ76" s="22">
        <v>0.93</v>
      </c>
      <c r="CA76" s="22">
        <v>404</v>
      </c>
      <c r="CB76" s="22">
        <v>88</v>
      </c>
      <c r="CC76" s="22">
        <v>111</v>
      </c>
      <c r="CD76" s="22">
        <v>33</v>
      </c>
      <c r="CE76" s="22">
        <v>120</v>
      </c>
      <c r="CF76" s="22">
        <v>32</v>
      </c>
      <c r="CG76" s="22">
        <v>550</v>
      </c>
      <c r="CH76" s="22">
        <v>198</v>
      </c>
      <c r="CI76" s="22">
        <v>0.93</v>
      </c>
      <c r="CJ76" s="22">
        <v>0.46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1918</v>
      </c>
      <c r="U77" s="20">
        <v>0</v>
      </c>
      <c r="V77" s="20" t="s">
        <v>1919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1917</v>
      </c>
      <c r="AE77" s="22">
        <v>224</v>
      </c>
      <c r="AF77" s="22">
        <v>3425</v>
      </c>
      <c r="AG77" s="22">
        <v>166</v>
      </c>
      <c r="AH77" s="20">
        <v>0</v>
      </c>
      <c r="AI77" s="20">
        <v>0</v>
      </c>
      <c r="AJ77" s="20" t="s">
        <v>1919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555</v>
      </c>
      <c r="BH77" s="22">
        <v>208</v>
      </c>
      <c r="BI77" s="22">
        <v>542</v>
      </c>
      <c r="BJ77" s="22">
        <v>207</v>
      </c>
      <c r="BK77" s="22">
        <v>526</v>
      </c>
      <c r="BL77" s="22">
        <v>199</v>
      </c>
      <c r="BM77" s="22">
        <v>560</v>
      </c>
      <c r="BN77" s="22">
        <v>211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563</v>
      </c>
      <c r="CB77" s="22">
        <v>293</v>
      </c>
      <c r="CC77" s="22">
        <v>542</v>
      </c>
      <c r="CD77" s="22">
        <v>202</v>
      </c>
      <c r="CE77" s="22">
        <v>561</v>
      </c>
      <c r="CF77" s="22">
        <v>212</v>
      </c>
      <c r="CG77" s="22">
        <v>445</v>
      </c>
      <c r="CH77" s="22">
        <v>145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-2</v>
      </c>
      <c r="G78" s="22">
        <v>2</v>
      </c>
      <c r="H78" s="22">
        <v>0</v>
      </c>
      <c r="I78" s="22">
        <v>3</v>
      </c>
      <c r="J78" s="20">
        <v>1.3</v>
      </c>
      <c r="K78" s="20">
        <v>1.3</v>
      </c>
      <c r="L78" s="22">
        <v>1</v>
      </c>
      <c r="M78" s="20" t="s">
        <v>556</v>
      </c>
      <c r="N78" s="20">
        <v>1.3</v>
      </c>
      <c r="O78" s="22">
        <v>72</v>
      </c>
      <c r="P78" s="23" t="b">
        <v>0</v>
      </c>
      <c r="Q78" s="20"/>
      <c r="R78" s="20"/>
      <c r="S78" s="22">
        <v>48</v>
      </c>
      <c r="T78" s="20" t="s">
        <v>1920</v>
      </c>
      <c r="U78" s="20">
        <v>1.2</v>
      </c>
      <c r="V78" s="20" t="s">
        <v>1921</v>
      </c>
      <c r="W78" s="20">
        <v>0.3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6</v>
      </c>
      <c r="AD78" s="22">
        <v>3573</v>
      </c>
      <c r="AE78" s="22">
        <v>325</v>
      </c>
      <c r="AF78" s="22">
        <v>25126</v>
      </c>
      <c r="AG78" s="22">
        <v>959</v>
      </c>
      <c r="AH78" s="20">
        <v>0.3</v>
      </c>
      <c r="AI78" s="20">
        <v>1.2</v>
      </c>
      <c r="AJ78" s="20" t="s">
        <v>1921</v>
      </c>
      <c r="AK78" s="22">
        <v>213</v>
      </c>
      <c r="AL78" s="22">
        <v>0</v>
      </c>
      <c r="AM78" s="22">
        <v>0</v>
      </c>
      <c r="AN78" s="22">
        <v>0</v>
      </c>
      <c r="AO78" s="22">
        <v>2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6</v>
      </c>
      <c r="AX78" s="20">
        <v>21.8</v>
      </c>
      <c r="AY78" s="20">
        <v>51.4</v>
      </c>
      <c r="AZ78" s="20">
        <v>50</v>
      </c>
      <c r="BA78" s="20">
        <v>12.4</v>
      </c>
      <c r="BB78" s="22">
        <v>2</v>
      </c>
      <c r="BC78" s="20">
        <v>0.35</v>
      </c>
      <c r="BD78" s="20">
        <v>0.62</v>
      </c>
      <c r="BE78" s="20">
        <v>0.97</v>
      </c>
      <c r="BF78" s="20">
        <v>4.28</v>
      </c>
      <c r="BG78" s="22">
        <v>277</v>
      </c>
      <c r="BH78" s="22">
        <v>114</v>
      </c>
      <c r="BI78" s="22">
        <v>121</v>
      </c>
      <c r="BJ78" s="22">
        <v>82</v>
      </c>
      <c r="BK78" s="22">
        <v>103</v>
      </c>
      <c r="BL78" s="22">
        <v>63</v>
      </c>
      <c r="BM78" s="22">
        <v>177</v>
      </c>
      <c r="BN78" s="22">
        <v>87</v>
      </c>
      <c r="BO78" s="22">
        <v>5</v>
      </c>
      <c r="BP78" s="20"/>
      <c r="BQ78" s="20"/>
      <c r="BR78" s="20"/>
      <c r="BS78" s="20"/>
      <c r="BT78" s="20"/>
      <c r="BU78" s="22">
        <v>0.15</v>
      </c>
      <c r="BV78" s="22">
        <v>0</v>
      </c>
      <c r="BW78" s="22">
        <v>0.26</v>
      </c>
      <c r="BX78" s="22">
        <v>0.41</v>
      </c>
      <c r="BY78" s="22">
        <v>1.81</v>
      </c>
      <c r="BZ78" s="22">
        <v>0.85</v>
      </c>
      <c r="CA78" s="22">
        <v>318</v>
      </c>
      <c r="CB78" s="22">
        <v>213</v>
      </c>
      <c r="CC78" s="22">
        <v>220</v>
      </c>
      <c r="CD78" s="22">
        <v>99</v>
      </c>
      <c r="CE78" s="22">
        <v>284</v>
      </c>
      <c r="CF78" s="22">
        <v>129</v>
      </c>
      <c r="CG78" s="22">
        <v>279</v>
      </c>
      <c r="CH78" s="22">
        <v>83</v>
      </c>
      <c r="CI78" s="22">
        <v>0.85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3036</v>
      </c>
      <c r="R79" s="20" t="s">
        <v>3037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954</v>
      </c>
      <c r="AG79" s="22">
        <v>31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651</v>
      </c>
      <c r="BH79" s="22">
        <v>266</v>
      </c>
      <c r="BI79" s="22">
        <v>646</v>
      </c>
      <c r="BJ79" s="22">
        <v>265</v>
      </c>
      <c r="BK79" s="22">
        <v>639</v>
      </c>
      <c r="BL79" s="22">
        <v>258</v>
      </c>
      <c r="BM79" s="22">
        <v>655</v>
      </c>
      <c r="BN79" s="22">
        <v>268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251</v>
      </c>
      <c r="CB79" s="22">
        <v>164</v>
      </c>
      <c r="CC79" s="22">
        <v>642</v>
      </c>
      <c r="CD79" s="22">
        <v>263</v>
      </c>
      <c r="CE79" s="22">
        <v>654</v>
      </c>
      <c r="CF79" s="22">
        <v>267</v>
      </c>
      <c r="CG79" s="22">
        <v>639</v>
      </c>
      <c r="CH79" s="22">
        <v>257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2802</v>
      </c>
      <c r="R80" s="20" t="s">
        <v>2803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342</v>
      </c>
      <c r="AE80" s="22">
        <v>18</v>
      </c>
      <c r="AF80" s="22">
        <v>2237</v>
      </c>
      <c r="AG80" s="22">
        <v>51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521</v>
      </c>
      <c r="BH80" s="22">
        <v>191</v>
      </c>
      <c r="BI80" s="22">
        <v>507</v>
      </c>
      <c r="BJ80" s="22">
        <v>189</v>
      </c>
      <c r="BK80" s="22">
        <v>483</v>
      </c>
      <c r="BL80" s="22">
        <v>180</v>
      </c>
      <c r="BM80" s="22">
        <v>526</v>
      </c>
      <c r="BN80" s="22">
        <v>194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507</v>
      </c>
      <c r="CB80" s="22">
        <v>271</v>
      </c>
      <c r="CC80" s="22">
        <v>503</v>
      </c>
      <c r="CD80" s="22">
        <v>184</v>
      </c>
      <c r="CE80" s="22">
        <v>528</v>
      </c>
      <c r="CF80" s="22">
        <v>195</v>
      </c>
      <c r="CG80" s="22">
        <v>590</v>
      </c>
      <c r="CH80" s="22">
        <v>227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223911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2</v>
      </c>
      <c r="J81" s="20">
        <v>0.3</v>
      </c>
      <c r="K81" s="20">
        <v>0.3</v>
      </c>
      <c r="L81" s="22">
        <v>0</v>
      </c>
      <c r="M81" s="20" t="s">
        <v>1004</v>
      </c>
      <c r="N81" s="20">
        <v>0.3</v>
      </c>
      <c r="O81" s="22">
        <v>75</v>
      </c>
      <c r="P81" s="23" t="b">
        <v>0</v>
      </c>
      <c r="Q81" s="20"/>
      <c r="R81" s="20"/>
      <c r="S81" s="22">
        <v>44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</v>
      </c>
      <c r="AD81" s="22">
        <v>706</v>
      </c>
      <c r="AE81" s="22">
        <v>31</v>
      </c>
      <c r="AF81" s="22">
        <v>3721</v>
      </c>
      <c r="AG81" s="22">
        <v>107</v>
      </c>
      <c r="AH81" s="20">
        <v>0.1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300</v>
      </c>
      <c r="BH81" s="22">
        <v>117</v>
      </c>
      <c r="BI81" s="22">
        <v>272</v>
      </c>
      <c r="BJ81" s="22">
        <v>89</v>
      </c>
      <c r="BK81" s="22">
        <v>511</v>
      </c>
      <c r="BL81" s="22">
        <v>209</v>
      </c>
      <c r="BM81" s="22">
        <v>332</v>
      </c>
      <c r="BN81" s="22">
        <v>120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540</v>
      </c>
      <c r="CB81" s="22">
        <v>141</v>
      </c>
      <c r="CC81" s="22">
        <v>336</v>
      </c>
      <c r="CD81" s="22">
        <v>111</v>
      </c>
      <c r="CE81" s="22">
        <v>400</v>
      </c>
      <c r="CF81" s="22">
        <v>136</v>
      </c>
      <c r="CG81" s="22">
        <v>461</v>
      </c>
      <c r="CH81" s="22">
        <v>177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4</v>
      </c>
      <c r="J82" s="20">
        <v>0.3</v>
      </c>
      <c r="K82" s="20">
        <v>0.3</v>
      </c>
      <c r="L82" s="22">
        <v>0</v>
      </c>
      <c r="M82" s="20" t="s">
        <v>989</v>
      </c>
      <c r="N82" s="20">
        <v>0.3</v>
      </c>
      <c r="O82" s="22">
        <v>76</v>
      </c>
      <c r="P82" s="23" t="b">
        <v>0</v>
      </c>
      <c r="Q82" s="20"/>
      <c r="R82" s="20"/>
      <c r="S82" s="22">
        <v>48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3</v>
      </c>
      <c r="AD82" s="22">
        <v>4731</v>
      </c>
      <c r="AE82" s="22">
        <v>227</v>
      </c>
      <c r="AF82" s="22">
        <v>23442</v>
      </c>
      <c r="AG82" s="22">
        <v>1042</v>
      </c>
      <c r="AH82" s="20">
        <v>0.1</v>
      </c>
      <c r="AI82" s="20">
        <v>0.6</v>
      </c>
      <c r="AJ82" s="20" t="s">
        <v>524</v>
      </c>
      <c r="AK82" s="22">
        <v>54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4</v>
      </c>
      <c r="AX82" s="20">
        <v>0.4</v>
      </c>
      <c r="AY82" s="20">
        <v>6</v>
      </c>
      <c r="AZ82" s="20">
        <v>17</v>
      </c>
      <c r="BA82" s="20">
        <v>2.1</v>
      </c>
      <c r="BB82" s="22">
        <v>0</v>
      </c>
      <c r="BC82" s="20">
        <v>0.27</v>
      </c>
      <c r="BD82" s="20">
        <v>0.06</v>
      </c>
      <c r="BE82" s="20">
        <v>0.33</v>
      </c>
      <c r="BF82" s="20">
        <v>0.66</v>
      </c>
      <c r="BG82" s="22">
        <v>393</v>
      </c>
      <c r="BH82" s="22">
        <v>47</v>
      </c>
      <c r="BI82" s="22">
        <v>302</v>
      </c>
      <c r="BJ82" s="22">
        <v>42</v>
      </c>
      <c r="BK82" s="22">
        <v>213</v>
      </c>
      <c r="BL82" s="22">
        <v>41</v>
      </c>
      <c r="BM82" s="22">
        <v>348</v>
      </c>
      <c r="BN82" s="22">
        <v>44</v>
      </c>
      <c r="BO82" s="20"/>
      <c r="BP82" s="20"/>
      <c r="BQ82" s="20"/>
      <c r="BR82" s="20"/>
      <c r="BS82" s="20"/>
      <c r="BT82" s="20"/>
      <c r="BU82" s="22">
        <v>0.45</v>
      </c>
      <c r="BV82" s="22">
        <v>0</v>
      </c>
      <c r="BW82" s="22">
        <v>0.1</v>
      </c>
      <c r="BX82" s="22">
        <v>0.55000000000000004</v>
      </c>
      <c r="BY82" s="22">
        <v>1.1000000000000001</v>
      </c>
      <c r="BZ82" s="22">
        <v>0</v>
      </c>
      <c r="CA82" s="22">
        <v>308</v>
      </c>
      <c r="CB82" s="22">
        <v>61</v>
      </c>
      <c r="CC82" s="22">
        <v>349</v>
      </c>
      <c r="CD82" s="22">
        <v>48</v>
      </c>
      <c r="CE82" s="22">
        <v>342</v>
      </c>
      <c r="CF82" s="22">
        <v>46</v>
      </c>
      <c r="CG82" s="22">
        <v>272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4.3</v>
      </c>
      <c r="K83" s="20">
        <v>4.3</v>
      </c>
      <c r="L83" s="22">
        <v>10</v>
      </c>
      <c r="M83" s="20" t="s">
        <v>1020</v>
      </c>
      <c r="N83" s="20">
        <v>4.3</v>
      </c>
      <c r="O83" s="22">
        <v>77</v>
      </c>
      <c r="P83" s="23" t="b">
        <v>1</v>
      </c>
      <c r="Q83" s="20"/>
      <c r="R83" s="20"/>
      <c r="S83" s="22">
        <v>45</v>
      </c>
      <c r="T83" s="20" t="s">
        <v>1021</v>
      </c>
      <c r="U83" s="20">
        <v>5</v>
      </c>
      <c r="V83" s="20" t="s">
        <v>1022</v>
      </c>
      <c r="W83" s="20">
        <v>1.2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25</v>
      </c>
      <c r="AD83" s="22">
        <v>51065</v>
      </c>
      <c r="AE83" s="22">
        <v>11152</v>
      </c>
      <c r="AF83" s="22">
        <v>30378</v>
      </c>
      <c r="AG83" s="22">
        <v>1656</v>
      </c>
      <c r="AH83" s="20">
        <v>1</v>
      </c>
      <c r="AI83" s="20">
        <v>5.6</v>
      </c>
      <c r="AJ83" s="20" t="s">
        <v>274</v>
      </c>
      <c r="AK83" s="22">
        <v>450</v>
      </c>
      <c r="AL83" s="22">
        <v>0</v>
      </c>
      <c r="AM83" s="22">
        <v>0</v>
      </c>
      <c r="AN83" s="22">
        <v>1</v>
      </c>
      <c r="AO83" s="22">
        <v>8</v>
      </c>
      <c r="AP83" s="22">
        <v>0</v>
      </c>
      <c r="AQ83" s="22">
        <v>1</v>
      </c>
      <c r="AR83" s="22">
        <v>0</v>
      </c>
      <c r="AS83" s="22">
        <v>2</v>
      </c>
      <c r="AT83" s="22">
        <v>0</v>
      </c>
      <c r="AU83" s="22">
        <v>24</v>
      </c>
      <c r="AV83" s="22">
        <v>5</v>
      </c>
      <c r="AW83" s="22">
        <v>110</v>
      </c>
      <c r="AX83" s="20">
        <v>193.8</v>
      </c>
      <c r="AY83" s="20">
        <v>0</v>
      </c>
      <c r="AZ83" s="20">
        <v>0</v>
      </c>
      <c r="BA83" s="20">
        <v>19.399999999999999</v>
      </c>
      <c r="BB83" s="22">
        <v>5</v>
      </c>
      <c r="BC83" s="20">
        <v>0</v>
      </c>
      <c r="BD83" s="20">
        <v>0.01</v>
      </c>
      <c r="BE83" s="20">
        <v>0.01</v>
      </c>
      <c r="BF83" s="20">
        <v>11.21</v>
      </c>
      <c r="BG83" s="22">
        <v>4</v>
      </c>
      <c r="BH83" s="22">
        <v>3</v>
      </c>
      <c r="BI83" s="22">
        <v>559</v>
      </c>
      <c r="BJ83" s="22">
        <v>69</v>
      </c>
      <c r="BK83" s="22">
        <v>545</v>
      </c>
      <c r="BL83" s="22">
        <v>66</v>
      </c>
      <c r="BM83" s="22">
        <v>86</v>
      </c>
      <c r="BN83" s="22">
        <v>3</v>
      </c>
      <c r="BO83" s="20"/>
      <c r="BP83" s="20"/>
      <c r="BQ83" s="20"/>
      <c r="BR83" s="20"/>
      <c r="BS83" s="20"/>
      <c r="BT83" s="20"/>
      <c r="BU83" s="22">
        <v>0</v>
      </c>
      <c r="BV83" s="22">
        <v>4.8</v>
      </c>
      <c r="BW83" s="22">
        <v>0</v>
      </c>
      <c r="BX83" s="22">
        <v>0</v>
      </c>
      <c r="BY83" s="22">
        <v>2.2400000000000002</v>
      </c>
      <c r="BZ83" s="22">
        <v>1.6</v>
      </c>
      <c r="CA83" s="22">
        <v>345</v>
      </c>
      <c r="CB83" s="22">
        <v>15</v>
      </c>
      <c r="CC83" s="22">
        <v>46</v>
      </c>
      <c r="CD83" s="22">
        <v>5</v>
      </c>
      <c r="CE83" s="22">
        <v>27</v>
      </c>
      <c r="CF83" s="22">
        <v>2</v>
      </c>
      <c r="CG83" s="22">
        <v>151</v>
      </c>
      <c r="CH83" s="22">
        <v>21</v>
      </c>
      <c r="CI83" s="22">
        <v>1</v>
      </c>
      <c r="CJ83" s="22">
        <v>0.2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</v>
      </c>
      <c r="K84" s="20">
        <v>1</v>
      </c>
      <c r="L84" s="22">
        <v>3</v>
      </c>
      <c r="M84" s="20" t="s">
        <v>1028</v>
      </c>
      <c r="N84" s="20">
        <v>1</v>
      </c>
      <c r="O84" s="22">
        <v>78</v>
      </c>
      <c r="P84" s="23" t="b">
        <v>0</v>
      </c>
      <c r="Q84" s="20"/>
      <c r="R84" s="20" t="s">
        <v>2508</v>
      </c>
      <c r="S84" s="22">
        <v>48</v>
      </c>
      <c r="T84" s="20" t="s">
        <v>1029</v>
      </c>
      <c r="U84" s="20">
        <v>3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3</v>
      </c>
      <c r="AD84" s="22">
        <v>143</v>
      </c>
      <c r="AE84" s="22">
        <v>46</v>
      </c>
      <c r="AF84" s="22">
        <v>3720</v>
      </c>
      <c r="AG84" s="22">
        <v>28</v>
      </c>
      <c r="AH84" s="20">
        <v>0.2</v>
      </c>
      <c r="AI84" s="20">
        <v>0.6</v>
      </c>
      <c r="AJ84" s="20" t="s">
        <v>1922</v>
      </c>
      <c r="AK84" s="22">
        <v>62</v>
      </c>
      <c r="AL84" s="22">
        <v>0</v>
      </c>
      <c r="AM84" s="22">
        <v>0</v>
      </c>
      <c r="AN84" s="22">
        <v>1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5</v>
      </c>
      <c r="AX84" s="20">
        <v>10.199999999999999</v>
      </c>
      <c r="AY84" s="20">
        <v>5.8</v>
      </c>
      <c r="AZ84" s="20">
        <v>42</v>
      </c>
      <c r="BA84" s="20">
        <v>5.8</v>
      </c>
      <c r="BB84" s="22">
        <v>1</v>
      </c>
      <c r="BC84" s="20">
        <v>0.32</v>
      </c>
      <c r="BD84" s="20">
        <v>0</v>
      </c>
      <c r="BE84" s="20">
        <v>0.32</v>
      </c>
      <c r="BF84" s="20">
        <v>0.68</v>
      </c>
      <c r="BG84" s="22">
        <v>323</v>
      </c>
      <c r="BH84" s="22">
        <v>140</v>
      </c>
      <c r="BI84" s="22">
        <v>303</v>
      </c>
      <c r="BJ84" s="22">
        <v>154</v>
      </c>
      <c r="BK84" s="22">
        <v>117</v>
      </c>
      <c r="BL84" s="22">
        <v>72</v>
      </c>
      <c r="BM84" s="22">
        <v>279</v>
      </c>
      <c r="BN84" s="22">
        <v>123</v>
      </c>
      <c r="BO84" s="20"/>
      <c r="BP84" s="20"/>
      <c r="BQ84" s="20"/>
      <c r="BR84" s="20"/>
      <c r="BS84" s="20"/>
      <c r="BT84" s="20"/>
      <c r="BU84" s="22">
        <v>0.46</v>
      </c>
      <c r="BV84" s="22">
        <v>0</v>
      </c>
      <c r="BW84" s="22">
        <v>0</v>
      </c>
      <c r="BX84" s="22">
        <v>0.46</v>
      </c>
      <c r="BY84" s="22">
        <v>0.99</v>
      </c>
      <c r="BZ84" s="22">
        <v>0</v>
      </c>
      <c r="CA84" s="22">
        <v>325</v>
      </c>
      <c r="CB84" s="22">
        <v>217</v>
      </c>
      <c r="CC84" s="22">
        <v>253</v>
      </c>
      <c r="CD84" s="22">
        <v>114</v>
      </c>
      <c r="CE84" s="22">
        <v>122</v>
      </c>
      <c r="CF84" s="22">
        <v>57</v>
      </c>
      <c r="CG84" s="22">
        <v>614</v>
      </c>
      <c r="CH84" s="22">
        <v>242</v>
      </c>
      <c r="CI84" s="22">
        <v>1.45</v>
      </c>
      <c r="CJ84" s="22">
        <v>1.45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1923</v>
      </c>
      <c r="R85" s="20" t="s">
        <v>1924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83</v>
      </c>
      <c r="AG85" s="22">
        <v>1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573</v>
      </c>
      <c r="BH85" s="22">
        <v>218</v>
      </c>
      <c r="BI85" s="22">
        <v>566</v>
      </c>
      <c r="BJ85" s="22">
        <v>217</v>
      </c>
      <c r="BK85" s="22">
        <v>552</v>
      </c>
      <c r="BL85" s="22">
        <v>210</v>
      </c>
      <c r="BM85" s="22">
        <v>578</v>
      </c>
      <c r="BN85" s="22">
        <v>221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360</v>
      </c>
      <c r="CB85" s="22">
        <v>223</v>
      </c>
      <c r="CC85" s="22">
        <v>560</v>
      </c>
      <c r="CD85" s="22">
        <v>212</v>
      </c>
      <c r="CE85" s="22">
        <v>579</v>
      </c>
      <c r="CF85" s="22">
        <v>222</v>
      </c>
      <c r="CG85" s="22">
        <v>713</v>
      </c>
      <c r="CH85" s="22">
        <v>306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0.6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4010</v>
      </c>
      <c r="AE86" s="22">
        <v>132</v>
      </c>
      <c r="AF86" s="22">
        <v>10126</v>
      </c>
      <c r="AG86" s="22">
        <v>534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413</v>
      </c>
      <c r="BH86" s="22">
        <v>31</v>
      </c>
      <c r="BI86" s="22">
        <v>391</v>
      </c>
      <c r="BJ86" s="22">
        <v>13</v>
      </c>
      <c r="BK86" s="22">
        <v>358</v>
      </c>
      <c r="BL86" s="22">
        <v>9</v>
      </c>
      <c r="BM86" s="22">
        <v>418</v>
      </c>
      <c r="BN86" s="22">
        <v>31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597</v>
      </c>
      <c r="CB86" s="22">
        <v>37</v>
      </c>
      <c r="CC86" s="22">
        <v>388</v>
      </c>
      <c r="CD86" s="22">
        <v>31</v>
      </c>
      <c r="CE86" s="22">
        <v>416</v>
      </c>
      <c r="CF86" s="22">
        <v>31</v>
      </c>
      <c r="CG86" s="22">
        <v>220</v>
      </c>
      <c r="CH86" s="22">
        <v>28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0.3</v>
      </c>
      <c r="K87" s="20">
        <v>0.3</v>
      </c>
      <c r="L87" s="22">
        <v>0</v>
      </c>
      <c r="M87" s="20" t="s">
        <v>1016</v>
      </c>
      <c r="N87" s="20">
        <v>0.3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1.7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5</v>
      </c>
      <c r="AD87" s="22">
        <v>398</v>
      </c>
      <c r="AE87" s="22">
        <v>9</v>
      </c>
      <c r="AF87" s="22">
        <v>958</v>
      </c>
      <c r="AG87" s="22">
        <v>51</v>
      </c>
      <c r="AH87" s="20">
        <v>0.1</v>
      </c>
      <c r="AI87" s="20">
        <v>1</v>
      </c>
      <c r="AJ87" s="20" t="s">
        <v>658</v>
      </c>
      <c r="AK87" s="22">
        <v>210</v>
      </c>
      <c r="AL87" s="22">
        <v>0</v>
      </c>
      <c r="AM87" s="22">
        <v>0</v>
      </c>
      <c r="AN87" s="22">
        <v>0</v>
      </c>
      <c r="AO87" s="22">
        <v>5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25</v>
      </c>
      <c r="AX87" s="20">
        <v>24.2</v>
      </c>
      <c r="AY87" s="20">
        <v>28.1</v>
      </c>
      <c r="AZ87" s="20">
        <v>3</v>
      </c>
      <c r="BA87" s="20">
        <v>5.5</v>
      </c>
      <c r="BB87" s="22">
        <v>3</v>
      </c>
      <c r="BC87" s="20">
        <v>0.03</v>
      </c>
      <c r="BD87" s="20">
        <v>7.0000000000000007E-2</v>
      </c>
      <c r="BE87" s="20">
        <v>0.1</v>
      </c>
      <c r="BF87" s="20">
        <v>5.41</v>
      </c>
      <c r="BG87" s="22">
        <v>272</v>
      </c>
      <c r="BH87" s="22">
        <v>110</v>
      </c>
      <c r="BI87" s="22">
        <v>182</v>
      </c>
      <c r="BJ87" s="22">
        <v>110</v>
      </c>
      <c r="BK87" s="22">
        <v>316</v>
      </c>
      <c r="BL87" s="22">
        <v>157</v>
      </c>
      <c r="BM87" s="22">
        <v>283</v>
      </c>
      <c r="BN87" s="22">
        <v>126</v>
      </c>
      <c r="BO87" s="22">
        <v>2</v>
      </c>
      <c r="BP87" s="20"/>
      <c r="BQ87" s="22">
        <v>4</v>
      </c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2.3199999999999998</v>
      </c>
      <c r="BZ87" s="22">
        <v>2.14</v>
      </c>
      <c r="CA87" s="22">
        <v>256</v>
      </c>
      <c r="CB87" s="22">
        <v>168</v>
      </c>
      <c r="CC87" s="22">
        <v>355</v>
      </c>
      <c r="CD87" s="22">
        <v>166</v>
      </c>
      <c r="CE87" s="22">
        <v>240</v>
      </c>
      <c r="CF87" s="22">
        <v>108</v>
      </c>
      <c r="CG87" s="22">
        <v>596</v>
      </c>
      <c r="CH87" s="22">
        <v>231</v>
      </c>
      <c r="CI87" s="22">
        <v>1.29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1</v>
      </c>
      <c r="K88" s="20">
        <v>1</v>
      </c>
      <c r="L88" s="22">
        <v>0</v>
      </c>
      <c r="M88" s="20" t="s">
        <v>1737</v>
      </c>
      <c r="N88" s="20">
        <v>1</v>
      </c>
      <c r="O88" s="22">
        <v>82</v>
      </c>
      <c r="P88" s="23" t="b">
        <v>0</v>
      </c>
      <c r="Q88" s="20"/>
      <c r="R88" s="20" t="s">
        <v>2392</v>
      </c>
      <c r="S88" s="22">
        <v>45</v>
      </c>
      <c r="T88" s="20" t="s">
        <v>1738</v>
      </c>
      <c r="U88" s="20">
        <v>3.2</v>
      </c>
      <c r="V88" s="20" t="s">
        <v>1739</v>
      </c>
      <c r="W88" s="20">
        <v>3.2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13</v>
      </c>
      <c r="AD88" s="22">
        <v>326165</v>
      </c>
      <c r="AE88" s="22">
        <v>7625</v>
      </c>
      <c r="AF88" s="22">
        <v>130740</v>
      </c>
      <c r="AG88" s="22">
        <v>13730</v>
      </c>
      <c r="AH88" s="20">
        <v>0.2</v>
      </c>
      <c r="AI88" s="20">
        <v>2.9</v>
      </c>
      <c r="AJ88" s="20" t="s">
        <v>1739</v>
      </c>
      <c r="AK88" s="22">
        <v>221</v>
      </c>
      <c r="AL88" s="22">
        <v>1</v>
      </c>
      <c r="AM88" s="22">
        <v>1</v>
      </c>
      <c r="AN88" s="22">
        <v>0</v>
      </c>
      <c r="AO88" s="22">
        <v>6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36</v>
      </c>
      <c r="AX88" s="20">
        <v>41.6</v>
      </c>
      <c r="AY88" s="20">
        <v>20.6</v>
      </c>
      <c r="AZ88" s="20">
        <v>66</v>
      </c>
      <c r="BA88" s="20">
        <v>12.7</v>
      </c>
      <c r="BB88" s="22">
        <v>3</v>
      </c>
      <c r="BC88" s="20">
        <v>0.61</v>
      </c>
      <c r="BD88" s="20">
        <v>0.13</v>
      </c>
      <c r="BE88" s="20">
        <v>0.74</v>
      </c>
      <c r="BF88" s="20">
        <v>6.42</v>
      </c>
      <c r="BG88" s="22">
        <v>221</v>
      </c>
      <c r="BH88" s="22">
        <v>26</v>
      </c>
      <c r="BI88" s="22">
        <v>211</v>
      </c>
      <c r="BJ88" s="22">
        <v>29</v>
      </c>
      <c r="BK88" s="22">
        <v>70</v>
      </c>
      <c r="BL88" s="22">
        <v>24</v>
      </c>
      <c r="BM88" s="22">
        <v>170</v>
      </c>
      <c r="BN88" s="22">
        <v>27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2.61</v>
      </c>
      <c r="BZ88" s="22">
        <v>2.44</v>
      </c>
      <c r="CA88" s="22">
        <v>419</v>
      </c>
      <c r="CB88" s="22">
        <v>72</v>
      </c>
      <c r="CC88" s="22">
        <v>249</v>
      </c>
      <c r="CD88" s="22">
        <v>34</v>
      </c>
      <c r="CE88" s="22">
        <v>106</v>
      </c>
      <c r="CF88" s="22">
        <v>21</v>
      </c>
      <c r="CG88" s="22">
        <v>95</v>
      </c>
      <c r="CH88" s="22">
        <v>18</v>
      </c>
      <c r="CI88" s="22">
        <v>1.22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1.7</v>
      </c>
      <c r="K89" s="20">
        <v>1.7</v>
      </c>
      <c r="L89" s="22">
        <v>1</v>
      </c>
      <c r="M89" s="20" t="s">
        <v>1023</v>
      </c>
      <c r="N89" s="20">
        <v>1.7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1.8</v>
      </c>
      <c r="V89" s="20" t="s">
        <v>598</v>
      </c>
      <c r="W89" s="20">
        <v>0.2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7</v>
      </c>
      <c r="AD89" s="22">
        <v>5253</v>
      </c>
      <c r="AE89" s="22">
        <v>203</v>
      </c>
      <c r="AF89" s="22">
        <v>8034</v>
      </c>
      <c r="AG89" s="22">
        <v>289</v>
      </c>
      <c r="AH89" s="20">
        <v>0.4</v>
      </c>
      <c r="AI89" s="20">
        <v>1.6</v>
      </c>
      <c r="AJ89" s="20" t="s">
        <v>598</v>
      </c>
      <c r="AK89" s="22">
        <v>248</v>
      </c>
      <c r="AL89" s="22">
        <v>0</v>
      </c>
      <c r="AM89" s="22">
        <v>1</v>
      </c>
      <c r="AN89" s="22">
        <v>0</v>
      </c>
      <c r="AO89" s="22">
        <v>6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50</v>
      </c>
      <c r="AX89" s="20">
        <v>78</v>
      </c>
      <c r="AY89" s="20">
        <v>25.4</v>
      </c>
      <c r="AZ89" s="20">
        <v>0</v>
      </c>
      <c r="BA89" s="20">
        <v>10.4</v>
      </c>
      <c r="BB89" s="22">
        <v>3</v>
      </c>
      <c r="BC89" s="20">
        <v>0</v>
      </c>
      <c r="BD89" s="20">
        <v>0.25</v>
      </c>
      <c r="BE89" s="20">
        <v>0.25</v>
      </c>
      <c r="BF89" s="20">
        <v>7.71</v>
      </c>
      <c r="BG89" s="22">
        <v>115</v>
      </c>
      <c r="BH89" s="22">
        <v>44</v>
      </c>
      <c r="BI89" s="22">
        <v>189</v>
      </c>
      <c r="BJ89" s="22">
        <v>50</v>
      </c>
      <c r="BK89" s="22">
        <v>506</v>
      </c>
      <c r="BL89" s="22">
        <v>206</v>
      </c>
      <c r="BM89" s="22">
        <v>209</v>
      </c>
      <c r="BN89" s="22">
        <v>69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0.09</v>
      </c>
      <c r="BX89" s="22">
        <v>0.09</v>
      </c>
      <c r="BY89" s="22">
        <v>2.8</v>
      </c>
      <c r="BZ89" s="22">
        <v>2.1800000000000002</v>
      </c>
      <c r="CA89" s="22">
        <v>535</v>
      </c>
      <c r="CB89" s="22">
        <v>138</v>
      </c>
      <c r="CC89" s="22">
        <v>178</v>
      </c>
      <c r="CD89" s="22">
        <v>57</v>
      </c>
      <c r="CE89" s="22">
        <v>220</v>
      </c>
      <c r="CF89" s="22">
        <v>71</v>
      </c>
      <c r="CG89" s="22">
        <v>352</v>
      </c>
      <c r="CH89" s="22">
        <v>133</v>
      </c>
      <c r="CI89" s="22">
        <v>1.0900000000000001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0</v>
      </c>
      <c r="K90" s="20">
        <v>0</v>
      </c>
      <c r="L90" s="22">
        <v>0</v>
      </c>
      <c r="M90" s="20" t="s">
        <v>981</v>
      </c>
      <c r="N90" s="20">
        <v>0</v>
      </c>
      <c r="O90" s="22">
        <v>84</v>
      </c>
      <c r="P90" s="23" t="b">
        <v>0</v>
      </c>
      <c r="Q90" s="20"/>
      <c r="R90" s="20" t="s">
        <v>2393</v>
      </c>
      <c r="S90" s="22">
        <v>44</v>
      </c>
      <c r="T90" s="20" t="s">
        <v>982</v>
      </c>
      <c r="U90" s="20">
        <v>0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0</v>
      </c>
      <c r="AD90" s="22">
        <v>249</v>
      </c>
      <c r="AE90" s="22">
        <v>33</v>
      </c>
      <c r="AF90" s="22">
        <v>1591</v>
      </c>
      <c r="AG90" s="22">
        <v>29</v>
      </c>
      <c r="AH90" s="20">
        <v>0</v>
      </c>
      <c r="AI90" s="20">
        <v>0</v>
      </c>
      <c r="AJ90" s="20" t="s">
        <v>579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508</v>
      </c>
      <c r="BH90" s="22">
        <v>198</v>
      </c>
      <c r="BI90" s="22">
        <v>493</v>
      </c>
      <c r="BJ90" s="22">
        <v>197</v>
      </c>
      <c r="BK90" s="22">
        <v>467</v>
      </c>
      <c r="BL90" s="22">
        <v>184</v>
      </c>
      <c r="BM90" s="22">
        <v>513</v>
      </c>
      <c r="BN90" s="22">
        <v>198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485</v>
      </c>
      <c r="CB90" s="22">
        <v>108</v>
      </c>
      <c r="CC90" s="22">
        <v>488</v>
      </c>
      <c r="CD90" s="22">
        <v>184</v>
      </c>
      <c r="CE90" s="22">
        <v>514</v>
      </c>
      <c r="CF90" s="22">
        <v>196</v>
      </c>
      <c r="CG90" s="22">
        <v>611</v>
      </c>
      <c r="CH90" s="22">
        <v>212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154566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4</v>
      </c>
      <c r="J91" s="20">
        <v>3.7</v>
      </c>
      <c r="K91" s="20">
        <v>3.7</v>
      </c>
      <c r="L91" s="22">
        <v>2</v>
      </c>
      <c r="M91" s="20" t="s">
        <v>996</v>
      </c>
      <c r="N91" s="20">
        <v>3.7</v>
      </c>
      <c r="O91" s="22">
        <v>85</v>
      </c>
      <c r="P91" s="23" t="b">
        <v>0</v>
      </c>
      <c r="Q91" s="20"/>
      <c r="R91" s="20"/>
      <c r="S91" s="22">
        <v>65</v>
      </c>
      <c r="T91" s="20" t="s">
        <v>997</v>
      </c>
      <c r="U91" s="20">
        <v>4.5999999999999996</v>
      </c>
      <c r="V91" s="20" t="s">
        <v>538</v>
      </c>
      <c r="W91" s="20">
        <v>2.4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23</v>
      </c>
      <c r="AD91" s="22">
        <v>66854</v>
      </c>
      <c r="AE91" s="22">
        <v>2064</v>
      </c>
      <c r="AF91" s="22">
        <v>113531</v>
      </c>
      <c r="AG91" s="22">
        <v>8093</v>
      </c>
      <c r="AH91" s="20">
        <v>0.6</v>
      </c>
      <c r="AI91" s="20">
        <v>3.5</v>
      </c>
      <c r="AJ91" s="20" t="s">
        <v>538</v>
      </c>
      <c r="AK91" s="22">
        <v>450</v>
      </c>
      <c r="AL91" s="22">
        <v>2</v>
      </c>
      <c r="AM91" s="22">
        <v>1</v>
      </c>
      <c r="AN91" s="22">
        <v>1</v>
      </c>
      <c r="AO91" s="22">
        <v>8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2</v>
      </c>
      <c r="AW91" s="22">
        <v>60</v>
      </c>
      <c r="AX91" s="20">
        <v>105.4</v>
      </c>
      <c r="AY91" s="20">
        <v>70.099999999999994</v>
      </c>
      <c r="AZ91" s="20">
        <v>191</v>
      </c>
      <c r="BA91" s="20">
        <v>36.799999999999997</v>
      </c>
      <c r="BB91" s="22">
        <v>5</v>
      </c>
      <c r="BC91" s="20">
        <v>2.16</v>
      </c>
      <c r="BD91" s="20">
        <v>0.24</v>
      </c>
      <c r="BE91" s="20">
        <v>2.4</v>
      </c>
      <c r="BF91" s="20">
        <v>11.21</v>
      </c>
      <c r="BG91" s="22">
        <v>64</v>
      </c>
      <c r="BH91" s="22">
        <v>8</v>
      </c>
      <c r="BI91" s="22">
        <v>73</v>
      </c>
      <c r="BJ91" s="22">
        <v>5</v>
      </c>
      <c r="BK91" s="22">
        <v>10</v>
      </c>
      <c r="BL91" s="22">
        <v>5</v>
      </c>
      <c r="BM91" s="22">
        <v>22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0.43</v>
      </c>
      <c r="BV91" s="22">
        <v>0</v>
      </c>
      <c r="BW91" s="22">
        <v>0.05</v>
      </c>
      <c r="BX91" s="22">
        <v>0.48</v>
      </c>
      <c r="BY91" s="22">
        <v>2.2400000000000002</v>
      </c>
      <c r="BZ91" s="22">
        <v>1.6</v>
      </c>
      <c r="CA91" s="22">
        <v>49</v>
      </c>
      <c r="CB91" s="22">
        <v>19</v>
      </c>
      <c r="CC91" s="22">
        <v>75</v>
      </c>
      <c r="CD91" s="22">
        <v>12</v>
      </c>
      <c r="CE91" s="22">
        <v>47</v>
      </c>
      <c r="CF91" s="22">
        <v>9</v>
      </c>
      <c r="CG91" s="22">
        <v>109</v>
      </c>
      <c r="CH91" s="22">
        <v>21</v>
      </c>
      <c r="CI91" s="22">
        <v>1</v>
      </c>
      <c r="CJ91" s="22">
        <v>0.2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2.2999999999999998</v>
      </c>
      <c r="K92" s="20">
        <v>2.2999999999999998</v>
      </c>
      <c r="L92" s="22">
        <v>3</v>
      </c>
      <c r="M92" s="20" t="s">
        <v>907</v>
      </c>
      <c r="N92" s="20">
        <v>2.2999999999999998</v>
      </c>
      <c r="O92" s="22">
        <v>86</v>
      </c>
      <c r="P92" s="23" t="b">
        <v>0</v>
      </c>
      <c r="Q92" s="20"/>
      <c r="R92" s="20" t="s">
        <v>1925</v>
      </c>
      <c r="S92" s="22">
        <v>54</v>
      </c>
      <c r="T92" s="20" t="s">
        <v>1018</v>
      </c>
      <c r="U92" s="20">
        <v>3.5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7</v>
      </c>
      <c r="AD92" s="22">
        <v>555</v>
      </c>
      <c r="AE92" s="22">
        <v>95</v>
      </c>
      <c r="AF92" s="22">
        <v>1648</v>
      </c>
      <c r="AG92" s="22">
        <v>57</v>
      </c>
      <c r="AH92" s="20">
        <v>0.4</v>
      </c>
      <c r="AI92" s="20">
        <v>1.3</v>
      </c>
      <c r="AJ92" s="20" t="s">
        <v>541</v>
      </c>
      <c r="AK92" s="22">
        <v>91</v>
      </c>
      <c r="AL92" s="22">
        <v>0</v>
      </c>
      <c r="AM92" s="22">
        <v>1</v>
      </c>
      <c r="AN92" s="22">
        <v>1</v>
      </c>
      <c r="AO92" s="22">
        <v>1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27</v>
      </c>
      <c r="AX92" s="20">
        <v>25</v>
      </c>
      <c r="AY92" s="20">
        <v>22.3</v>
      </c>
      <c r="AZ92" s="20">
        <v>22</v>
      </c>
      <c r="BA92" s="20">
        <v>7</v>
      </c>
      <c r="BB92" s="22">
        <v>1</v>
      </c>
      <c r="BC92" s="20">
        <v>7.0000000000000007E-2</v>
      </c>
      <c r="BD92" s="20">
        <v>0.3</v>
      </c>
      <c r="BE92" s="20">
        <v>0.37</v>
      </c>
      <c r="BF92" s="20">
        <v>3.04</v>
      </c>
      <c r="BG92" s="22">
        <v>267</v>
      </c>
      <c r="BH92" s="22">
        <v>108</v>
      </c>
      <c r="BI92" s="22">
        <v>202</v>
      </c>
      <c r="BJ92" s="22">
        <v>120</v>
      </c>
      <c r="BK92" s="22">
        <v>187</v>
      </c>
      <c r="BL92" s="22">
        <v>103</v>
      </c>
      <c r="BM92" s="22">
        <v>260</v>
      </c>
      <c r="BN92" s="22">
        <v>114</v>
      </c>
      <c r="BO92" s="22">
        <v>4</v>
      </c>
      <c r="BP92" s="20"/>
      <c r="BQ92" s="22">
        <v>3</v>
      </c>
      <c r="BR92" s="20"/>
      <c r="BS92" s="20"/>
      <c r="BT92" s="20"/>
      <c r="BU92" s="22">
        <v>7.0000000000000007E-2</v>
      </c>
      <c r="BV92" s="22">
        <v>0</v>
      </c>
      <c r="BW92" s="22">
        <v>0.3</v>
      </c>
      <c r="BX92" s="22">
        <v>0.37</v>
      </c>
      <c r="BY92" s="22">
        <v>3.01</v>
      </c>
      <c r="BZ92" s="22">
        <v>0.99</v>
      </c>
      <c r="CA92" s="22">
        <v>127</v>
      </c>
      <c r="CB92" s="22">
        <v>80</v>
      </c>
      <c r="CC92" s="22">
        <v>141</v>
      </c>
      <c r="CD92" s="22">
        <v>61</v>
      </c>
      <c r="CE92" s="22">
        <v>98</v>
      </c>
      <c r="CF92" s="22">
        <v>45</v>
      </c>
      <c r="CG92" s="22">
        <v>602</v>
      </c>
      <c r="CH92" s="22">
        <v>235</v>
      </c>
      <c r="CI92" s="22">
        <v>0.99</v>
      </c>
      <c r="CJ92" s="22">
        <v>0.99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-1</v>
      </c>
      <c r="E93" s="22">
        <v>1</v>
      </c>
      <c r="F93" s="22">
        <v>-2</v>
      </c>
      <c r="G93" s="22">
        <v>2</v>
      </c>
      <c r="H93" s="22">
        <v>0</v>
      </c>
      <c r="I93" s="22">
        <v>3</v>
      </c>
      <c r="J93" s="20">
        <v>0.3</v>
      </c>
      <c r="K93" s="20">
        <v>0.3</v>
      </c>
      <c r="L93" s="22">
        <v>0</v>
      </c>
      <c r="M93" s="20" t="s">
        <v>1743</v>
      </c>
      <c r="N93" s="20">
        <v>0.3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2</v>
      </c>
      <c r="AD93" s="22">
        <v>286</v>
      </c>
      <c r="AE93" s="22">
        <v>16</v>
      </c>
      <c r="AF93" s="22">
        <v>1183</v>
      </c>
      <c r="AG93" s="22">
        <v>55</v>
      </c>
      <c r="AH93" s="20">
        <v>0.1</v>
      </c>
      <c r="AI93" s="20">
        <v>0.4</v>
      </c>
      <c r="AJ93" s="20" t="s">
        <v>1926</v>
      </c>
      <c r="AK93" s="22">
        <v>36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7</v>
      </c>
      <c r="AX93" s="20">
        <v>12.6</v>
      </c>
      <c r="AY93" s="20">
        <v>14.7</v>
      </c>
      <c r="AZ93" s="20">
        <v>28</v>
      </c>
      <c r="BA93" s="20">
        <v>5.5</v>
      </c>
      <c r="BB93" s="22">
        <v>0</v>
      </c>
      <c r="BC93" s="20">
        <v>0.15</v>
      </c>
      <c r="BD93" s="20">
        <v>0.01</v>
      </c>
      <c r="BE93" s="20">
        <v>0.16</v>
      </c>
      <c r="BF93" s="20">
        <v>0.72</v>
      </c>
      <c r="BG93" s="22">
        <v>311</v>
      </c>
      <c r="BH93" s="22">
        <v>136</v>
      </c>
      <c r="BI93" s="22">
        <v>244</v>
      </c>
      <c r="BJ93" s="22">
        <v>134</v>
      </c>
      <c r="BK93" s="22">
        <v>156</v>
      </c>
      <c r="BL93" s="22">
        <v>91</v>
      </c>
      <c r="BM93" s="22">
        <v>282</v>
      </c>
      <c r="BN93" s="22">
        <v>125</v>
      </c>
      <c r="BO93" s="20"/>
      <c r="BP93" s="20"/>
      <c r="BQ93" s="22">
        <v>6</v>
      </c>
      <c r="BR93" s="20"/>
      <c r="BS93" s="20"/>
      <c r="BT93" s="20"/>
      <c r="BU93" s="22">
        <v>0.38</v>
      </c>
      <c r="BV93" s="22">
        <v>0</v>
      </c>
      <c r="BW93" s="22">
        <v>0.02</v>
      </c>
      <c r="BX93" s="22">
        <v>0.4</v>
      </c>
      <c r="BY93" s="22">
        <v>1.8</v>
      </c>
      <c r="BZ93" s="22">
        <v>2.5</v>
      </c>
      <c r="CA93" s="22">
        <v>323</v>
      </c>
      <c r="CB93" s="22">
        <v>215</v>
      </c>
      <c r="CC93" s="22">
        <v>351</v>
      </c>
      <c r="CD93" s="22">
        <v>162</v>
      </c>
      <c r="CE93" s="22">
        <v>347</v>
      </c>
      <c r="CF93" s="22">
        <v>155</v>
      </c>
      <c r="CG93" s="22">
        <v>597</v>
      </c>
      <c r="CH93" s="22">
        <v>232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1927</v>
      </c>
      <c r="R94" s="20" t="s">
        <v>1928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5505</v>
      </c>
      <c r="AG94" s="22">
        <v>235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455</v>
      </c>
      <c r="BH94" s="22">
        <v>55</v>
      </c>
      <c r="BI94" s="22">
        <v>439</v>
      </c>
      <c r="BJ94" s="22">
        <v>39</v>
      </c>
      <c r="BK94" s="22">
        <v>406</v>
      </c>
      <c r="BL94" s="22">
        <v>35</v>
      </c>
      <c r="BM94" s="22">
        <v>461</v>
      </c>
      <c r="BN94" s="22">
        <v>55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651</v>
      </c>
      <c r="CB94" s="22">
        <v>63</v>
      </c>
      <c r="CC94" s="22">
        <v>432</v>
      </c>
      <c r="CD94" s="22">
        <v>54</v>
      </c>
      <c r="CE94" s="22">
        <v>460</v>
      </c>
      <c r="CF94" s="22">
        <v>55</v>
      </c>
      <c r="CG94" s="22">
        <v>387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2.7</v>
      </c>
      <c r="K95" s="20">
        <v>2.7</v>
      </c>
      <c r="L95" s="22">
        <v>6</v>
      </c>
      <c r="M95" s="20" t="s">
        <v>1740</v>
      </c>
      <c r="N95" s="20">
        <v>2.7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2.2000000000000002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11</v>
      </c>
      <c r="AD95" s="22">
        <v>4277</v>
      </c>
      <c r="AE95" s="22">
        <v>138</v>
      </c>
      <c r="AF95" s="22">
        <v>5476</v>
      </c>
      <c r="AG95" s="22">
        <v>152</v>
      </c>
      <c r="AH95" s="20">
        <v>0.6</v>
      </c>
      <c r="AI95" s="20">
        <v>2.4</v>
      </c>
      <c r="AJ95" s="20" t="s">
        <v>1742</v>
      </c>
      <c r="AK95" s="22">
        <v>450</v>
      </c>
      <c r="AL95" s="22">
        <v>0</v>
      </c>
      <c r="AM95" s="22">
        <v>0</v>
      </c>
      <c r="AN95" s="22">
        <v>1</v>
      </c>
      <c r="AO95" s="22">
        <v>8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80</v>
      </c>
      <c r="AX95" s="20">
        <v>94.4</v>
      </c>
      <c r="AY95" s="20">
        <v>4.2</v>
      </c>
      <c r="AZ95" s="20">
        <v>4</v>
      </c>
      <c r="BA95" s="20">
        <v>10.3</v>
      </c>
      <c r="BB95" s="22">
        <v>5</v>
      </c>
      <c r="BC95" s="20">
        <v>0</v>
      </c>
      <c r="BD95" s="20">
        <v>0.03</v>
      </c>
      <c r="BE95" s="20">
        <v>0.03</v>
      </c>
      <c r="BF95" s="20">
        <v>11.21</v>
      </c>
      <c r="BG95" s="22">
        <v>80</v>
      </c>
      <c r="BH95" s="22">
        <v>24</v>
      </c>
      <c r="BI95" s="22">
        <v>310</v>
      </c>
      <c r="BJ95" s="22">
        <v>110</v>
      </c>
      <c r="BK95" s="22">
        <v>300</v>
      </c>
      <c r="BL95" s="22">
        <v>106</v>
      </c>
      <c r="BM95" s="22">
        <v>211</v>
      </c>
      <c r="BN95" s="22">
        <v>71</v>
      </c>
      <c r="BO95" s="20"/>
      <c r="BP95" s="20"/>
      <c r="BQ95" s="20"/>
      <c r="BR95" s="20"/>
      <c r="BS95" s="20"/>
      <c r="BT95" s="20"/>
      <c r="BU95" s="22">
        <v>0</v>
      </c>
      <c r="BV95" s="22">
        <v>0</v>
      </c>
      <c r="BW95" s="22">
        <v>0.01</v>
      </c>
      <c r="BX95" s="22">
        <v>0.01</v>
      </c>
      <c r="BY95" s="22">
        <v>2.2400000000000002</v>
      </c>
      <c r="BZ95" s="22">
        <v>1.6</v>
      </c>
      <c r="CA95" s="22">
        <v>436</v>
      </c>
      <c r="CB95" s="22">
        <v>98</v>
      </c>
      <c r="CC95" s="22">
        <v>112</v>
      </c>
      <c r="CD95" s="22">
        <v>34</v>
      </c>
      <c r="CE95" s="22">
        <v>178</v>
      </c>
      <c r="CF95" s="22">
        <v>60</v>
      </c>
      <c r="CG95" s="22">
        <v>418</v>
      </c>
      <c r="CH95" s="22">
        <v>163</v>
      </c>
      <c r="CI95" s="22">
        <v>1</v>
      </c>
      <c r="CJ95" s="22">
        <v>0.2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2.2999999999999998</v>
      </c>
      <c r="K96" s="20">
        <v>2.2999999999999998</v>
      </c>
      <c r="L96" s="22">
        <v>5</v>
      </c>
      <c r="M96" s="20" t="s">
        <v>1929</v>
      </c>
      <c r="N96" s="20">
        <v>2.2999999999999998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1930</v>
      </c>
      <c r="U96" s="20">
        <v>2</v>
      </c>
      <c r="V96" s="20" t="s">
        <v>1931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10</v>
      </c>
      <c r="AD96" s="22">
        <v>5419</v>
      </c>
      <c r="AE96" s="22">
        <v>256</v>
      </c>
      <c r="AF96" s="22">
        <v>8642</v>
      </c>
      <c r="AG96" s="22">
        <v>324</v>
      </c>
      <c r="AH96" s="20">
        <v>0.5</v>
      </c>
      <c r="AI96" s="20">
        <v>2.2000000000000002</v>
      </c>
      <c r="AJ96" s="20" t="s">
        <v>1931</v>
      </c>
      <c r="AK96" s="22">
        <v>433</v>
      </c>
      <c r="AL96" s="22">
        <v>0</v>
      </c>
      <c r="AM96" s="22">
        <v>0</v>
      </c>
      <c r="AN96" s="22">
        <v>1</v>
      </c>
      <c r="AO96" s="22">
        <v>8</v>
      </c>
      <c r="AP96" s="22">
        <v>0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57</v>
      </c>
      <c r="AX96" s="20">
        <v>73.400000000000006</v>
      </c>
      <c r="AY96" s="20">
        <v>46</v>
      </c>
      <c r="AZ96" s="20">
        <v>8</v>
      </c>
      <c r="BA96" s="20">
        <v>12.7</v>
      </c>
      <c r="BB96" s="22">
        <v>5</v>
      </c>
      <c r="BC96" s="20">
        <v>0</v>
      </c>
      <c r="BD96" s="20">
        <v>0.27</v>
      </c>
      <c r="BE96" s="20">
        <v>0.27</v>
      </c>
      <c r="BF96" s="20">
        <v>10.71</v>
      </c>
      <c r="BG96" s="22">
        <v>130</v>
      </c>
      <c r="BH96" s="22">
        <v>53</v>
      </c>
      <c r="BI96" s="22">
        <v>127</v>
      </c>
      <c r="BJ96" s="22">
        <v>30</v>
      </c>
      <c r="BK96" s="22">
        <v>266</v>
      </c>
      <c r="BL96" s="22">
        <v>89</v>
      </c>
      <c r="BM96" s="22">
        <v>171</v>
      </c>
      <c r="BN96" s="22">
        <v>49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0.06</v>
      </c>
      <c r="BX96" s="22">
        <v>0.06</v>
      </c>
      <c r="BY96" s="22">
        <v>2.23</v>
      </c>
      <c r="BZ96" s="22">
        <v>1.66</v>
      </c>
      <c r="CA96" s="22">
        <v>470</v>
      </c>
      <c r="CB96" s="22">
        <v>102</v>
      </c>
      <c r="CC96" s="22">
        <v>131</v>
      </c>
      <c r="CD96" s="22">
        <v>44</v>
      </c>
      <c r="CE96" s="22">
        <v>201</v>
      </c>
      <c r="CF96" s="22">
        <v>69</v>
      </c>
      <c r="CG96" s="22">
        <v>299</v>
      </c>
      <c r="CH96" s="22">
        <v>115</v>
      </c>
      <c r="CI96" s="22">
        <v>1.04</v>
      </c>
      <c r="CJ96" s="22">
        <v>0.21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1932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1933</v>
      </c>
      <c r="U97" s="20">
        <v>0</v>
      </c>
      <c r="V97" s="20" t="s">
        <v>1934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527</v>
      </c>
      <c r="AE97" s="22">
        <v>26</v>
      </c>
      <c r="AF97" s="22">
        <v>3149</v>
      </c>
      <c r="AG97" s="22">
        <v>116</v>
      </c>
      <c r="AH97" s="20">
        <v>0</v>
      </c>
      <c r="AI97" s="20">
        <v>0</v>
      </c>
      <c r="AJ97" s="20" t="s">
        <v>1934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537</v>
      </c>
      <c r="BH97" s="22">
        <v>78</v>
      </c>
      <c r="BI97" s="22">
        <v>523</v>
      </c>
      <c r="BJ97" s="22">
        <v>64</v>
      </c>
      <c r="BK97" s="22">
        <v>504</v>
      </c>
      <c r="BL97" s="22">
        <v>61</v>
      </c>
      <c r="BM97" s="22">
        <v>542</v>
      </c>
      <c r="BN97" s="22">
        <v>78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533</v>
      </c>
      <c r="CB97" s="22">
        <v>30</v>
      </c>
      <c r="CC97" s="22">
        <v>522</v>
      </c>
      <c r="CD97" s="22">
        <v>77</v>
      </c>
      <c r="CE97" s="22">
        <v>544</v>
      </c>
      <c r="CF97" s="22">
        <v>78</v>
      </c>
      <c r="CG97" s="22">
        <v>415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2509</v>
      </c>
      <c r="U98" s="20">
        <v>0</v>
      </c>
      <c r="V98" s="20" t="s">
        <v>2510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4559</v>
      </c>
      <c r="AE98" s="22">
        <v>250</v>
      </c>
      <c r="AF98" s="22">
        <v>5261</v>
      </c>
      <c r="AG98" s="22">
        <v>282</v>
      </c>
      <c r="AH98" s="20">
        <v>0</v>
      </c>
      <c r="AI98" s="20">
        <v>0</v>
      </c>
      <c r="AJ98" s="20" t="s">
        <v>2510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481</v>
      </c>
      <c r="BH98" s="22">
        <v>182</v>
      </c>
      <c r="BI98" s="22">
        <v>464</v>
      </c>
      <c r="BJ98" s="22">
        <v>181</v>
      </c>
      <c r="BK98" s="22">
        <v>435</v>
      </c>
      <c r="BL98" s="22">
        <v>165</v>
      </c>
      <c r="BM98" s="22">
        <v>486</v>
      </c>
      <c r="BN98" s="22">
        <v>182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683</v>
      </c>
      <c r="CB98" s="22">
        <v>210</v>
      </c>
      <c r="CC98" s="22">
        <v>458</v>
      </c>
      <c r="CD98" s="22">
        <v>165</v>
      </c>
      <c r="CE98" s="22">
        <v>485</v>
      </c>
      <c r="CF98" s="22">
        <v>178</v>
      </c>
      <c r="CG98" s="22">
        <v>346</v>
      </c>
      <c r="CH98" s="22">
        <v>129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2.2999999999999998</v>
      </c>
      <c r="K99" s="20">
        <v>2.2999999999999998</v>
      </c>
      <c r="L99" s="22">
        <v>6</v>
      </c>
      <c r="M99" s="20" t="s">
        <v>1691</v>
      </c>
      <c r="N99" s="20">
        <v>2.2999999999999998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2511</v>
      </c>
      <c r="U99" s="20">
        <v>2</v>
      </c>
      <c r="V99" s="20" t="s">
        <v>2512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10</v>
      </c>
      <c r="AD99" s="22">
        <v>11232</v>
      </c>
      <c r="AE99" s="22">
        <v>780</v>
      </c>
      <c r="AF99" s="22">
        <v>7260</v>
      </c>
      <c r="AG99" s="22">
        <v>308</v>
      </c>
      <c r="AH99" s="20">
        <v>0.5</v>
      </c>
      <c r="AI99" s="20">
        <v>2.2000000000000002</v>
      </c>
      <c r="AJ99" s="20" t="s">
        <v>2512</v>
      </c>
      <c r="AK99" s="22">
        <v>434</v>
      </c>
      <c r="AL99" s="22">
        <v>0</v>
      </c>
      <c r="AM99" s="22">
        <v>0</v>
      </c>
      <c r="AN99" s="22">
        <v>1</v>
      </c>
      <c r="AO99" s="22">
        <v>8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80</v>
      </c>
      <c r="AX99" s="20">
        <v>81.8</v>
      </c>
      <c r="AY99" s="20">
        <v>56.1</v>
      </c>
      <c r="AZ99" s="20">
        <v>6</v>
      </c>
      <c r="BA99" s="20">
        <v>14.5</v>
      </c>
      <c r="BB99" s="22">
        <v>5</v>
      </c>
      <c r="BC99" s="20">
        <v>0.02</v>
      </c>
      <c r="BD99" s="20">
        <v>0.22</v>
      </c>
      <c r="BE99" s="20">
        <v>0.24</v>
      </c>
      <c r="BF99" s="20">
        <v>11.02</v>
      </c>
      <c r="BG99" s="22">
        <v>106</v>
      </c>
      <c r="BH99" s="22">
        <v>36</v>
      </c>
      <c r="BI99" s="22">
        <v>107</v>
      </c>
      <c r="BJ99" s="22">
        <v>25</v>
      </c>
      <c r="BK99" s="22">
        <v>279</v>
      </c>
      <c r="BL99" s="22">
        <v>97</v>
      </c>
      <c r="BM99" s="22">
        <v>139</v>
      </c>
      <c r="BN99" s="22">
        <v>37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2.29</v>
      </c>
      <c r="BZ99" s="22">
        <v>1.66</v>
      </c>
      <c r="CA99" s="22">
        <v>401</v>
      </c>
      <c r="CB99" s="22">
        <v>86</v>
      </c>
      <c r="CC99" s="22">
        <v>129</v>
      </c>
      <c r="CD99" s="22">
        <v>42</v>
      </c>
      <c r="CE99" s="22">
        <v>198</v>
      </c>
      <c r="CF99" s="22">
        <v>67</v>
      </c>
      <c r="CG99" s="22">
        <v>335</v>
      </c>
      <c r="CH99" s="22">
        <v>126</v>
      </c>
      <c r="CI99" s="22">
        <v>1.04</v>
      </c>
      <c r="CJ99" s="22">
        <v>0.21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2513</v>
      </c>
      <c r="S100" s="22">
        <v>50</v>
      </c>
      <c r="T100" s="20" t="s">
        <v>2514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406</v>
      </c>
      <c r="AE100" s="22">
        <v>6</v>
      </c>
      <c r="AF100" s="22">
        <v>1021</v>
      </c>
      <c r="AG100" s="22">
        <v>25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683</v>
      </c>
      <c r="BH100" s="22">
        <v>288</v>
      </c>
      <c r="BI100" s="22">
        <v>681</v>
      </c>
      <c r="BJ100" s="22">
        <v>287</v>
      </c>
      <c r="BK100" s="22">
        <v>677</v>
      </c>
      <c r="BL100" s="22">
        <v>284</v>
      </c>
      <c r="BM100" s="22">
        <v>685</v>
      </c>
      <c r="BN100" s="22">
        <v>289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219</v>
      </c>
      <c r="CB100" s="22">
        <v>139</v>
      </c>
      <c r="CC100" s="22">
        <v>675</v>
      </c>
      <c r="CD100" s="22">
        <v>285</v>
      </c>
      <c r="CE100" s="22">
        <v>684</v>
      </c>
      <c r="CF100" s="22">
        <v>288</v>
      </c>
      <c r="CG100" s="22">
        <v>668</v>
      </c>
      <c r="CH100" s="22">
        <v>271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2559</v>
      </c>
      <c r="N101" s="20">
        <v>0</v>
      </c>
      <c r="O101" s="22">
        <v>673</v>
      </c>
      <c r="P101" s="23" t="b">
        <v>0</v>
      </c>
      <c r="Q101" s="20" t="s">
        <v>2403</v>
      </c>
      <c r="R101" s="20" t="s">
        <v>2897</v>
      </c>
      <c r="S101" s="22">
        <v>50</v>
      </c>
      <c r="T101" s="20" t="s">
        <v>2898</v>
      </c>
      <c r="U101" s="20">
        <v>0</v>
      </c>
      <c r="V101" s="20" t="s">
        <v>2899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224</v>
      </c>
      <c r="AE101" s="22">
        <v>7</v>
      </c>
      <c r="AF101" s="22">
        <v>160</v>
      </c>
      <c r="AG101" s="22">
        <v>8</v>
      </c>
      <c r="AH101" s="20">
        <v>0</v>
      </c>
      <c r="AI101" s="20">
        <v>0</v>
      </c>
      <c r="AJ101" s="20" t="s">
        <v>2899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678</v>
      </c>
      <c r="BH101" s="22">
        <v>284</v>
      </c>
      <c r="BI101" s="22">
        <v>674</v>
      </c>
      <c r="BJ101" s="22">
        <v>283</v>
      </c>
      <c r="BK101" s="22">
        <v>669</v>
      </c>
      <c r="BL101" s="22">
        <v>279</v>
      </c>
      <c r="BM101" s="22">
        <v>680</v>
      </c>
      <c r="BN101" s="22">
        <v>285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194</v>
      </c>
      <c r="CB101" s="22">
        <v>122</v>
      </c>
      <c r="CC101" s="22">
        <v>670</v>
      </c>
      <c r="CD101" s="22">
        <v>281</v>
      </c>
      <c r="CE101" s="22">
        <v>679</v>
      </c>
      <c r="CF101" s="22">
        <v>284</v>
      </c>
      <c r="CG101" s="22">
        <v>707</v>
      </c>
      <c r="CH101" s="22">
        <v>302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2.1</v>
      </c>
      <c r="K102" s="20">
        <v>2.1</v>
      </c>
      <c r="L102" s="22">
        <v>1</v>
      </c>
      <c r="M102" s="20" t="s">
        <v>1336</v>
      </c>
      <c r="N102" s="20">
        <v>1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3262</v>
      </c>
      <c r="U102" s="20">
        <v>1</v>
      </c>
      <c r="V102" s="20" t="s">
        <v>3263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1</v>
      </c>
      <c r="AD102" s="22">
        <v>327</v>
      </c>
      <c r="AE102" s="22">
        <v>101</v>
      </c>
      <c r="AF102" s="22">
        <v>96</v>
      </c>
      <c r="AG102" s="22">
        <v>47</v>
      </c>
      <c r="AH102" s="20">
        <v>0.2</v>
      </c>
      <c r="AI102" s="20">
        <v>0.2</v>
      </c>
      <c r="AJ102" s="20" t="s">
        <v>3263</v>
      </c>
      <c r="AK102" s="22">
        <v>17</v>
      </c>
      <c r="AL102" s="22">
        <v>0</v>
      </c>
      <c r="AM102" s="22">
        <v>0</v>
      </c>
      <c r="AN102" s="22">
        <v>0</v>
      </c>
      <c r="AO102" s="22">
        <v>0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</v>
      </c>
      <c r="AX102" s="20">
        <v>0</v>
      </c>
      <c r="AY102" s="20">
        <v>0.3</v>
      </c>
      <c r="AZ102" s="20">
        <v>4</v>
      </c>
      <c r="BA102" s="20">
        <v>0.4</v>
      </c>
      <c r="BB102" s="22">
        <v>0</v>
      </c>
      <c r="BC102" s="20">
        <v>0</v>
      </c>
      <c r="BD102" s="20">
        <v>0</v>
      </c>
      <c r="BE102" s="20">
        <v>0</v>
      </c>
      <c r="BF102" s="20">
        <v>0.5</v>
      </c>
      <c r="BG102" s="22">
        <v>702</v>
      </c>
      <c r="BH102" s="22">
        <v>302</v>
      </c>
      <c r="BI102" s="22">
        <v>369</v>
      </c>
      <c r="BJ102" s="22">
        <v>181</v>
      </c>
      <c r="BK102" s="22">
        <v>311</v>
      </c>
      <c r="BL102" s="22">
        <v>154</v>
      </c>
      <c r="BM102" s="22">
        <v>390</v>
      </c>
      <c r="BN102" s="22">
        <v>179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</v>
      </c>
      <c r="BX102" s="22">
        <v>0</v>
      </c>
      <c r="BY102" s="22">
        <v>2.65</v>
      </c>
      <c r="BZ102" s="22">
        <v>0</v>
      </c>
      <c r="CA102" s="22">
        <v>108</v>
      </c>
      <c r="CB102" s="22">
        <v>66</v>
      </c>
      <c r="CC102" s="22">
        <v>273</v>
      </c>
      <c r="CD102" s="22">
        <v>125</v>
      </c>
      <c r="CE102" s="22">
        <v>373</v>
      </c>
      <c r="CF102" s="22">
        <v>176</v>
      </c>
      <c r="CG102" s="22">
        <v>683</v>
      </c>
      <c r="CH102" s="22">
        <v>283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75</v>
      </c>
      <c r="B103" s="20"/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0.2</v>
      </c>
      <c r="K103" s="20">
        <v>-0.2</v>
      </c>
      <c r="L103" s="22">
        <v>0</v>
      </c>
      <c r="M103" s="20" t="s">
        <v>1041</v>
      </c>
      <c r="N103" s="20">
        <v>0.3</v>
      </c>
      <c r="O103" s="22">
        <v>90</v>
      </c>
      <c r="P103" s="23" t="b">
        <v>0</v>
      </c>
      <c r="Q103" s="20" t="s">
        <v>2394</v>
      </c>
      <c r="R103" s="20" t="s">
        <v>3264</v>
      </c>
      <c r="S103" s="22">
        <v>45</v>
      </c>
      <c r="T103" s="20" t="s">
        <v>1042</v>
      </c>
      <c r="U103" s="20">
        <v>2</v>
      </c>
      <c r="V103" s="20" t="s">
        <v>495</v>
      </c>
      <c r="W103" s="20">
        <v>0.3</v>
      </c>
      <c r="X103" s="23" t="b">
        <v>0</v>
      </c>
      <c r="Y103" s="20"/>
      <c r="Z103" s="20" t="s">
        <v>937</v>
      </c>
      <c r="AA103" s="22">
        <v>4</v>
      </c>
      <c r="AB103" s="22">
        <v>94</v>
      </c>
      <c r="AC103" s="22">
        <v>6</v>
      </c>
      <c r="AD103" s="22">
        <v>10232</v>
      </c>
      <c r="AE103" s="22">
        <v>291</v>
      </c>
      <c r="AF103" s="22">
        <v>12427</v>
      </c>
      <c r="AG103" s="22">
        <v>1070</v>
      </c>
      <c r="AH103" s="20">
        <v>0.1</v>
      </c>
      <c r="AI103" s="20">
        <v>1.3</v>
      </c>
      <c r="AJ103" s="20" t="s">
        <v>495</v>
      </c>
      <c r="AK103" s="22">
        <v>93</v>
      </c>
      <c r="AL103" s="22">
        <v>0</v>
      </c>
      <c r="AM103" s="22">
        <v>1</v>
      </c>
      <c r="AN103" s="22">
        <v>0</v>
      </c>
      <c r="AO103" s="22">
        <v>2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25</v>
      </c>
      <c r="AX103" s="20">
        <v>35.6</v>
      </c>
      <c r="AY103" s="20">
        <v>12.5</v>
      </c>
      <c r="AZ103" s="20">
        <v>48</v>
      </c>
      <c r="BA103" s="20">
        <v>9.6</v>
      </c>
      <c r="BB103" s="22">
        <v>1</v>
      </c>
      <c r="BC103" s="20">
        <v>0.36</v>
      </c>
      <c r="BD103" s="20">
        <v>0.65</v>
      </c>
      <c r="BE103" s="20">
        <v>1.01</v>
      </c>
      <c r="BF103" s="20">
        <v>1.1599999999999999</v>
      </c>
      <c r="BG103" s="22">
        <v>238</v>
      </c>
      <c r="BH103" s="22">
        <v>94</v>
      </c>
      <c r="BI103" s="22">
        <v>257</v>
      </c>
      <c r="BJ103" s="22">
        <v>80</v>
      </c>
      <c r="BK103" s="22">
        <v>106</v>
      </c>
      <c r="BL103" s="22">
        <v>13</v>
      </c>
      <c r="BM103" s="22">
        <v>216</v>
      </c>
      <c r="BN103" s="22">
        <v>72</v>
      </c>
      <c r="BO103" s="20"/>
      <c r="BP103" s="20"/>
      <c r="BQ103" s="20"/>
      <c r="BR103" s="20"/>
      <c r="BS103" s="20"/>
      <c r="BT103" s="20"/>
      <c r="BU103" s="22">
        <v>0.35</v>
      </c>
      <c r="BV103" s="22">
        <v>0</v>
      </c>
      <c r="BW103" s="22">
        <v>0.63</v>
      </c>
      <c r="BX103" s="22">
        <v>0.98</v>
      </c>
      <c r="BY103" s="22">
        <v>1.1200000000000001</v>
      </c>
      <c r="BZ103" s="22">
        <v>1.94</v>
      </c>
      <c r="CA103" s="22">
        <v>375</v>
      </c>
      <c r="CB103" s="22">
        <v>66</v>
      </c>
      <c r="CC103" s="22">
        <v>342</v>
      </c>
      <c r="CD103" s="22">
        <v>115</v>
      </c>
      <c r="CE103" s="22">
        <v>196</v>
      </c>
      <c r="CF103" s="22">
        <v>66</v>
      </c>
      <c r="CG103" s="22">
        <v>271</v>
      </c>
      <c r="CH103" s="22">
        <v>106</v>
      </c>
      <c r="CI103" s="22">
        <v>0.97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-0.5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2380</v>
      </c>
      <c r="AE104" s="22">
        <v>80</v>
      </c>
      <c r="AF104" s="22">
        <v>5871</v>
      </c>
      <c r="AG104" s="22">
        <v>292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459</v>
      </c>
      <c r="BH104" s="22">
        <v>56</v>
      </c>
      <c r="BI104" s="22">
        <v>443</v>
      </c>
      <c r="BJ104" s="22">
        <v>40</v>
      </c>
      <c r="BK104" s="22">
        <v>410</v>
      </c>
      <c r="BL104" s="22">
        <v>36</v>
      </c>
      <c r="BM104" s="22">
        <v>465</v>
      </c>
      <c r="BN104" s="22">
        <v>56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655</v>
      </c>
      <c r="CB104" s="22">
        <v>64</v>
      </c>
      <c r="CC104" s="22">
        <v>436</v>
      </c>
      <c r="CD104" s="22">
        <v>55</v>
      </c>
      <c r="CE104" s="22">
        <v>464</v>
      </c>
      <c r="CF104" s="22">
        <v>56</v>
      </c>
      <c r="CG104" s="22">
        <v>297</v>
      </c>
      <c r="CH104" s="22">
        <v>44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2900</v>
      </c>
      <c r="R105" s="20" t="s">
        <v>2901</v>
      </c>
      <c r="S105" s="22">
        <v>44</v>
      </c>
      <c r="T105" s="20" t="s">
        <v>1060</v>
      </c>
      <c r="U105" s="20">
        <v>1</v>
      </c>
      <c r="V105" s="20" t="s">
        <v>615</v>
      </c>
      <c r="W105" s="20">
        <v>1.4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11318</v>
      </c>
      <c r="AE105" s="22">
        <v>21</v>
      </c>
      <c r="AF105" s="22">
        <v>176509</v>
      </c>
      <c r="AG105" s="22">
        <v>6284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377</v>
      </c>
      <c r="BH105" s="22">
        <v>172</v>
      </c>
      <c r="BI105" s="22">
        <v>539</v>
      </c>
      <c r="BJ105" s="22">
        <v>205</v>
      </c>
      <c r="BK105" s="22">
        <v>523</v>
      </c>
      <c r="BL105" s="22">
        <v>197</v>
      </c>
      <c r="BM105" s="22">
        <v>398</v>
      </c>
      <c r="BN105" s="22">
        <v>183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556</v>
      </c>
      <c r="CB105" s="22">
        <v>290</v>
      </c>
      <c r="CC105" s="22">
        <v>538</v>
      </c>
      <c r="CD105" s="22">
        <v>200</v>
      </c>
      <c r="CE105" s="22">
        <v>315</v>
      </c>
      <c r="CF105" s="22">
        <v>138</v>
      </c>
      <c r="CG105" s="22">
        <v>141</v>
      </c>
      <c r="CH105" s="22">
        <v>47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3038</v>
      </c>
      <c r="R106" s="20" t="s">
        <v>3039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9223</v>
      </c>
      <c r="AG106" s="22">
        <v>533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454</v>
      </c>
      <c r="BH106" s="22">
        <v>166</v>
      </c>
      <c r="BI106" s="22">
        <v>438</v>
      </c>
      <c r="BJ106" s="22">
        <v>166</v>
      </c>
      <c r="BK106" s="22">
        <v>405</v>
      </c>
      <c r="BL106" s="22">
        <v>146</v>
      </c>
      <c r="BM106" s="22">
        <v>460</v>
      </c>
      <c r="BN106" s="22">
        <v>167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650</v>
      </c>
      <c r="CB106" s="22">
        <v>188</v>
      </c>
      <c r="CC106" s="22">
        <v>431</v>
      </c>
      <c r="CD106" s="22">
        <v>149</v>
      </c>
      <c r="CE106" s="22">
        <v>459</v>
      </c>
      <c r="CF106" s="22">
        <v>163</v>
      </c>
      <c r="CG106" s="22">
        <v>362</v>
      </c>
      <c r="CH106" s="22">
        <v>139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1935</v>
      </c>
      <c r="R107" s="20" t="s">
        <v>1936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109</v>
      </c>
      <c r="AG107" s="22">
        <v>1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607</v>
      </c>
      <c r="BH107" s="22">
        <v>234</v>
      </c>
      <c r="BI107" s="22">
        <v>600</v>
      </c>
      <c r="BJ107" s="22">
        <v>233</v>
      </c>
      <c r="BK107" s="22">
        <v>590</v>
      </c>
      <c r="BL107" s="22">
        <v>226</v>
      </c>
      <c r="BM107" s="22">
        <v>612</v>
      </c>
      <c r="BN107" s="22">
        <v>237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438</v>
      </c>
      <c r="CB107" s="22">
        <v>242</v>
      </c>
      <c r="CC107" s="22">
        <v>593</v>
      </c>
      <c r="CD107" s="22">
        <v>227</v>
      </c>
      <c r="CE107" s="22">
        <v>612</v>
      </c>
      <c r="CF107" s="22">
        <v>237</v>
      </c>
      <c r="CG107" s="22">
        <v>709</v>
      </c>
      <c r="CH107" s="22">
        <v>303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2804</v>
      </c>
      <c r="R108" s="20" t="s">
        <v>2805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3293</v>
      </c>
      <c r="AG108" s="22">
        <v>58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677</v>
      </c>
      <c r="BH108" s="22">
        <v>283</v>
      </c>
      <c r="BI108" s="22">
        <v>673</v>
      </c>
      <c r="BJ108" s="22">
        <v>282</v>
      </c>
      <c r="BK108" s="22">
        <v>668</v>
      </c>
      <c r="BL108" s="22">
        <v>278</v>
      </c>
      <c r="BM108" s="22">
        <v>679</v>
      </c>
      <c r="BN108" s="22">
        <v>284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191</v>
      </c>
      <c r="CB108" s="22">
        <v>119</v>
      </c>
      <c r="CC108" s="22">
        <v>669</v>
      </c>
      <c r="CD108" s="22">
        <v>280</v>
      </c>
      <c r="CE108" s="22">
        <v>678</v>
      </c>
      <c r="CF108" s="22">
        <v>283</v>
      </c>
      <c r="CG108" s="22">
        <v>610</v>
      </c>
      <c r="CH108" s="22">
        <v>239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2.2999999999999998</v>
      </c>
      <c r="K109" s="20">
        <v>1.8</v>
      </c>
      <c r="L109" s="22">
        <v>1</v>
      </c>
      <c r="M109" s="20" t="s">
        <v>920</v>
      </c>
      <c r="N109" s="20">
        <v>2.2999999999999998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2.8</v>
      </c>
      <c r="V109" s="20" t="s">
        <v>507</v>
      </c>
      <c r="W109" s="20">
        <v>0.4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14</v>
      </c>
      <c r="AD109" s="22">
        <v>21996</v>
      </c>
      <c r="AE109" s="22">
        <v>3582</v>
      </c>
      <c r="AF109" s="22">
        <v>10932</v>
      </c>
      <c r="AG109" s="22">
        <v>893</v>
      </c>
      <c r="AH109" s="20">
        <v>0.5</v>
      </c>
      <c r="AI109" s="20">
        <v>3.1</v>
      </c>
      <c r="AJ109" s="20" t="s">
        <v>507</v>
      </c>
      <c r="AK109" s="22">
        <v>369</v>
      </c>
      <c r="AL109" s="22">
        <v>0</v>
      </c>
      <c r="AM109" s="22">
        <v>1</v>
      </c>
      <c r="AN109" s="22">
        <v>1</v>
      </c>
      <c r="AO109" s="22">
        <v>4</v>
      </c>
      <c r="AP109" s="22">
        <v>0</v>
      </c>
      <c r="AQ109" s="22">
        <v>0</v>
      </c>
      <c r="AR109" s="22">
        <v>0</v>
      </c>
      <c r="AS109" s="22">
        <v>1</v>
      </c>
      <c r="AT109" s="22">
        <v>0</v>
      </c>
      <c r="AU109" s="22">
        <v>0</v>
      </c>
      <c r="AV109" s="22">
        <v>0</v>
      </c>
      <c r="AW109" s="22">
        <v>87</v>
      </c>
      <c r="AX109" s="20">
        <v>82.6</v>
      </c>
      <c r="AY109" s="20">
        <v>18.899999999999999</v>
      </c>
      <c r="AZ109" s="20">
        <v>27</v>
      </c>
      <c r="BA109" s="20">
        <v>12.9</v>
      </c>
      <c r="BB109" s="22">
        <v>4</v>
      </c>
      <c r="BC109" s="20">
        <v>0.13</v>
      </c>
      <c r="BD109" s="20">
        <v>0.47</v>
      </c>
      <c r="BE109" s="20">
        <v>0.6</v>
      </c>
      <c r="BF109" s="20">
        <v>3.95</v>
      </c>
      <c r="BG109" s="22">
        <v>104</v>
      </c>
      <c r="BH109" s="22">
        <v>35</v>
      </c>
      <c r="BI109" s="22">
        <v>219</v>
      </c>
      <c r="BJ109" s="22">
        <v>64</v>
      </c>
      <c r="BK109" s="22">
        <v>158</v>
      </c>
      <c r="BL109" s="22">
        <v>32</v>
      </c>
      <c r="BM109" s="22">
        <v>165</v>
      </c>
      <c r="BN109" s="22">
        <v>47</v>
      </c>
      <c r="BO109" s="20"/>
      <c r="BP109" s="20"/>
      <c r="BQ109" s="20"/>
      <c r="BR109" s="20"/>
      <c r="BS109" s="20"/>
      <c r="BT109" s="20"/>
      <c r="BU109" s="22">
        <v>0.03</v>
      </c>
      <c r="BV109" s="22">
        <v>0</v>
      </c>
      <c r="BW109" s="22">
        <v>0.11</v>
      </c>
      <c r="BX109" s="22">
        <v>0.14000000000000001</v>
      </c>
      <c r="BY109" s="22">
        <v>0.96</v>
      </c>
      <c r="BZ109" s="22">
        <v>0.98</v>
      </c>
      <c r="CA109" s="22">
        <v>415</v>
      </c>
      <c r="CB109" s="22">
        <v>93</v>
      </c>
      <c r="CC109" s="22">
        <v>130</v>
      </c>
      <c r="CD109" s="22">
        <v>43</v>
      </c>
      <c r="CE109" s="22">
        <v>136</v>
      </c>
      <c r="CF109" s="22">
        <v>40</v>
      </c>
      <c r="CG109" s="22">
        <v>229</v>
      </c>
      <c r="CH109" s="22">
        <v>87</v>
      </c>
      <c r="CI109" s="22">
        <v>0.98</v>
      </c>
      <c r="CJ109" s="22">
        <v>0.24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1937</v>
      </c>
      <c r="R110" s="20" t="s">
        <v>1938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352</v>
      </c>
      <c r="AG110" s="22">
        <v>8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489</v>
      </c>
      <c r="BH110" s="22">
        <v>71</v>
      </c>
      <c r="BI110" s="22">
        <v>472</v>
      </c>
      <c r="BJ110" s="22">
        <v>55</v>
      </c>
      <c r="BK110" s="22">
        <v>443</v>
      </c>
      <c r="BL110" s="22">
        <v>51</v>
      </c>
      <c r="BM110" s="22">
        <v>494</v>
      </c>
      <c r="BN110" s="22">
        <v>71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694</v>
      </c>
      <c r="CB110" s="22">
        <v>79</v>
      </c>
      <c r="CC110" s="22">
        <v>466</v>
      </c>
      <c r="CD110" s="22">
        <v>70</v>
      </c>
      <c r="CE110" s="22">
        <v>493</v>
      </c>
      <c r="CF110" s="22">
        <v>71</v>
      </c>
      <c r="CG110" s="22">
        <v>666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50</v>
      </c>
      <c r="B111" s="22">
        <v>50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-0.2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3259</v>
      </c>
      <c r="R111" s="20" t="s">
        <v>2902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0.1</v>
      </c>
      <c r="X111" s="23" t="b">
        <v>0</v>
      </c>
      <c r="Y111" s="20"/>
      <c r="Z111" s="20" t="s">
        <v>937</v>
      </c>
      <c r="AA111" s="22">
        <v>4</v>
      </c>
      <c r="AB111" s="22">
        <v>94</v>
      </c>
      <c r="AC111" s="22">
        <v>2</v>
      </c>
      <c r="AD111" s="22">
        <v>1270</v>
      </c>
      <c r="AE111" s="22">
        <v>12</v>
      </c>
      <c r="AF111" s="22">
        <v>7719</v>
      </c>
      <c r="AG111" s="22">
        <v>249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322</v>
      </c>
      <c r="BH111" s="22">
        <v>139</v>
      </c>
      <c r="BI111" s="22">
        <v>313</v>
      </c>
      <c r="BJ111" s="22">
        <v>157</v>
      </c>
      <c r="BK111" s="22">
        <v>217</v>
      </c>
      <c r="BL111" s="22">
        <v>115</v>
      </c>
      <c r="BM111" s="22">
        <v>321</v>
      </c>
      <c r="BN111" s="22">
        <v>145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291</v>
      </c>
      <c r="CB111" s="22">
        <v>192</v>
      </c>
      <c r="CC111" s="22">
        <v>654</v>
      </c>
      <c r="CD111" s="22">
        <v>270</v>
      </c>
      <c r="CE111" s="22">
        <v>360</v>
      </c>
      <c r="CF111" s="22">
        <v>165</v>
      </c>
      <c r="CG111" s="22">
        <v>476</v>
      </c>
      <c r="CH111" s="22">
        <v>162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2403</v>
      </c>
      <c r="R112" s="20" t="s">
        <v>2806</v>
      </c>
      <c r="S112" s="22">
        <v>48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734</v>
      </c>
      <c r="AE112" s="22">
        <v>11</v>
      </c>
      <c r="AF112" s="22">
        <v>8532</v>
      </c>
      <c r="AG112" s="22">
        <v>200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640</v>
      </c>
      <c r="BH112" s="22">
        <v>257</v>
      </c>
      <c r="BI112" s="22">
        <v>634</v>
      </c>
      <c r="BJ112" s="22">
        <v>256</v>
      </c>
      <c r="BK112" s="22">
        <v>334</v>
      </c>
      <c r="BL112" s="22">
        <v>166</v>
      </c>
      <c r="BM112" s="22">
        <v>404</v>
      </c>
      <c r="BN112" s="22">
        <v>188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314</v>
      </c>
      <c r="CB112" s="22">
        <v>210</v>
      </c>
      <c r="CC112" s="22">
        <v>631</v>
      </c>
      <c r="CD112" s="22">
        <v>254</v>
      </c>
      <c r="CE112" s="22">
        <v>343</v>
      </c>
      <c r="CF112" s="22">
        <v>152</v>
      </c>
      <c r="CG112" s="22">
        <v>509</v>
      </c>
      <c r="CH112" s="22">
        <v>179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1939</v>
      </c>
      <c r="R113" s="20" t="s">
        <v>1940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585</v>
      </c>
      <c r="AG113" s="22">
        <v>10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593</v>
      </c>
      <c r="BH113" s="22">
        <v>61</v>
      </c>
      <c r="BI113" s="22">
        <v>586</v>
      </c>
      <c r="BJ113" s="22">
        <v>63</v>
      </c>
      <c r="BK113" s="22">
        <v>576</v>
      </c>
      <c r="BL113" s="22">
        <v>63</v>
      </c>
      <c r="BM113" s="22">
        <v>598</v>
      </c>
      <c r="BN113" s="22">
        <v>63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417</v>
      </c>
      <c r="CB113" s="22">
        <v>71</v>
      </c>
      <c r="CC113" s="22">
        <v>581</v>
      </c>
      <c r="CD113" s="22">
        <v>63</v>
      </c>
      <c r="CE113" s="22">
        <v>600</v>
      </c>
      <c r="CF113" s="22">
        <v>65</v>
      </c>
      <c r="CG113" s="22">
        <v>662</v>
      </c>
      <c r="CH113" s="22">
        <v>89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2.2999999999999998</v>
      </c>
      <c r="K114" s="20">
        <v>1.8</v>
      </c>
      <c r="L114" s="22">
        <v>1</v>
      </c>
      <c r="M114" s="20" t="s">
        <v>1006</v>
      </c>
      <c r="N114" s="20">
        <v>2.2999999999999998</v>
      </c>
      <c r="O114" s="22">
        <v>101</v>
      </c>
      <c r="P114" s="23" t="b">
        <v>0</v>
      </c>
      <c r="Q114" s="20"/>
      <c r="R114" s="20"/>
      <c r="S114" s="22">
        <v>45</v>
      </c>
      <c r="T114" s="20" t="s">
        <v>1941</v>
      </c>
      <c r="U114" s="20">
        <v>3</v>
      </c>
      <c r="V114" s="20" t="s">
        <v>1942</v>
      </c>
      <c r="W114" s="20">
        <v>3.1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15</v>
      </c>
      <c r="AD114" s="22">
        <v>185179</v>
      </c>
      <c r="AE114" s="22">
        <v>17487</v>
      </c>
      <c r="AF114" s="22">
        <v>74762</v>
      </c>
      <c r="AG114" s="22">
        <v>4176</v>
      </c>
      <c r="AH114" s="20">
        <v>0.5</v>
      </c>
      <c r="AI114" s="20">
        <v>3.3</v>
      </c>
      <c r="AJ114" s="20" t="s">
        <v>1942</v>
      </c>
      <c r="AK114" s="22">
        <v>450</v>
      </c>
      <c r="AL114" s="22">
        <v>0</v>
      </c>
      <c r="AM114" s="22">
        <v>0</v>
      </c>
      <c r="AN114" s="22">
        <v>1</v>
      </c>
      <c r="AO114" s="22">
        <v>6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14</v>
      </c>
      <c r="AV114" s="22">
        <v>1</v>
      </c>
      <c r="AW114" s="22">
        <v>90</v>
      </c>
      <c r="AX114" s="20">
        <v>124</v>
      </c>
      <c r="AY114" s="20">
        <v>0</v>
      </c>
      <c r="AZ114" s="20">
        <v>0</v>
      </c>
      <c r="BA114" s="20">
        <v>12.4</v>
      </c>
      <c r="BB114" s="22">
        <v>5</v>
      </c>
      <c r="BC114" s="20">
        <v>0</v>
      </c>
      <c r="BD114" s="20">
        <v>0</v>
      </c>
      <c r="BE114" s="20">
        <v>0</v>
      </c>
      <c r="BF114" s="20">
        <v>5.97</v>
      </c>
      <c r="BG114" s="22">
        <v>43</v>
      </c>
      <c r="BH114" s="22">
        <v>10</v>
      </c>
      <c r="BI114" s="22">
        <v>563</v>
      </c>
      <c r="BJ114" s="22">
        <v>73</v>
      </c>
      <c r="BK114" s="22">
        <v>549</v>
      </c>
      <c r="BL114" s="22">
        <v>70</v>
      </c>
      <c r="BM114" s="22">
        <v>175</v>
      </c>
      <c r="BN114" s="22">
        <v>11</v>
      </c>
      <c r="BO114" s="20"/>
      <c r="BP114" s="20"/>
      <c r="BQ114" s="20"/>
      <c r="BR114" s="20"/>
      <c r="BS114" s="20"/>
      <c r="BT114" s="20"/>
      <c r="BU114" s="22">
        <v>0</v>
      </c>
      <c r="BV114" s="22">
        <v>2.8</v>
      </c>
      <c r="BW114" s="22">
        <v>0</v>
      </c>
      <c r="BX114" s="22">
        <v>0</v>
      </c>
      <c r="BY114" s="22">
        <v>1.19</v>
      </c>
      <c r="BZ114" s="22">
        <v>1.2</v>
      </c>
      <c r="CA114" s="22">
        <v>357</v>
      </c>
      <c r="CB114" s="22">
        <v>19</v>
      </c>
      <c r="CC114" s="22">
        <v>127</v>
      </c>
      <c r="CD114" s="22">
        <v>12</v>
      </c>
      <c r="CE114" s="22">
        <v>119</v>
      </c>
      <c r="CF114" s="22">
        <v>10</v>
      </c>
      <c r="CG114" s="22">
        <v>98</v>
      </c>
      <c r="CH114" s="22">
        <v>14</v>
      </c>
      <c r="CI114" s="22">
        <v>1</v>
      </c>
      <c r="CJ114" s="22">
        <v>0.2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0">
        <v>0</v>
      </c>
      <c r="K115" s="20">
        <v>-0.5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40</v>
      </c>
      <c r="T115" s="20" t="s">
        <v>1063</v>
      </c>
      <c r="U115" s="20">
        <v>0</v>
      </c>
      <c r="V115" s="20" t="s">
        <v>726</v>
      </c>
      <c r="W115" s="20">
        <v>0.1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1901</v>
      </c>
      <c r="AE115" s="22">
        <v>143</v>
      </c>
      <c r="AF115" s="22">
        <v>4754</v>
      </c>
      <c r="AG115" s="22">
        <v>239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449</v>
      </c>
      <c r="BH115" s="22">
        <v>164</v>
      </c>
      <c r="BI115" s="22">
        <v>432</v>
      </c>
      <c r="BJ115" s="22">
        <v>164</v>
      </c>
      <c r="BK115" s="22">
        <v>399</v>
      </c>
      <c r="BL115" s="22">
        <v>144</v>
      </c>
      <c r="BM115" s="22">
        <v>455</v>
      </c>
      <c r="BN115" s="22">
        <v>165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644</v>
      </c>
      <c r="CB115" s="22">
        <v>186</v>
      </c>
      <c r="CC115" s="22">
        <v>426</v>
      </c>
      <c r="CD115" s="22">
        <v>147</v>
      </c>
      <c r="CE115" s="22">
        <v>454</v>
      </c>
      <c r="CF115" s="22">
        <v>161</v>
      </c>
      <c r="CG115" s="22">
        <v>363</v>
      </c>
      <c r="CH115" s="22">
        <v>140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75</v>
      </c>
      <c r="B116" s="22">
        <v>100</v>
      </c>
      <c r="C116" s="22">
        <v>194010</v>
      </c>
      <c r="D116" s="22">
        <v>0</v>
      </c>
      <c r="E116" s="22">
        <v>0</v>
      </c>
      <c r="F116" s="22">
        <v>1</v>
      </c>
      <c r="G116" s="22">
        <v>-1</v>
      </c>
      <c r="H116" s="22">
        <v>0</v>
      </c>
      <c r="I116" s="22">
        <v>2</v>
      </c>
      <c r="J116" s="20">
        <v>1</v>
      </c>
      <c r="K116" s="20">
        <v>0.8</v>
      </c>
      <c r="L116" s="22">
        <v>1</v>
      </c>
      <c r="M116" s="20" t="s">
        <v>1043</v>
      </c>
      <c r="N116" s="20">
        <v>1.3</v>
      </c>
      <c r="O116" s="22">
        <v>103</v>
      </c>
      <c r="P116" s="23" t="b">
        <v>0</v>
      </c>
      <c r="Q116" s="20" t="s">
        <v>2928</v>
      </c>
      <c r="R116" s="20" t="s">
        <v>3265</v>
      </c>
      <c r="S116" s="22">
        <v>46</v>
      </c>
      <c r="T116" s="20" t="s">
        <v>1044</v>
      </c>
      <c r="U116" s="20">
        <v>2.6</v>
      </c>
      <c r="V116" s="20" t="s">
        <v>486</v>
      </c>
      <c r="W116" s="20">
        <v>6.3</v>
      </c>
      <c r="X116" s="23" t="b">
        <v>0</v>
      </c>
      <c r="Y116" s="20"/>
      <c r="Z116" s="20" t="s">
        <v>937</v>
      </c>
      <c r="AA116" s="22">
        <v>4</v>
      </c>
      <c r="AB116" s="22">
        <v>94</v>
      </c>
      <c r="AC116" s="22">
        <v>13</v>
      </c>
      <c r="AD116" s="22">
        <v>558824</v>
      </c>
      <c r="AE116" s="22">
        <v>3071</v>
      </c>
      <c r="AF116" s="22">
        <v>197847</v>
      </c>
      <c r="AG116" s="22">
        <v>43273</v>
      </c>
      <c r="AH116" s="20">
        <v>0.3</v>
      </c>
      <c r="AI116" s="20">
        <v>2.8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131</v>
      </c>
      <c r="BH116" s="22">
        <v>54</v>
      </c>
      <c r="BI116" s="22">
        <v>79</v>
      </c>
      <c r="BJ116" s="22">
        <v>17</v>
      </c>
      <c r="BK116" s="22">
        <v>212</v>
      </c>
      <c r="BL116" s="22">
        <v>60</v>
      </c>
      <c r="BM116" s="22">
        <v>128</v>
      </c>
      <c r="BN116" s="22">
        <v>31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336</v>
      </c>
      <c r="CB116" s="22">
        <v>41</v>
      </c>
      <c r="CC116" s="22">
        <v>219</v>
      </c>
      <c r="CD116" s="22">
        <v>70</v>
      </c>
      <c r="CE116" s="22">
        <v>151</v>
      </c>
      <c r="CF116" s="22">
        <v>44</v>
      </c>
      <c r="CG116" s="22">
        <v>61</v>
      </c>
      <c r="CH116" s="22">
        <v>21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1.3</v>
      </c>
      <c r="K117" s="20">
        <v>0.8</v>
      </c>
      <c r="L117" s="22">
        <v>1</v>
      </c>
      <c r="M117" s="20" t="s">
        <v>883</v>
      </c>
      <c r="N117" s="20">
        <v>1.3</v>
      </c>
      <c r="O117" s="22">
        <v>104</v>
      </c>
      <c r="P117" s="23" t="b">
        <v>0</v>
      </c>
      <c r="Q117" s="20"/>
      <c r="R117" s="20"/>
      <c r="S117" s="22">
        <v>45</v>
      </c>
      <c r="T117" s="20" t="s">
        <v>1067</v>
      </c>
      <c r="U117" s="20">
        <v>1.8</v>
      </c>
      <c r="V117" s="20" t="s">
        <v>625</v>
      </c>
      <c r="W117" s="20">
        <v>0.3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9</v>
      </c>
      <c r="AD117" s="22">
        <v>9087</v>
      </c>
      <c r="AE117" s="22">
        <v>1757</v>
      </c>
      <c r="AF117" s="22">
        <v>8524</v>
      </c>
      <c r="AG117" s="22">
        <v>566</v>
      </c>
      <c r="AH117" s="20">
        <v>0.3</v>
      </c>
      <c r="AI117" s="20">
        <v>2</v>
      </c>
      <c r="AJ117" s="20" t="s">
        <v>625</v>
      </c>
      <c r="AK117" s="22">
        <v>400</v>
      </c>
      <c r="AL117" s="22">
        <v>0</v>
      </c>
      <c r="AM117" s="22">
        <v>0</v>
      </c>
      <c r="AN117" s="22">
        <v>1</v>
      </c>
      <c r="AO117" s="22">
        <v>6</v>
      </c>
      <c r="AP117" s="22">
        <v>0</v>
      </c>
      <c r="AQ117" s="22">
        <v>0</v>
      </c>
      <c r="AR117" s="22">
        <v>0</v>
      </c>
      <c r="AS117" s="22">
        <v>3</v>
      </c>
      <c r="AT117" s="22">
        <v>0</v>
      </c>
      <c r="AU117" s="22">
        <v>0</v>
      </c>
      <c r="AV117" s="22">
        <v>0</v>
      </c>
      <c r="AW117" s="22">
        <v>60</v>
      </c>
      <c r="AX117" s="20">
        <v>49</v>
      </c>
      <c r="AY117" s="20">
        <v>18.600000000000001</v>
      </c>
      <c r="AZ117" s="20">
        <v>28</v>
      </c>
      <c r="BA117" s="20">
        <v>9.6</v>
      </c>
      <c r="BB117" s="22">
        <v>5</v>
      </c>
      <c r="BC117" s="20">
        <v>0.11</v>
      </c>
      <c r="BD117" s="20">
        <v>0.12</v>
      </c>
      <c r="BE117" s="20">
        <v>0.23</v>
      </c>
      <c r="BF117" s="20">
        <v>5.63</v>
      </c>
      <c r="BG117" s="22">
        <v>199</v>
      </c>
      <c r="BH117" s="22">
        <v>81</v>
      </c>
      <c r="BI117" s="22">
        <v>222</v>
      </c>
      <c r="BJ117" s="22">
        <v>65</v>
      </c>
      <c r="BK117" s="22">
        <v>155</v>
      </c>
      <c r="BL117" s="22">
        <v>31</v>
      </c>
      <c r="BM117" s="22">
        <v>217</v>
      </c>
      <c r="BN117" s="22">
        <v>73</v>
      </c>
      <c r="BO117" s="20"/>
      <c r="BP117" s="20"/>
      <c r="BQ117" s="20"/>
      <c r="BR117" s="20"/>
      <c r="BS117" s="20"/>
      <c r="BT117" s="20"/>
      <c r="BU117" s="22">
        <v>0.02</v>
      </c>
      <c r="BV117" s="22">
        <v>0</v>
      </c>
      <c r="BW117" s="22">
        <v>0.03</v>
      </c>
      <c r="BX117" s="22">
        <v>0.05</v>
      </c>
      <c r="BY117" s="22">
        <v>1.27</v>
      </c>
      <c r="BZ117" s="22">
        <v>1.35</v>
      </c>
      <c r="CA117" s="22">
        <v>435</v>
      </c>
      <c r="CB117" s="22">
        <v>97</v>
      </c>
      <c r="CC117" s="22">
        <v>218</v>
      </c>
      <c r="CD117" s="22">
        <v>69</v>
      </c>
      <c r="CE117" s="22">
        <v>226</v>
      </c>
      <c r="CF117" s="22">
        <v>75</v>
      </c>
      <c r="CG117" s="22">
        <v>261</v>
      </c>
      <c r="CH117" s="22">
        <v>103</v>
      </c>
      <c r="CI117" s="22">
        <v>1.1200000000000001</v>
      </c>
      <c r="CJ117" s="22">
        <v>0.23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</v>
      </c>
      <c r="K118" s="20">
        <v>1.5</v>
      </c>
      <c r="L118" s="22">
        <v>2</v>
      </c>
      <c r="M118" s="20" t="s">
        <v>1045</v>
      </c>
      <c r="N118" s="20">
        <v>2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2.2000000000000002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11</v>
      </c>
      <c r="AD118" s="22">
        <v>1847</v>
      </c>
      <c r="AE118" s="22">
        <v>46</v>
      </c>
      <c r="AF118" s="22">
        <v>4173</v>
      </c>
      <c r="AG118" s="22">
        <v>158</v>
      </c>
      <c r="AH118" s="20">
        <v>0.4</v>
      </c>
      <c r="AI118" s="20">
        <v>2</v>
      </c>
      <c r="AJ118" s="20" t="s">
        <v>509</v>
      </c>
      <c r="AK118" s="22">
        <v>411</v>
      </c>
      <c r="AL118" s="22">
        <v>0</v>
      </c>
      <c r="AM118" s="22">
        <v>0</v>
      </c>
      <c r="AN118" s="22">
        <v>1</v>
      </c>
      <c r="AO118" s="22">
        <v>5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45</v>
      </c>
      <c r="AX118" s="20">
        <v>43</v>
      </c>
      <c r="AY118" s="20">
        <v>56.3</v>
      </c>
      <c r="AZ118" s="20">
        <v>47</v>
      </c>
      <c r="BA118" s="20">
        <v>14.6</v>
      </c>
      <c r="BB118" s="22">
        <v>5</v>
      </c>
      <c r="BC118" s="20">
        <v>0.28999999999999998</v>
      </c>
      <c r="BD118" s="20">
        <v>0.2</v>
      </c>
      <c r="BE118" s="20">
        <v>0.49</v>
      </c>
      <c r="BF118" s="20">
        <v>4.95</v>
      </c>
      <c r="BG118" s="22">
        <v>217</v>
      </c>
      <c r="BH118" s="22">
        <v>86</v>
      </c>
      <c r="BI118" s="22">
        <v>106</v>
      </c>
      <c r="BJ118" s="22">
        <v>72</v>
      </c>
      <c r="BK118" s="22">
        <v>107</v>
      </c>
      <c r="BL118" s="22">
        <v>66</v>
      </c>
      <c r="BM118" s="22">
        <v>138</v>
      </c>
      <c r="BN118" s="22">
        <v>72</v>
      </c>
      <c r="BO118" s="20"/>
      <c r="BP118" s="20"/>
      <c r="BQ118" s="20"/>
      <c r="BR118" s="20"/>
      <c r="BS118" s="20"/>
      <c r="BT118" s="20"/>
      <c r="BU118" s="22">
        <v>0.06</v>
      </c>
      <c r="BV118" s="22">
        <v>0</v>
      </c>
      <c r="BW118" s="22">
        <v>0.04</v>
      </c>
      <c r="BX118" s="22">
        <v>0.1</v>
      </c>
      <c r="BY118" s="22">
        <v>1.08</v>
      </c>
      <c r="BZ118" s="22">
        <v>1.0900000000000001</v>
      </c>
      <c r="CA118" s="22">
        <v>130</v>
      </c>
      <c r="CB118" s="22">
        <v>83</v>
      </c>
      <c r="CC118" s="22">
        <v>167</v>
      </c>
      <c r="CD118" s="22">
        <v>75</v>
      </c>
      <c r="CE118" s="22">
        <v>186</v>
      </c>
      <c r="CF118" s="22">
        <v>79</v>
      </c>
      <c r="CG118" s="22">
        <v>446</v>
      </c>
      <c r="CH118" s="22">
        <v>146</v>
      </c>
      <c r="CI118" s="22">
        <v>1.0900000000000001</v>
      </c>
      <c r="CJ118" s="22">
        <v>0.22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4.7</v>
      </c>
      <c r="K119" s="20">
        <v>4.2</v>
      </c>
      <c r="L119" s="22">
        <v>2</v>
      </c>
      <c r="M119" s="20" t="s">
        <v>1047</v>
      </c>
      <c r="N119" s="20">
        <v>4.7</v>
      </c>
      <c r="O119" s="22">
        <v>106</v>
      </c>
      <c r="P119" s="23" t="b">
        <v>0</v>
      </c>
      <c r="Q119" s="20"/>
      <c r="R119" s="20" t="s">
        <v>2515</v>
      </c>
      <c r="S119" s="22">
        <v>54</v>
      </c>
      <c r="T119" s="20" t="s">
        <v>1048</v>
      </c>
      <c r="U119" s="20">
        <v>4.2</v>
      </c>
      <c r="V119" s="20" t="s">
        <v>478</v>
      </c>
      <c r="W119" s="20">
        <v>0.7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21</v>
      </c>
      <c r="AD119" s="22">
        <v>24442</v>
      </c>
      <c r="AE119" s="22">
        <v>2560</v>
      </c>
      <c r="AF119" s="22">
        <v>39616</v>
      </c>
      <c r="AG119" s="22">
        <v>1693</v>
      </c>
      <c r="AH119" s="20">
        <v>0.9</v>
      </c>
      <c r="AI119" s="20">
        <v>3.9</v>
      </c>
      <c r="AJ119" s="20" t="s">
        <v>478</v>
      </c>
      <c r="AK119" s="22">
        <v>379</v>
      </c>
      <c r="AL119" s="22">
        <v>1</v>
      </c>
      <c r="AM119" s="22">
        <v>1</v>
      </c>
      <c r="AN119" s="22">
        <v>2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3</v>
      </c>
      <c r="AW119" s="22">
        <v>90</v>
      </c>
      <c r="AX119" s="20">
        <v>104.4</v>
      </c>
      <c r="AY119" s="20">
        <v>168.3</v>
      </c>
      <c r="AZ119" s="20">
        <v>36</v>
      </c>
      <c r="BA119" s="20">
        <v>30.8</v>
      </c>
      <c r="BB119" s="22">
        <v>5</v>
      </c>
      <c r="BC119" s="20">
        <v>0.1</v>
      </c>
      <c r="BD119" s="20">
        <v>1.37</v>
      </c>
      <c r="BE119" s="20">
        <v>1.47</v>
      </c>
      <c r="BF119" s="20">
        <v>5.24</v>
      </c>
      <c r="BG119" s="22">
        <v>66</v>
      </c>
      <c r="BH119" s="22">
        <v>26</v>
      </c>
      <c r="BI119" s="22">
        <v>13</v>
      </c>
      <c r="BJ119" s="22">
        <v>10</v>
      </c>
      <c r="BK119" s="22">
        <v>127</v>
      </c>
      <c r="BL119" s="22">
        <v>76</v>
      </c>
      <c r="BM119" s="22">
        <v>39</v>
      </c>
      <c r="BN119" s="22">
        <v>24</v>
      </c>
      <c r="BO119" s="22">
        <v>2</v>
      </c>
      <c r="BP119" s="20"/>
      <c r="BQ119" s="22">
        <v>2</v>
      </c>
      <c r="BR119" s="20"/>
      <c r="BS119" s="20"/>
      <c r="BT119" s="20"/>
      <c r="BU119" s="22">
        <v>0.02</v>
      </c>
      <c r="BV119" s="22">
        <v>0</v>
      </c>
      <c r="BW119" s="22">
        <v>0.33</v>
      </c>
      <c r="BX119" s="22">
        <v>0.35</v>
      </c>
      <c r="BY119" s="22">
        <v>1.24</v>
      </c>
      <c r="BZ119" s="22">
        <v>1.19</v>
      </c>
      <c r="CA119" s="22">
        <v>131</v>
      </c>
      <c r="CB119" s="22">
        <v>84</v>
      </c>
      <c r="CC119" s="22">
        <v>42</v>
      </c>
      <c r="CD119" s="22">
        <v>22</v>
      </c>
      <c r="CE119" s="22">
        <v>69</v>
      </c>
      <c r="CF119" s="22">
        <v>29</v>
      </c>
      <c r="CG119" s="22">
        <v>185</v>
      </c>
      <c r="CH119" s="22">
        <v>56</v>
      </c>
      <c r="CI119" s="22">
        <v>1.19</v>
      </c>
      <c r="CJ119" s="22">
        <v>0.47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0"/>
      <c r="B120" s="20"/>
      <c r="C120" s="22">
        <v>249231</v>
      </c>
      <c r="D120" s="22">
        <v>-1</v>
      </c>
      <c r="E120" s="22">
        <v>1</v>
      </c>
      <c r="F120" s="22">
        <v>-2</v>
      </c>
      <c r="G120" s="22">
        <v>2</v>
      </c>
      <c r="H120" s="22">
        <v>0</v>
      </c>
      <c r="I120" s="22">
        <v>3</v>
      </c>
      <c r="J120" s="20">
        <v>1</v>
      </c>
      <c r="K120" s="20">
        <v>0.5</v>
      </c>
      <c r="L120" s="22">
        <v>1</v>
      </c>
      <c r="M120" s="20" t="s">
        <v>693</v>
      </c>
      <c r="N120" s="20">
        <v>1</v>
      </c>
      <c r="O120" s="22">
        <v>107</v>
      </c>
      <c r="P120" s="23" t="b">
        <v>0</v>
      </c>
      <c r="Q120" s="20"/>
      <c r="R120" s="20"/>
      <c r="S120" s="22">
        <v>48</v>
      </c>
      <c r="T120" s="20" t="s">
        <v>1068</v>
      </c>
      <c r="U120" s="20">
        <v>1</v>
      </c>
      <c r="V120" s="20" t="s">
        <v>585</v>
      </c>
      <c r="W120" s="20">
        <v>0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4</v>
      </c>
      <c r="AD120" s="22">
        <v>319</v>
      </c>
      <c r="AE120" s="22">
        <v>33</v>
      </c>
      <c r="AF120" s="22">
        <v>1766</v>
      </c>
      <c r="AG120" s="22">
        <v>54</v>
      </c>
      <c r="AH120" s="20">
        <v>0.2</v>
      </c>
      <c r="AI120" s="20">
        <v>0.8</v>
      </c>
      <c r="AJ120" s="20" t="s">
        <v>585</v>
      </c>
      <c r="AK120" s="22">
        <v>56</v>
      </c>
      <c r="AL120" s="22">
        <v>0</v>
      </c>
      <c r="AM120" s="22">
        <v>0</v>
      </c>
      <c r="AN120" s="22">
        <v>0</v>
      </c>
      <c r="AO120" s="22">
        <v>1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5</v>
      </c>
      <c r="AX120" s="20">
        <v>8.1999999999999993</v>
      </c>
      <c r="AY120" s="20">
        <v>16.2</v>
      </c>
      <c r="AZ120" s="20">
        <v>40</v>
      </c>
      <c r="BA120" s="20">
        <v>6.2</v>
      </c>
      <c r="BB120" s="22">
        <v>0</v>
      </c>
      <c r="BC120" s="20">
        <v>0.72</v>
      </c>
      <c r="BD120" s="20">
        <v>0.2</v>
      </c>
      <c r="BE120" s="20">
        <v>0.91</v>
      </c>
      <c r="BF120" s="20">
        <v>1.1499999999999999</v>
      </c>
      <c r="BG120" s="22">
        <v>336</v>
      </c>
      <c r="BH120" s="22">
        <v>145</v>
      </c>
      <c r="BI120" s="22">
        <v>232</v>
      </c>
      <c r="BJ120" s="22">
        <v>127</v>
      </c>
      <c r="BK120" s="22">
        <v>122</v>
      </c>
      <c r="BL120" s="22">
        <v>74</v>
      </c>
      <c r="BM120" s="22">
        <v>270</v>
      </c>
      <c r="BN120" s="22">
        <v>117</v>
      </c>
      <c r="BO120" s="20"/>
      <c r="BP120" s="20"/>
      <c r="BQ120" s="20"/>
      <c r="BR120" s="20"/>
      <c r="BS120" s="20"/>
      <c r="BT120" s="20"/>
      <c r="BU120" s="22">
        <v>1.1599999999999999</v>
      </c>
      <c r="BV120" s="22">
        <v>0</v>
      </c>
      <c r="BW120" s="22">
        <v>0.32</v>
      </c>
      <c r="BX120" s="22">
        <v>1.48</v>
      </c>
      <c r="BY120" s="22">
        <v>1.85</v>
      </c>
      <c r="BZ120" s="22">
        <v>1.61</v>
      </c>
      <c r="CA120" s="22">
        <v>322</v>
      </c>
      <c r="CB120" s="22">
        <v>214</v>
      </c>
      <c r="CC120" s="22">
        <v>252</v>
      </c>
      <c r="CD120" s="22">
        <v>113</v>
      </c>
      <c r="CE120" s="22">
        <v>346</v>
      </c>
      <c r="CF120" s="22">
        <v>154</v>
      </c>
      <c r="CG120" s="22">
        <v>562</v>
      </c>
      <c r="CH120" s="22">
        <v>210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1</v>
      </c>
      <c r="E121" s="22">
        <v>-1</v>
      </c>
      <c r="F121" s="22">
        <v>4</v>
      </c>
      <c r="G121" s="22">
        <v>-4</v>
      </c>
      <c r="H121" s="22">
        <v>1</v>
      </c>
      <c r="I121" s="22">
        <v>3</v>
      </c>
      <c r="J121" s="20">
        <v>4</v>
      </c>
      <c r="K121" s="20">
        <v>3.5</v>
      </c>
      <c r="L121" s="22">
        <v>2</v>
      </c>
      <c r="M121" s="20" t="s">
        <v>133</v>
      </c>
      <c r="N121" s="20">
        <v>4</v>
      </c>
      <c r="O121" s="22">
        <v>108</v>
      </c>
      <c r="P121" s="23" t="b">
        <v>1</v>
      </c>
      <c r="Q121" s="20"/>
      <c r="R121" s="20" t="s">
        <v>2395</v>
      </c>
      <c r="S121" s="22">
        <v>69</v>
      </c>
      <c r="T121" s="20" t="s">
        <v>1061</v>
      </c>
      <c r="U121" s="20">
        <v>7</v>
      </c>
      <c r="V121" s="20" t="s">
        <v>508</v>
      </c>
      <c r="W121" s="20">
        <v>28.8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35</v>
      </c>
      <c r="AD121" s="22">
        <v>2195614</v>
      </c>
      <c r="AE121" s="22">
        <v>139294</v>
      </c>
      <c r="AF121" s="22">
        <v>354644</v>
      </c>
      <c r="AG121" s="22">
        <v>26310</v>
      </c>
      <c r="AH121" s="20">
        <v>0.6</v>
      </c>
      <c r="AI121" s="20">
        <v>5.0999999999999996</v>
      </c>
      <c r="AJ121" s="20" t="s">
        <v>508</v>
      </c>
      <c r="AK121" s="22">
        <v>450</v>
      </c>
      <c r="AL121" s="22">
        <v>4</v>
      </c>
      <c r="AM121" s="22">
        <v>0</v>
      </c>
      <c r="AN121" s="22">
        <v>1</v>
      </c>
      <c r="AO121" s="22">
        <v>6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4</v>
      </c>
      <c r="AW121" s="22">
        <v>93</v>
      </c>
      <c r="AX121" s="20">
        <v>166.2</v>
      </c>
      <c r="AY121" s="20">
        <v>112.9</v>
      </c>
      <c r="AZ121" s="20">
        <v>174</v>
      </c>
      <c r="BA121" s="20">
        <v>45.3</v>
      </c>
      <c r="BB121" s="22">
        <v>5</v>
      </c>
      <c r="BC121" s="20">
        <v>4.0999999999999996</v>
      </c>
      <c r="BD121" s="20">
        <v>0.94</v>
      </c>
      <c r="BE121" s="20">
        <v>5.04</v>
      </c>
      <c r="BF121" s="20">
        <v>5.97</v>
      </c>
      <c r="BG121" s="22">
        <v>15</v>
      </c>
      <c r="BH121" s="22">
        <v>7</v>
      </c>
      <c r="BI121" s="22">
        <v>28</v>
      </c>
      <c r="BJ121" s="22">
        <v>19</v>
      </c>
      <c r="BK121" s="22">
        <v>13</v>
      </c>
      <c r="BL121" s="22">
        <v>7</v>
      </c>
      <c r="BM121" s="22">
        <v>13</v>
      </c>
      <c r="BN121" s="22">
        <v>10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0.82</v>
      </c>
      <c r="BV121" s="22">
        <v>0</v>
      </c>
      <c r="BW121" s="22">
        <v>0.19</v>
      </c>
      <c r="BX121" s="22">
        <v>1.01</v>
      </c>
      <c r="BY121" s="22">
        <v>1.19</v>
      </c>
      <c r="BZ121" s="22">
        <v>1.2</v>
      </c>
      <c r="CA121" s="22">
        <v>34</v>
      </c>
      <c r="CB121" s="22">
        <v>20</v>
      </c>
      <c r="CC121" s="22">
        <v>61</v>
      </c>
      <c r="CD121" s="22">
        <v>31</v>
      </c>
      <c r="CE121" s="22">
        <v>8</v>
      </c>
      <c r="CF121" s="22">
        <v>4</v>
      </c>
      <c r="CG121" s="22">
        <v>11</v>
      </c>
      <c r="CH121" s="22">
        <v>5</v>
      </c>
      <c r="CI121" s="22">
        <v>1</v>
      </c>
      <c r="CJ121" s="22">
        <v>0.2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75</v>
      </c>
      <c r="B122" s="22">
        <v>100</v>
      </c>
      <c r="C122" s="22">
        <v>51927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0.8</v>
      </c>
      <c r="K122" s="20">
        <v>0.5</v>
      </c>
      <c r="L122" s="22">
        <v>2</v>
      </c>
      <c r="M122" s="20" t="s">
        <v>999</v>
      </c>
      <c r="N122" s="20">
        <v>1</v>
      </c>
      <c r="O122" s="22">
        <v>109</v>
      </c>
      <c r="P122" s="23" t="b">
        <v>0</v>
      </c>
      <c r="Q122" s="20" t="s">
        <v>2394</v>
      </c>
      <c r="R122" s="20" t="s">
        <v>3266</v>
      </c>
      <c r="S122" s="22">
        <v>49</v>
      </c>
      <c r="T122" s="20" t="s">
        <v>1070</v>
      </c>
      <c r="U122" s="20">
        <v>1.5</v>
      </c>
      <c r="V122" s="20" t="s">
        <v>418</v>
      </c>
      <c r="W122" s="20">
        <v>2.9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3</v>
      </c>
      <c r="AD122" s="22">
        <v>22504</v>
      </c>
      <c r="AE122" s="22">
        <v>2888</v>
      </c>
      <c r="AF122" s="22">
        <v>324342</v>
      </c>
      <c r="AG122" s="22">
        <v>6552</v>
      </c>
      <c r="AH122" s="20">
        <v>0.2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261</v>
      </c>
      <c r="BH122" s="22">
        <v>104</v>
      </c>
      <c r="BI122" s="22">
        <v>278</v>
      </c>
      <c r="BJ122" s="22">
        <v>94</v>
      </c>
      <c r="BK122" s="22">
        <v>305</v>
      </c>
      <c r="BL122" s="22">
        <v>107</v>
      </c>
      <c r="BM122" s="22">
        <v>308</v>
      </c>
      <c r="BN122" s="22">
        <v>110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233</v>
      </c>
      <c r="CB122" s="22">
        <v>26</v>
      </c>
      <c r="CC122" s="22">
        <v>255</v>
      </c>
      <c r="CD122" s="22">
        <v>85</v>
      </c>
      <c r="CE122" s="22">
        <v>263</v>
      </c>
      <c r="CF122" s="22">
        <v>85</v>
      </c>
      <c r="CG122" s="22">
        <v>102</v>
      </c>
      <c r="CH122" s="22">
        <v>41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2.7</v>
      </c>
      <c r="K123" s="20">
        <v>2.2000000000000002</v>
      </c>
      <c r="L123" s="22">
        <v>1</v>
      </c>
      <c r="M123" s="20" t="s">
        <v>1025</v>
      </c>
      <c r="N123" s="20">
        <v>2.7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2.6</v>
      </c>
      <c r="V123" s="20" t="s">
        <v>449</v>
      </c>
      <c r="W123" s="20">
        <v>0.1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13</v>
      </c>
      <c r="AD123" s="22">
        <v>3897</v>
      </c>
      <c r="AE123" s="22">
        <v>282</v>
      </c>
      <c r="AF123" s="22">
        <v>6328</v>
      </c>
      <c r="AG123" s="22">
        <v>345</v>
      </c>
      <c r="AH123" s="20">
        <v>0.5</v>
      </c>
      <c r="AI123" s="20">
        <v>2.4</v>
      </c>
      <c r="AJ123" s="20" t="s">
        <v>449</v>
      </c>
      <c r="AK123" s="22">
        <v>400</v>
      </c>
      <c r="AL123" s="22">
        <v>0</v>
      </c>
      <c r="AM123" s="22">
        <v>1</v>
      </c>
      <c r="AN123" s="22">
        <v>1</v>
      </c>
      <c r="AO123" s="22">
        <v>6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0</v>
      </c>
      <c r="AW123" s="22">
        <v>67</v>
      </c>
      <c r="AX123" s="20">
        <v>84.6</v>
      </c>
      <c r="AY123" s="20">
        <v>68.900000000000006</v>
      </c>
      <c r="AZ123" s="20">
        <v>49</v>
      </c>
      <c r="BA123" s="20">
        <v>20.3</v>
      </c>
      <c r="BB123" s="22">
        <v>5</v>
      </c>
      <c r="BC123" s="20">
        <v>0.25</v>
      </c>
      <c r="BD123" s="20">
        <v>0.42</v>
      </c>
      <c r="BE123" s="20">
        <v>0.67</v>
      </c>
      <c r="BF123" s="20">
        <v>5.63</v>
      </c>
      <c r="BG123" s="22">
        <v>98</v>
      </c>
      <c r="BH123" s="22">
        <v>37</v>
      </c>
      <c r="BI123" s="22">
        <v>76</v>
      </c>
      <c r="BJ123" s="22">
        <v>55</v>
      </c>
      <c r="BK123" s="22">
        <v>105</v>
      </c>
      <c r="BL123" s="22">
        <v>65</v>
      </c>
      <c r="BM123" s="22">
        <v>78</v>
      </c>
      <c r="BN123" s="22">
        <v>49</v>
      </c>
      <c r="BO123" s="20"/>
      <c r="BP123" s="20"/>
      <c r="BQ123" s="20"/>
      <c r="BR123" s="20"/>
      <c r="BS123" s="20"/>
      <c r="BT123" s="20"/>
      <c r="BU123" s="22">
        <v>0.06</v>
      </c>
      <c r="BV123" s="22">
        <v>0</v>
      </c>
      <c r="BW123" s="22">
        <v>0.09</v>
      </c>
      <c r="BX123" s="22">
        <v>0.15</v>
      </c>
      <c r="BY123" s="22">
        <v>1.27</v>
      </c>
      <c r="BZ123" s="22">
        <v>1.35</v>
      </c>
      <c r="CA123" s="22">
        <v>98</v>
      </c>
      <c r="CB123" s="22">
        <v>59</v>
      </c>
      <c r="CC123" s="22">
        <v>116</v>
      </c>
      <c r="CD123" s="22">
        <v>50</v>
      </c>
      <c r="CE123" s="22">
        <v>155</v>
      </c>
      <c r="CF123" s="22">
        <v>68</v>
      </c>
      <c r="CG123" s="22">
        <v>359</v>
      </c>
      <c r="CH123" s="22">
        <v>113</v>
      </c>
      <c r="CI123" s="22">
        <v>1.1200000000000001</v>
      </c>
      <c r="CJ123" s="22">
        <v>0.23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</v>
      </c>
      <c r="K124" s="20">
        <v>0.5</v>
      </c>
      <c r="L124" s="22">
        <v>1</v>
      </c>
      <c r="M124" s="20" t="s">
        <v>1057</v>
      </c>
      <c r="N124" s="20">
        <v>1</v>
      </c>
      <c r="O124" s="22">
        <v>111</v>
      </c>
      <c r="P124" s="23" t="b">
        <v>0</v>
      </c>
      <c r="Q124" s="20"/>
      <c r="R124" s="20" t="s">
        <v>2396</v>
      </c>
      <c r="S124" s="22">
        <v>49</v>
      </c>
      <c r="T124" s="20" t="s">
        <v>1058</v>
      </c>
      <c r="U124" s="20">
        <v>1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3</v>
      </c>
      <c r="AD124" s="22">
        <v>413</v>
      </c>
      <c r="AE124" s="22">
        <v>32</v>
      </c>
      <c r="AF124" s="22">
        <v>646</v>
      </c>
      <c r="AG124" s="22">
        <v>32</v>
      </c>
      <c r="AH124" s="20">
        <v>0.2</v>
      </c>
      <c r="AI124" s="20">
        <v>0.6</v>
      </c>
      <c r="AJ124" s="20" t="s">
        <v>612</v>
      </c>
      <c r="AK124" s="22">
        <v>55</v>
      </c>
      <c r="AL124" s="22">
        <v>0</v>
      </c>
      <c r="AM124" s="22">
        <v>0</v>
      </c>
      <c r="AN124" s="22">
        <v>0</v>
      </c>
      <c r="AO124" s="22">
        <v>2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18</v>
      </c>
      <c r="AX124" s="20">
        <v>27</v>
      </c>
      <c r="AY124" s="20">
        <v>58.4</v>
      </c>
      <c r="AZ124" s="20">
        <v>25</v>
      </c>
      <c r="BA124" s="20">
        <v>11</v>
      </c>
      <c r="BB124" s="22">
        <v>0</v>
      </c>
      <c r="BC124" s="20">
        <v>0.28999999999999998</v>
      </c>
      <c r="BD124" s="20">
        <v>0.73</v>
      </c>
      <c r="BE124" s="20">
        <v>1.02</v>
      </c>
      <c r="BF124" s="20">
        <v>1.18</v>
      </c>
      <c r="BG124" s="22">
        <v>259</v>
      </c>
      <c r="BH124" s="22">
        <v>105</v>
      </c>
      <c r="BI124" s="22">
        <v>102</v>
      </c>
      <c r="BJ124" s="22">
        <v>69</v>
      </c>
      <c r="BK124" s="22">
        <v>172</v>
      </c>
      <c r="BL124" s="22">
        <v>97</v>
      </c>
      <c r="BM124" s="22">
        <v>198</v>
      </c>
      <c r="BN124" s="22">
        <v>94</v>
      </c>
      <c r="BO124" s="20"/>
      <c r="BP124" s="20"/>
      <c r="BQ124" s="20"/>
      <c r="BR124" s="20"/>
      <c r="BS124" s="20"/>
      <c r="BT124" s="20"/>
      <c r="BU124" s="22">
        <v>0.47</v>
      </c>
      <c r="BV124" s="22">
        <v>0</v>
      </c>
      <c r="BW124" s="22">
        <v>1.19</v>
      </c>
      <c r="BX124" s="22">
        <v>1.66</v>
      </c>
      <c r="BY124" s="22">
        <v>1.93</v>
      </c>
      <c r="BZ124" s="22">
        <v>3.27</v>
      </c>
      <c r="CA124" s="22">
        <v>288</v>
      </c>
      <c r="CB124" s="22">
        <v>189</v>
      </c>
      <c r="CC124" s="22">
        <v>265</v>
      </c>
      <c r="CD124" s="22">
        <v>122</v>
      </c>
      <c r="CE124" s="22">
        <v>359</v>
      </c>
      <c r="CF124" s="22">
        <v>164</v>
      </c>
      <c r="CG124" s="22">
        <v>638</v>
      </c>
      <c r="CH124" s="22">
        <v>256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1.7</v>
      </c>
      <c r="K125" s="20">
        <v>1.2</v>
      </c>
      <c r="L125" s="22">
        <v>2</v>
      </c>
      <c r="M125" s="20" t="s">
        <v>918</v>
      </c>
      <c r="N125" s="20">
        <v>1.7</v>
      </c>
      <c r="O125" s="22">
        <v>112</v>
      </c>
      <c r="P125" s="23" t="b">
        <v>0</v>
      </c>
      <c r="Q125" s="20"/>
      <c r="R125" s="20"/>
      <c r="S125" s="22">
        <v>45</v>
      </c>
      <c r="T125" s="20" t="s">
        <v>1056</v>
      </c>
      <c r="U125" s="20">
        <v>2.6</v>
      </c>
      <c r="V125" s="20" t="s">
        <v>432</v>
      </c>
      <c r="W125" s="20">
        <v>2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13</v>
      </c>
      <c r="AD125" s="22">
        <v>63537</v>
      </c>
      <c r="AE125" s="22">
        <v>5184</v>
      </c>
      <c r="AF125" s="22">
        <v>57013</v>
      </c>
      <c r="AG125" s="22">
        <v>3174</v>
      </c>
      <c r="AH125" s="20">
        <v>0.4</v>
      </c>
      <c r="AI125" s="20">
        <v>2.9</v>
      </c>
      <c r="AJ125" s="20" t="s">
        <v>432</v>
      </c>
      <c r="AK125" s="22">
        <v>450</v>
      </c>
      <c r="AL125" s="22">
        <v>0</v>
      </c>
      <c r="AM125" s="22">
        <v>0</v>
      </c>
      <c r="AN125" s="22">
        <v>1</v>
      </c>
      <c r="AO125" s="22">
        <v>6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84</v>
      </c>
      <c r="AX125" s="20">
        <v>116.2</v>
      </c>
      <c r="AY125" s="20">
        <v>33.700000000000003</v>
      </c>
      <c r="AZ125" s="20">
        <v>30</v>
      </c>
      <c r="BA125" s="20">
        <v>18.100000000000001</v>
      </c>
      <c r="BB125" s="22">
        <v>5</v>
      </c>
      <c r="BC125" s="20">
        <v>0.46</v>
      </c>
      <c r="BD125" s="20">
        <v>0.25</v>
      </c>
      <c r="BE125" s="20">
        <v>0.71</v>
      </c>
      <c r="BF125" s="20">
        <v>5.97</v>
      </c>
      <c r="BG125" s="22">
        <v>49</v>
      </c>
      <c r="BH125" s="22">
        <v>12</v>
      </c>
      <c r="BI125" s="22">
        <v>158</v>
      </c>
      <c r="BJ125" s="22">
        <v>41</v>
      </c>
      <c r="BK125" s="22">
        <v>149</v>
      </c>
      <c r="BL125" s="22">
        <v>29</v>
      </c>
      <c r="BM125" s="22">
        <v>100</v>
      </c>
      <c r="BN125" s="22">
        <v>21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0.05</v>
      </c>
      <c r="BX125" s="22">
        <v>0.14000000000000001</v>
      </c>
      <c r="BY125" s="22">
        <v>1.19</v>
      </c>
      <c r="BZ125" s="22">
        <v>1.2</v>
      </c>
      <c r="CA125" s="22">
        <v>396</v>
      </c>
      <c r="CB125" s="22">
        <v>82</v>
      </c>
      <c r="CC125" s="22">
        <v>183</v>
      </c>
      <c r="CD125" s="22">
        <v>61</v>
      </c>
      <c r="CE125" s="22">
        <v>150</v>
      </c>
      <c r="CF125" s="22">
        <v>43</v>
      </c>
      <c r="CG125" s="22">
        <v>117</v>
      </c>
      <c r="CH125" s="22">
        <v>46</v>
      </c>
      <c r="CI125" s="22">
        <v>1</v>
      </c>
      <c r="CJ125" s="22">
        <v>0.2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0.3</v>
      </c>
      <c r="K126" s="20">
        <v>-0.2</v>
      </c>
      <c r="L126" s="22">
        <v>1</v>
      </c>
      <c r="M126" s="20" t="s">
        <v>1051</v>
      </c>
      <c r="N126" s="20">
        <v>0.3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</v>
      </c>
      <c r="AD126" s="22">
        <v>383</v>
      </c>
      <c r="AE126" s="22">
        <v>81</v>
      </c>
      <c r="AF126" s="22">
        <v>2074</v>
      </c>
      <c r="AG126" s="22">
        <v>63</v>
      </c>
      <c r="AH126" s="20">
        <v>0.1</v>
      </c>
      <c r="AI126" s="20">
        <v>0.7</v>
      </c>
      <c r="AJ126" s="20" t="s">
        <v>469</v>
      </c>
      <c r="AK126" s="22">
        <v>78</v>
      </c>
      <c r="AL126" s="22">
        <v>0</v>
      </c>
      <c r="AM126" s="22">
        <v>0</v>
      </c>
      <c r="AN126" s="22">
        <v>0</v>
      </c>
      <c r="AO126" s="22">
        <v>1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17</v>
      </c>
      <c r="AX126" s="20">
        <v>24.4</v>
      </c>
      <c r="AY126" s="20">
        <v>25.6</v>
      </c>
      <c r="AZ126" s="20">
        <v>2</v>
      </c>
      <c r="BA126" s="20">
        <v>5.2</v>
      </c>
      <c r="BB126" s="22">
        <v>0</v>
      </c>
      <c r="BC126" s="20">
        <v>0.03</v>
      </c>
      <c r="BD126" s="20">
        <v>0.03</v>
      </c>
      <c r="BE126" s="20">
        <v>0.06</v>
      </c>
      <c r="BF126" s="20">
        <v>1.19</v>
      </c>
      <c r="BG126" s="22">
        <v>270</v>
      </c>
      <c r="BH126" s="22">
        <v>108</v>
      </c>
      <c r="BI126" s="22">
        <v>187</v>
      </c>
      <c r="BJ126" s="22">
        <v>49</v>
      </c>
      <c r="BK126" s="22">
        <v>321</v>
      </c>
      <c r="BL126" s="22">
        <v>112</v>
      </c>
      <c r="BM126" s="22">
        <v>286</v>
      </c>
      <c r="BN126" s="22">
        <v>103</v>
      </c>
      <c r="BO126" s="20"/>
      <c r="BP126" s="20"/>
      <c r="BQ126" s="20"/>
      <c r="BR126" s="20"/>
      <c r="BS126" s="20"/>
      <c r="BT126" s="20"/>
      <c r="BU126" s="22">
        <v>0.03</v>
      </c>
      <c r="BV126" s="22">
        <v>0</v>
      </c>
      <c r="BW126" s="22">
        <v>0.03</v>
      </c>
      <c r="BX126" s="22">
        <v>0.06</v>
      </c>
      <c r="BY126" s="22">
        <v>1.37</v>
      </c>
      <c r="BZ126" s="22">
        <v>1.1499999999999999</v>
      </c>
      <c r="CA126" s="22">
        <v>541</v>
      </c>
      <c r="CB126" s="22">
        <v>142</v>
      </c>
      <c r="CC126" s="22">
        <v>337</v>
      </c>
      <c r="CD126" s="22">
        <v>112</v>
      </c>
      <c r="CE126" s="22">
        <v>312</v>
      </c>
      <c r="CF126" s="22">
        <v>111</v>
      </c>
      <c r="CG126" s="22">
        <v>477</v>
      </c>
      <c r="CH126" s="22">
        <v>183</v>
      </c>
      <c r="CI126" s="22">
        <v>0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0"/>
      <c r="B127" s="20"/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5</v>
      </c>
      <c r="K127" s="20">
        <v>4.5</v>
      </c>
      <c r="L127" s="22">
        <v>1</v>
      </c>
      <c r="M127" s="20" t="s">
        <v>1083</v>
      </c>
      <c r="N127" s="20">
        <v>5</v>
      </c>
      <c r="O127" s="22">
        <v>115</v>
      </c>
      <c r="P127" s="23" t="b">
        <v>0</v>
      </c>
      <c r="Q127" s="20"/>
      <c r="R127" s="20"/>
      <c r="S127" s="22">
        <v>54</v>
      </c>
      <c r="T127" s="20" t="s">
        <v>1084</v>
      </c>
      <c r="U127" s="20">
        <v>3.8</v>
      </c>
      <c r="V127" s="20" t="s">
        <v>1085</v>
      </c>
      <c r="W127" s="20">
        <v>0.2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19</v>
      </c>
      <c r="AD127" s="22">
        <v>16014</v>
      </c>
      <c r="AE127" s="22">
        <v>726</v>
      </c>
      <c r="AF127" s="22">
        <v>8476</v>
      </c>
      <c r="AG127" s="22">
        <v>807</v>
      </c>
      <c r="AH127" s="20">
        <v>0.9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203</v>
      </c>
      <c r="BH127" s="22">
        <v>78</v>
      </c>
      <c r="BI127" s="22">
        <v>136</v>
      </c>
      <c r="BJ127" s="22">
        <v>87</v>
      </c>
      <c r="BK127" s="22">
        <v>79</v>
      </c>
      <c r="BL127" s="22">
        <v>46</v>
      </c>
      <c r="BM127" s="22">
        <v>131</v>
      </c>
      <c r="BN127" s="22">
        <v>70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140</v>
      </c>
      <c r="CB127" s="22">
        <v>90</v>
      </c>
      <c r="CC127" s="22">
        <v>35</v>
      </c>
      <c r="CD127" s="22">
        <v>17</v>
      </c>
      <c r="CE127" s="22">
        <v>86</v>
      </c>
      <c r="CF127" s="22">
        <v>40</v>
      </c>
      <c r="CG127" s="22">
        <v>313</v>
      </c>
      <c r="CH127" s="22">
        <v>94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1</v>
      </c>
      <c r="J128" s="20">
        <v>0</v>
      </c>
      <c r="K128" s="20">
        <v>-0.5</v>
      </c>
      <c r="L128" s="22">
        <v>0</v>
      </c>
      <c r="M128" s="20" t="s">
        <v>558</v>
      </c>
      <c r="N128" s="20">
        <v>0</v>
      </c>
      <c r="O128" s="22">
        <v>116</v>
      </c>
      <c r="P128" s="23" t="b">
        <v>0</v>
      </c>
      <c r="Q128" s="20"/>
      <c r="R128" s="20" t="s">
        <v>2903</v>
      </c>
      <c r="S128" s="22">
        <v>40</v>
      </c>
      <c r="T128" s="20" t="s">
        <v>1069</v>
      </c>
      <c r="U128" s="20">
        <v>0</v>
      </c>
      <c r="V128" s="20" t="s">
        <v>725</v>
      </c>
      <c r="W128" s="20">
        <v>0.4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0</v>
      </c>
      <c r="AD128" s="22">
        <v>2540</v>
      </c>
      <c r="AE128" s="22">
        <v>121</v>
      </c>
      <c r="AF128" s="22">
        <v>10731</v>
      </c>
      <c r="AG128" s="22">
        <v>458</v>
      </c>
      <c r="AH128" s="20">
        <v>0</v>
      </c>
      <c r="AI128" s="20">
        <v>0</v>
      </c>
      <c r="AJ128" s="20" t="s">
        <v>725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434</v>
      </c>
      <c r="BH128" s="22">
        <v>45</v>
      </c>
      <c r="BI128" s="22">
        <v>416</v>
      </c>
      <c r="BJ128" s="22">
        <v>28</v>
      </c>
      <c r="BK128" s="22">
        <v>383</v>
      </c>
      <c r="BL128" s="22">
        <v>24</v>
      </c>
      <c r="BM128" s="22">
        <v>440</v>
      </c>
      <c r="BN128" s="22">
        <v>45</v>
      </c>
      <c r="BO128" s="20"/>
      <c r="BP128" s="20"/>
      <c r="BQ128" s="20"/>
      <c r="BR128" s="20"/>
      <c r="BS128" s="20"/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625</v>
      </c>
      <c r="CB128" s="22">
        <v>52</v>
      </c>
      <c r="CC128" s="22">
        <v>411</v>
      </c>
      <c r="CD128" s="22">
        <v>45</v>
      </c>
      <c r="CE128" s="22">
        <v>438</v>
      </c>
      <c r="CF128" s="22">
        <v>45</v>
      </c>
      <c r="CG128" s="22">
        <v>254</v>
      </c>
      <c r="CH128" s="22">
        <v>37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1806</v>
      </c>
      <c r="R129" s="20" t="s">
        <v>1943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1807</v>
      </c>
      <c r="AA129" s="22">
        <v>4</v>
      </c>
      <c r="AB129" s="22">
        <v>94</v>
      </c>
      <c r="AC129" s="22">
        <v>0</v>
      </c>
      <c r="AD129" s="22">
        <v>2280</v>
      </c>
      <c r="AE129" s="22">
        <v>73</v>
      </c>
      <c r="AF129" s="22">
        <v>8784</v>
      </c>
      <c r="AG129" s="22">
        <v>159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716</v>
      </c>
      <c r="BH129" s="22">
        <v>91</v>
      </c>
      <c r="BI129" s="22">
        <v>716</v>
      </c>
      <c r="BJ129" s="22">
        <v>91</v>
      </c>
      <c r="BK129" s="22">
        <v>716</v>
      </c>
      <c r="BL129" s="22">
        <v>91</v>
      </c>
      <c r="BM129" s="22">
        <v>716</v>
      </c>
      <c r="BN129" s="22">
        <v>91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10</v>
      </c>
      <c r="CB129" s="22">
        <v>3</v>
      </c>
      <c r="CC129" s="22">
        <v>712</v>
      </c>
      <c r="CD129" s="22">
        <v>91</v>
      </c>
      <c r="CE129" s="22">
        <v>715</v>
      </c>
      <c r="CF129" s="22">
        <v>91</v>
      </c>
      <c r="CG129" s="22">
        <v>451</v>
      </c>
      <c r="CH129" s="22">
        <v>66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2516</v>
      </c>
      <c r="R130" s="20" t="s">
        <v>2517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1494</v>
      </c>
      <c r="AG130" s="22">
        <v>35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634</v>
      </c>
      <c r="BH130" s="22">
        <v>252</v>
      </c>
      <c r="BI130" s="22">
        <v>626</v>
      </c>
      <c r="BJ130" s="22">
        <v>251</v>
      </c>
      <c r="BK130" s="22">
        <v>618</v>
      </c>
      <c r="BL130" s="22">
        <v>245</v>
      </c>
      <c r="BM130" s="22">
        <v>639</v>
      </c>
      <c r="BN130" s="22">
        <v>255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475</v>
      </c>
      <c r="CB130" s="22">
        <v>265</v>
      </c>
      <c r="CC130" s="22">
        <v>623</v>
      </c>
      <c r="CD130" s="22">
        <v>248</v>
      </c>
      <c r="CE130" s="22">
        <v>638</v>
      </c>
      <c r="CF130" s="22">
        <v>255</v>
      </c>
      <c r="CG130" s="22">
        <v>613</v>
      </c>
      <c r="CH130" s="22">
        <v>241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1</v>
      </c>
      <c r="G131" s="22">
        <v>-1</v>
      </c>
      <c r="H131" s="22">
        <v>2</v>
      </c>
      <c r="I131" s="22">
        <v>4</v>
      </c>
      <c r="J131" s="20">
        <v>1.7</v>
      </c>
      <c r="K131" s="20">
        <v>1.2</v>
      </c>
      <c r="L131" s="22">
        <v>1</v>
      </c>
      <c r="M131" s="20" t="s">
        <v>1049</v>
      </c>
      <c r="N131" s="20">
        <v>1.7</v>
      </c>
      <c r="O131" s="22">
        <v>119</v>
      </c>
      <c r="P131" s="23" t="b">
        <v>0</v>
      </c>
      <c r="Q131" s="20"/>
      <c r="R131" s="20"/>
      <c r="S131" s="22">
        <v>61</v>
      </c>
      <c r="T131" s="20" t="s">
        <v>1050</v>
      </c>
      <c r="U131" s="20">
        <v>5</v>
      </c>
      <c r="V131" s="20" t="s">
        <v>438</v>
      </c>
      <c r="W131" s="20">
        <v>14.3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25</v>
      </c>
      <c r="AD131" s="22">
        <v>1381041</v>
      </c>
      <c r="AE131" s="22">
        <v>19067</v>
      </c>
      <c r="AF131" s="22">
        <v>620942</v>
      </c>
      <c r="AG131" s="22">
        <v>79782</v>
      </c>
      <c r="AH131" s="20">
        <v>0.3</v>
      </c>
      <c r="AI131" s="20">
        <v>4.0999999999999996</v>
      </c>
      <c r="AJ131" s="20" t="s">
        <v>438</v>
      </c>
      <c r="AK131" s="22">
        <v>419</v>
      </c>
      <c r="AL131" s="22">
        <v>2</v>
      </c>
      <c r="AM131" s="22">
        <v>1</v>
      </c>
      <c r="AN131" s="22">
        <v>1</v>
      </c>
      <c r="AO131" s="22">
        <v>6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5</v>
      </c>
      <c r="AW131" s="22">
        <v>71</v>
      </c>
      <c r="AX131" s="20">
        <v>95.2</v>
      </c>
      <c r="AY131" s="20">
        <v>43.1</v>
      </c>
      <c r="AZ131" s="20">
        <v>197</v>
      </c>
      <c r="BA131" s="20">
        <v>32.799999999999997</v>
      </c>
      <c r="BB131" s="22">
        <v>5</v>
      </c>
      <c r="BC131" s="20">
        <v>2.76</v>
      </c>
      <c r="BD131" s="20">
        <v>0.14000000000000001</v>
      </c>
      <c r="BE131" s="20">
        <v>2.9</v>
      </c>
      <c r="BF131" s="20">
        <v>5.63</v>
      </c>
      <c r="BG131" s="22">
        <v>78</v>
      </c>
      <c r="BH131" s="22">
        <v>10</v>
      </c>
      <c r="BI131" s="22">
        <v>135</v>
      </c>
      <c r="BJ131" s="22">
        <v>15</v>
      </c>
      <c r="BK131" s="22">
        <v>8</v>
      </c>
      <c r="BL131" s="22">
        <v>4</v>
      </c>
      <c r="BM131" s="22">
        <v>35</v>
      </c>
      <c r="BN131" s="22">
        <v>9</v>
      </c>
      <c r="BO131" s="20"/>
      <c r="BP131" s="20"/>
      <c r="BQ131" s="20"/>
      <c r="BR131" s="20"/>
      <c r="BS131" s="20"/>
      <c r="BT131" s="20"/>
      <c r="BU131" s="22">
        <v>0.59</v>
      </c>
      <c r="BV131" s="22">
        <v>0</v>
      </c>
      <c r="BW131" s="22">
        <v>0.03</v>
      </c>
      <c r="BX131" s="22">
        <v>0.62</v>
      </c>
      <c r="BY131" s="22">
        <v>1.21</v>
      </c>
      <c r="BZ131" s="22">
        <v>1.29</v>
      </c>
      <c r="CA131" s="22">
        <v>61</v>
      </c>
      <c r="CB131" s="22">
        <v>20</v>
      </c>
      <c r="CC131" s="22">
        <v>199</v>
      </c>
      <c r="CD131" s="22">
        <v>31</v>
      </c>
      <c r="CE131" s="22">
        <v>34</v>
      </c>
      <c r="CF131" s="22">
        <v>7</v>
      </c>
      <c r="CG131" s="22">
        <v>28</v>
      </c>
      <c r="CH131" s="22">
        <v>6</v>
      </c>
      <c r="CI131" s="22">
        <v>1.07</v>
      </c>
      <c r="CJ131" s="22">
        <v>0.21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</v>
      </c>
      <c r="K132" s="20">
        <v>-0.5</v>
      </c>
      <c r="L132" s="22">
        <v>0</v>
      </c>
      <c r="M132" s="20" t="s">
        <v>1081</v>
      </c>
      <c r="N132" s="20">
        <v>0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1944</v>
      </c>
      <c r="U132" s="20">
        <v>0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0</v>
      </c>
      <c r="AD132" s="22">
        <v>20683</v>
      </c>
      <c r="AE132" s="22">
        <v>1988</v>
      </c>
      <c r="AF132" s="22">
        <v>36056</v>
      </c>
      <c r="AG132" s="22">
        <v>1758</v>
      </c>
      <c r="AH132" s="20">
        <v>0</v>
      </c>
      <c r="AI132" s="20">
        <v>0</v>
      </c>
      <c r="AJ132" s="20" t="s">
        <v>1082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563</v>
      </c>
      <c r="BH132" s="22">
        <v>213</v>
      </c>
      <c r="BI132" s="22">
        <v>551</v>
      </c>
      <c r="BJ132" s="22">
        <v>212</v>
      </c>
      <c r="BK132" s="22">
        <v>536</v>
      </c>
      <c r="BL132" s="22">
        <v>205</v>
      </c>
      <c r="BM132" s="22">
        <v>568</v>
      </c>
      <c r="BN132" s="22">
        <v>216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580</v>
      </c>
      <c r="CB132" s="22">
        <v>305</v>
      </c>
      <c r="CC132" s="22">
        <v>550</v>
      </c>
      <c r="CD132" s="22">
        <v>207</v>
      </c>
      <c r="CE132" s="22">
        <v>569</v>
      </c>
      <c r="CF132" s="22">
        <v>217</v>
      </c>
      <c r="CG132" s="22">
        <v>196</v>
      </c>
      <c r="CH132" s="22">
        <v>60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-0.5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672</v>
      </c>
      <c r="AE133" s="22">
        <v>38</v>
      </c>
      <c r="AF133" s="22">
        <v>3113</v>
      </c>
      <c r="AG133" s="22">
        <v>132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326</v>
      </c>
      <c r="BH133" s="22">
        <v>125</v>
      </c>
      <c r="BI133" s="22">
        <v>226</v>
      </c>
      <c r="BJ133" s="22">
        <v>68</v>
      </c>
      <c r="BK133" s="22">
        <v>465</v>
      </c>
      <c r="BL133" s="22">
        <v>183</v>
      </c>
      <c r="BM133" s="22">
        <v>329</v>
      </c>
      <c r="BN133" s="22">
        <v>118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483</v>
      </c>
      <c r="CB133" s="22">
        <v>107</v>
      </c>
      <c r="CC133" s="22">
        <v>487</v>
      </c>
      <c r="CD133" s="22">
        <v>183</v>
      </c>
      <c r="CE133" s="22">
        <v>304</v>
      </c>
      <c r="CF133" s="22">
        <v>105</v>
      </c>
      <c r="CG133" s="22">
        <v>441</v>
      </c>
      <c r="CH133" s="22">
        <v>172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0.5</v>
      </c>
      <c r="K134" s="20">
        <v>0</v>
      </c>
      <c r="L134" s="22">
        <v>1</v>
      </c>
      <c r="M134" s="20" t="s">
        <v>1243</v>
      </c>
      <c r="N134" s="20">
        <v>0.5</v>
      </c>
      <c r="O134" s="22">
        <v>258</v>
      </c>
      <c r="P134" s="23" t="b">
        <v>0</v>
      </c>
      <c r="Q134" s="20"/>
      <c r="R134" s="20"/>
      <c r="S134" s="22">
        <v>49</v>
      </c>
      <c r="T134" s="20" t="s">
        <v>1244</v>
      </c>
      <c r="U134" s="20">
        <v>1.3</v>
      </c>
      <c r="V134" s="20" t="s">
        <v>640</v>
      </c>
      <c r="W134" s="20">
        <v>0.8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4</v>
      </c>
      <c r="AD134" s="22">
        <v>30742</v>
      </c>
      <c r="AE134" s="22">
        <v>980</v>
      </c>
      <c r="AF134" s="22">
        <v>70017</v>
      </c>
      <c r="AG134" s="22">
        <v>2770</v>
      </c>
      <c r="AH134" s="20">
        <v>0.1</v>
      </c>
      <c r="AI134" s="20">
        <v>0.8</v>
      </c>
      <c r="AJ134" s="20" t="s">
        <v>640</v>
      </c>
      <c r="AK134" s="22">
        <v>128</v>
      </c>
      <c r="AL134" s="22">
        <v>0</v>
      </c>
      <c r="AM134" s="22">
        <v>0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-2</v>
      </c>
      <c r="AX134" s="20">
        <v>14.6</v>
      </c>
      <c r="AY134" s="20">
        <v>13.6</v>
      </c>
      <c r="AZ134" s="20">
        <v>99</v>
      </c>
      <c r="BA134" s="20">
        <v>12.8</v>
      </c>
      <c r="BB134" s="22">
        <v>1</v>
      </c>
      <c r="BC134" s="20">
        <v>1.51</v>
      </c>
      <c r="BD134" s="20">
        <v>0.03</v>
      </c>
      <c r="BE134" s="20">
        <v>1.54</v>
      </c>
      <c r="BF134" s="20">
        <v>1.3</v>
      </c>
      <c r="BG134" s="22">
        <v>302</v>
      </c>
      <c r="BH134" s="22">
        <v>35</v>
      </c>
      <c r="BI134" s="22">
        <v>251</v>
      </c>
      <c r="BJ134" s="22">
        <v>36</v>
      </c>
      <c r="BK134" s="22">
        <v>43</v>
      </c>
      <c r="BL134" s="22">
        <v>15</v>
      </c>
      <c r="BM134" s="22">
        <v>167</v>
      </c>
      <c r="BN134" s="22">
        <v>26</v>
      </c>
      <c r="BO134" s="20"/>
      <c r="BP134" s="20"/>
      <c r="BQ134" s="20"/>
      <c r="BR134" s="20"/>
      <c r="BS134" s="20"/>
      <c r="BT134" s="20"/>
      <c r="BU134" s="22">
        <v>1.06</v>
      </c>
      <c r="BV134" s="22">
        <v>0</v>
      </c>
      <c r="BW134" s="22">
        <v>0.02</v>
      </c>
      <c r="BX134" s="22">
        <v>1.08</v>
      </c>
      <c r="BY134" s="22">
        <v>0.91</v>
      </c>
      <c r="BZ134" s="22">
        <v>1.41</v>
      </c>
      <c r="CA134" s="22">
        <v>250</v>
      </c>
      <c r="CB134" s="22">
        <v>50</v>
      </c>
      <c r="CC134" s="22">
        <v>321</v>
      </c>
      <c r="CD134" s="22">
        <v>44</v>
      </c>
      <c r="CE134" s="22">
        <v>277</v>
      </c>
      <c r="CF134" s="22">
        <v>39</v>
      </c>
      <c r="CG134" s="22">
        <v>177</v>
      </c>
      <c r="CH134" s="22">
        <v>33</v>
      </c>
      <c r="CI134" s="22">
        <v>0.7</v>
      </c>
      <c r="CJ134" s="22">
        <v>0.7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0.3</v>
      </c>
      <c r="K135" s="20">
        <v>-0.2</v>
      </c>
      <c r="L135" s="22">
        <v>0</v>
      </c>
      <c r="M135" s="20" t="s">
        <v>1027</v>
      </c>
      <c r="N135" s="20">
        <v>0.3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2518</v>
      </c>
      <c r="U135" s="20">
        <v>1</v>
      </c>
      <c r="V135" s="20" t="s">
        <v>2519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</v>
      </c>
      <c r="AD135" s="22">
        <v>889</v>
      </c>
      <c r="AE135" s="22">
        <v>82</v>
      </c>
      <c r="AF135" s="22">
        <v>838</v>
      </c>
      <c r="AG135" s="22">
        <v>46</v>
      </c>
      <c r="AH135" s="20">
        <v>0.1</v>
      </c>
      <c r="AI135" s="20">
        <v>0.2</v>
      </c>
      <c r="AJ135" s="20" t="s">
        <v>2519</v>
      </c>
      <c r="AK135" s="22">
        <v>8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1</v>
      </c>
      <c r="AX135" s="20">
        <v>0.6</v>
      </c>
      <c r="AY135" s="20">
        <v>0.8</v>
      </c>
      <c r="AZ135" s="20">
        <v>7</v>
      </c>
      <c r="BA135" s="20">
        <v>0.8</v>
      </c>
      <c r="BB135" s="22">
        <v>0</v>
      </c>
      <c r="BC135" s="20">
        <v>0.04</v>
      </c>
      <c r="BD135" s="20">
        <v>0.01</v>
      </c>
      <c r="BE135" s="20">
        <v>0.05</v>
      </c>
      <c r="BF135" s="20">
        <v>0</v>
      </c>
      <c r="BG135" s="22">
        <v>389</v>
      </c>
      <c r="BH135" s="22">
        <v>180</v>
      </c>
      <c r="BI135" s="22">
        <v>350</v>
      </c>
      <c r="BJ135" s="22">
        <v>174</v>
      </c>
      <c r="BK135" s="22">
        <v>271</v>
      </c>
      <c r="BL135" s="22">
        <v>136</v>
      </c>
      <c r="BM135" s="22">
        <v>376</v>
      </c>
      <c r="BN135" s="22">
        <v>171</v>
      </c>
      <c r="BO135" s="20"/>
      <c r="BP135" s="20"/>
      <c r="BQ135" s="20"/>
      <c r="BR135" s="20"/>
      <c r="BS135" s="20"/>
      <c r="BT135" s="20"/>
      <c r="BU135" s="22">
        <v>0.45</v>
      </c>
      <c r="BV135" s="22">
        <v>0</v>
      </c>
      <c r="BW135" s="22">
        <v>0.11</v>
      </c>
      <c r="BX135" s="22">
        <v>0.56000000000000005</v>
      </c>
      <c r="BY135" s="22">
        <v>0</v>
      </c>
      <c r="BZ135" s="22">
        <v>0</v>
      </c>
      <c r="CA135" s="22">
        <v>454</v>
      </c>
      <c r="CB135" s="22">
        <v>251</v>
      </c>
      <c r="CC135" s="22">
        <v>347</v>
      </c>
      <c r="CD135" s="22">
        <v>160</v>
      </c>
      <c r="CE135" s="22">
        <v>336</v>
      </c>
      <c r="CF135" s="22">
        <v>147</v>
      </c>
      <c r="CG135" s="22">
        <v>594</v>
      </c>
      <c r="CH135" s="22">
        <v>229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-0.5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2904</v>
      </c>
      <c r="U136" s="20">
        <v>0</v>
      </c>
      <c r="V136" s="20" t="s">
        <v>2905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412</v>
      </c>
      <c r="AE136" s="22">
        <v>36</v>
      </c>
      <c r="AF136" s="22">
        <v>142</v>
      </c>
      <c r="AG136" s="22">
        <v>34</v>
      </c>
      <c r="AH136" s="20">
        <v>0</v>
      </c>
      <c r="AI136" s="20">
        <v>0</v>
      </c>
      <c r="AJ136" s="20" t="s">
        <v>2905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618</v>
      </c>
      <c r="BH136" s="22">
        <v>240</v>
      </c>
      <c r="BI136" s="22">
        <v>610</v>
      </c>
      <c r="BJ136" s="22">
        <v>239</v>
      </c>
      <c r="BK136" s="22">
        <v>601</v>
      </c>
      <c r="BL136" s="22">
        <v>232</v>
      </c>
      <c r="BM136" s="22">
        <v>623</v>
      </c>
      <c r="BN136" s="22">
        <v>243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452</v>
      </c>
      <c r="CB136" s="22">
        <v>249</v>
      </c>
      <c r="CC136" s="22">
        <v>605</v>
      </c>
      <c r="CD136" s="22">
        <v>234</v>
      </c>
      <c r="CE136" s="22">
        <v>622</v>
      </c>
      <c r="CF136" s="22">
        <v>243</v>
      </c>
      <c r="CG136" s="22">
        <v>678</v>
      </c>
      <c r="CH136" s="22">
        <v>278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0</v>
      </c>
      <c r="K137" s="20">
        <v>-0.5</v>
      </c>
      <c r="L137" s="22">
        <v>0</v>
      </c>
      <c r="M137" s="20" t="s">
        <v>3040</v>
      </c>
      <c r="N137" s="20">
        <v>0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3041</v>
      </c>
      <c r="U137" s="20">
        <v>0</v>
      </c>
      <c r="V137" s="20" t="s">
        <v>3042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0</v>
      </c>
      <c r="AD137" s="22">
        <v>146</v>
      </c>
      <c r="AE137" s="22">
        <v>28</v>
      </c>
      <c r="AF137" s="22">
        <v>36</v>
      </c>
      <c r="AG137" s="22">
        <v>10</v>
      </c>
      <c r="AH137" s="20">
        <v>0</v>
      </c>
      <c r="AI137" s="20">
        <v>0</v>
      </c>
      <c r="AJ137" s="20" t="s">
        <v>3042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0">
        <v>0</v>
      </c>
      <c r="AY137" s="20">
        <v>0</v>
      </c>
      <c r="AZ137" s="20">
        <v>0</v>
      </c>
      <c r="BA137" s="20">
        <v>0</v>
      </c>
      <c r="BB137" s="22">
        <v>0</v>
      </c>
      <c r="BC137" s="20">
        <v>0</v>
      </c>
      <c r="BD137" s="20">
        <v>0</v>
      </c>
      <c r="BE137" s="20">
        <v>0</v>
      </c>
      <c r="BF137" s="20">
        <v>0</v>
      </c>
      <c r="BG137" s="22">
        <v>579</v>
      </c>
      <c r="BH137" s="22">
        <v>221</v>
      </c>
      <c r="BI137" s="22">
        <v>572</v>
      </c>
      <c r="BJ137" s="22">
        <v>220</v>
      </c>
      <c r="BK137" s="22">
        <v>559</v>
      </c>
      <c r="BL137" s="22">
        <v>213</v>
      </c>
      <c r="BM137" s="22">
        <v>584</v>
      </c>
      <c r="BN137" s="22">
        <v>224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379</v>
      </c>
      <c r="CB137" s="22">
        <v>226</v>
      </c>
      <c r="CC137" s="22">
        <v>567</v>
      </c>
      <c r="CD137" s="22">
        <v>215</v>
      </c>
      <c r="CE137" s="22">
        <v>585</v>
      </c>
      <c r="CF137" s="22">
        <v>225</v>
      </c>
      <c r="CG137" s="22">
        <v>705</v>
      </c>
      <c r="CH137" s="22">
        <v>300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535818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2.2999999999999998</v>
      </c>
      <c r="K138" s="20">
        <v>1.8</v>
      </c>
      <c r="L138" s="22">
        <v>5</v>
      </c>
      <c r="M138" s="20" t="s">
        <v>1945</v>
      </c>
      <c r="N138" s="20">
        <v>2.2999999999999998</v>
      </c>
      <c r="O138" s="22">
        <v>122</v>
      </c>
      <c r="P138" s="23" t="b">
        <v>0</v>
      </c>
      <c r="Q138" s="20"/>
      <c r="R138" s="20"/>
      <c r="S138" s="22">
        <v>50</v>
      </c>
      <c r="T138" s="20" t="s">
        <v>1946</v>
      </c>
      <c r="U138" s="20">
        <v>3.2</v>
      </c>
      <c r="V138" s="20" t="s">
        <v>1947</v>
      </c>
      <c r="W138" s="20">
        <v>0.3</v>
      </c>
      <c r="X138" s="23" t="b">
        <v>0</v>
      </c>
      <c r="Y138" s="20"/>
      <c r="Z138" s="20" t="s">
        <v>858</v>
      </c>
      <c r="AA138" s="22">
        <v>5</v>
      </c>
      <c r="AB138" s="22">
        <v>36</v>
      </c>
      <c r="AC138" s="22">
        <v>13</v>
      </c>
      <c r="AD138" s="22">
        <v>27110</v>
      </c>
      <c r="AE138" s="22">
        <v>2144</v>
      </c>
      <c r="AF138" s="22">
        <v>30337</v>
      </c>
      <c r="AG138" s="22">
        <v>650</v>
      </c>
      <c r="AH138" s="20">
        <v>0.5</v>
      </c>
      <c r="AI138" s="20">
        <v>2.6</v>
      </c>
      <c r="AJ138" s="20" t="s">
        <v>1947</v>
      </c>
      <c r="AK138" s="22">
        <v>119</v>
      </c>
      <c r="AL138" s="22">
        <v>1</v>
      </c>
      <c r="AM138" s="22">
        <v>1</v>
      </c>
      <c r="AN138" s="22">
        <v>0</v>
      </c>
      <c r="AO138" s="22">
        <v>3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49</v>
      </c>
      <c r="AX138" s="20">
        <v>70.2</v>
      </c>
      <c r="AY138" s="20">
        <v>38.700000000000003</v>
      </c>
      <c r="AZ138" s="20">
        <v>52</v>
      </c>
      <c r="BA138" s="20">
        <v>16.100000000000001</v>
      </c>
      <c r="BB138" s="22">
        <v>1</v>
      </c>
      <c r="BC138" s="20">
        <v>0.35</v>
      </c>
      <c r="BD138" s="20">
        <v>0.19</v>
      </c>
      <c r="BE138" s="20">
        <v>0.54</v>
      </c>
      <c r="BF138" s="20">
        <v>2.98</v>
      </c>
      <c r="BG138" s="22">
        <v>140</v>
      </c>
      <c r="BH138" s="22">
        <v>49</v>
      </c>
      <c r="BI138" s="22">
        <v>147</v>
      </c>
      <c r="BJ138" s="22">
        <v>96</v>
      </c>
      <c r="BK138" s="22">
        <v>101</v>
      </c>
      <c r="BL138" s="22">
        <v>61</v>
      </c>
      <c r="BM138" s="22">
        <v>123</v>
      </c>
      <c r="BN138" s="22">
        <v>68</v>
      </c>
      <c r="BO138" s="22">
        <v>3</v>
      </c>
      <c r="BP138" s="20"/>
      <c r="BQ138" s="20"/>
      <c r="BR138" s="20"/>
      <c r="BS138" s="20"/>
      <c r="BT138" s="20"/>
      <c r="BU138" s="22">
        <v>0.26</v>
      </c>
      <c r="BV138" s="22">
        <v>0</v>
      </c>
      <c r="BW138" s="22">
        <v>0.14000000000000001</v>
      </c>
      <c r="BX138" s="22">
        <v>0.4</v>
      </c>
      <c r="BY138" s="22">
        <v>2.25</v>
      </c>
      <c r="BZ138" s="22">
        <v>2.27</v>
      </c>
      <c r="CA138" s="22">
        <v>223</v>
      </c>
      <c r="CB138" s="22">
        <v>142</v>
      </c>
      <c r="CC138" s="22">
        <v>137</v>
      </c>
      <c r="CD138" s="22">
        <v>57</v>
      </c>
      <c r="CE138" s="22">
        <v>109</v>
      </c>
      <c r="CF138" s="22">
        <v>49</v>
      </c>
      <c r="CG138" s="22">
        <v>273</v>
      </c>
      <c r="CH138" s="22">
        <v>82</v>
      </c>
      <c r="CI138" s="22">
        <v>0.76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235382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3</v>
      </c>
      <c r="J139" s="20">
        <v>0</v>
      </c>
      <c r="K139" s="20">
        <v>0</v>
      </c>
      <c r="L139" s="22">
        <v>0</v>
      </c>
      <c r="M139" s="20" t="s">
        <v>1103</v>
      </c>
      <c r="N139" s="20">
        <v>0</v>
      </c>
      <c r="O139" s="22">
        <v>123</v>
      </c>
      <c r="P139" s="23" t="b">
        <v>0</v>
      </c>
      <c r="Q139" s="20" t="s">
        <v>3267</v>
      </c>
      <c r="R139" s="20" t="s">
        <v>3268</v>
      </c>
      <c r="S139" s="22">
        <v>44</v>
      </c>
      <c r="T139" s="20" t="s">
        <v>1104</v>
      </c>
      <c r="U139" s="20">
        <v>0</v>
      </c>
      <c r="V139" s="20" t="s">
        <v>654</v>
      </c>
      <c r="W139" s="20">
        <v>0.1</v>
      </c>
      <c r="X139" s="23" t="b">
        <v>0</v>
      </c>
      <c r="Y139" s="20"/>
      <c r="Z139" s="20" t="s">
        <v>872</v>
      </c>
      <c r="AA139" s="22">
        <v>5</v>
      </c>
      <c r="AB139" s="22">
        <v>36</v>
      </c>
      <c r="AC139" s="22">
        <v>0</v>
      </c>
      <c r="AD139" s="22">
        <v>2752</v>
      </c>
      <c r="AE139" s="22">
        <v>0</v>
      </c>
      <c r="AF139" s="22">
        <v>8815</v>
      </c>
      <c r="AG139" s="22">
        <v>645</v>
      </c>
      <c r="AH139" s="20">
        <v>0</v>
      </c>
      <c r="AI139" s="20">
        <v>0</v>
      </c>
      <c r="AJ139" s="20" t="s">
        <v>654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545</v>
      </c>
      <c r="BH139" s="22">
        <v>200</v>
      </c>
      <c r="BI139" s="22">
        <v>531</v>
      </c>
      <c r="BJ139" s="22">
        <v>198</v>
      </c>
      <c r="BK139" s="22">
        <v>515</v>
      </c>
      <c r="BL139" s="22">
        <v>190</v>
      </c>
      <c r="BM139" s="22">
        <v>550</v>
      </c>
      <c r="BN139" s="22">
        <v>203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546</v>
      </c>
      <c r="CB139" s="22">
        <v>283</v>
      </c>
      <c r="CC139" s="22">
        <v>530</v>
      </c>
      <c r="CD139" s="22">
        <v>193</v>
      </c>
      <c r="CE139" s="22">
        <v>552</v>
      </c>
      <c r="CF139" s="22">
        <v>204</v>
      </c>
      <c r="CG139" s="22">
        <v>424</v>
      </c>
      <c r="CH139" s="22">
        <v>134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509416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1746</v>
      </c>
      <c r="N140" s="20">
        <v>0</v>
      </c>
      <c r="O140" s="22">
        <v>124</v>
      </c>
      <c r="P140" s="23" t="b">
        <v>0</v>
      </c>
      <c r="Q140" s="20" t="s">
        <v>2906</v>
      </c>
      <c r="R140" s="20" t="s">
        <v>2907</v>
      </c>
      <c r="S140" s="22">
        <v>45</v>
      </c>
      <c r="T140" s="20" t="s">
        <v>1747</v>
      </c>
      <c r="U140" s="20">
        <v>0</v>
      </c>
      <c r="V140" s="20" t="s">
        <v>1748</v>
      </c>
      <c r="W140" s="20">
        <v>0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483</v>
      </c>
      <c r="AE140" s="22">
        <v>0</v>
      </c>
      <c r="AF140" s="22">
        <v>3980</v>
      </c>
      <c r="AG140" s="22">
        <v>112</v>
      </c>
      <c r="AH140" s="20">
        <v>0</v>
      </c>
      <c r="AI140" s="20">
        <v>0</v>
      </c>
      <c r="AJ140" s="20" t="s">
        <v>1748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620</v>
      </c>
      <c r="BH140" s="22">
        <v>242</v>
      </c>
      <c r="BI140" s="22">
        <v>612</v>
      </c>
      <c r="BJ140" s="22">
        <v>241</v>
      </c>
      <c r="BK140" s="22">
        <v>604</v>
      </c>
      <c r="BL140" s="22">
        <v>235</v>
      </c>
      <c r="BM140" s="22">
        <v>625</v>
      </c>
      <c r="BN140" s="22">
        <v>245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456</v>
      </c>
      <c r="CB140" s="22">
        <v>253</v>
      </c>
      <c r="CC140" s="22">
        <v>608</v>
      </c>
      <c r="CD140" s="22">
        <v>237</v>
      </c>
      <c r="CE140" s="22">
        <v>624</v>
      </c>
      <c r="CF140" s="22">
        <v>245</v>
      </c>
      <c r="CG140" s="22">
        <v>563</v>
      </c>
      <c r="CH140" s="22">
        <v>211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536916</v>
      </c>
      <c r="D141" s="22">
        <v>0</v>
      </c>
      <c r="E141" s="22">
        <v>0</v>
      </c>
      <c r="F141" s="22">
        <v>-2</v>
      </c>
      <c r="G141" s="22">
        <v>2</v>
      </c>
      <c r="H141" s="22">
        <v>0</v>
      </c>
      <c r="I141" s="22">
        <v>3</v>
      </c>
      <c r="J141" s="20">
        <v>0</v>
      </c>
      <c r="K141" s="20">
        <v>-0.5</v>
      </c>
      <c r="L141" s="22">
        <v>0</v>
      </c>
      <c r="M141" s="20" t="s">
        <v>1138</v>
      </c>
      <c r="N141" s="20">
        <v>0</v>
      </c>
      <c r="O141" s="22">
        <v>125</v>
      </c>
      <c r="P141" s="23" t="b">
        <v>0</v>
      </c>
      <c r="Q141" s="20"/>
      <c r="R141" s="20"/>
      <c r="S141" s="22">
        <v>48</v>
      </c>
      <c r="T141" s="20" t="s">
        <v>1139</v>
      </c>
      <c r="U141" s="20">
        <v>0</v>
      </c>
      <c r="V141" s="20" t="s">
        <v>1140</v>
      </c>
      <c r="W141" s="20">
        <v>0</v>
      </c>
      <c r="X141" s="23" t="b">
        <v>0</v>
      </c>
      <c r="Y141" s="20"/>
      <c r="Z141" s="20" t="s">
        <v>858</v>
      </c>
      <c r="AA141" s="22">
        <v>5</v>
      </c>
      <c r="AB141" s="22">
        <v>36</v>
      </c>
      <c r="AC141" s="22">
        <v>0</v>
      </c>
      <c r="AD141" s="22">
        <v>700</v>
      </c>
      <c r="AE141" s="22">
        <v>25</v>
      </c>
      <c r="AF141" s="22">
        <v>3392</v>
      </c>
      <c r="AG141" s="22">
        <v>94</v>
      </c>
      <c r="AH141" s="20">
        <v>0</v>
      </c>
      <c r="AI141" s="20">
        <v>0</v>
      </c>
      <c r="AJ141" s="20" t="s">
        <v>1140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643</v>
      </c>
      <c r="BH141" s="22">
        <v>259</v>
      </c>
      <c r="BI141" s="22">
        <v>637</v>
      </c>
      <c r="BJ141" s="22">
        <v>258</v>
      </c>
      <c r="BK141" s="22">
        <v>630</v>
      </c>
      <c r="BL141" s="22">
        <v>251</v>
      </c>
      <c r="BM141" s="22">
        <v>647</v>
      </c>
      <c r="BN141" s="22">
        <v>261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327</v>
      </c>
      <c r="CB141" s="22">
        <v>219</v>
      </c>
      <c r="CC141" s="22">
        <v>634</v>
      </c>
      <c r="CD141" s="22">
        <v>256</v>
      </c>
      <c r="CE141" s="22">
        <v>646</v>
      </c>
      <c r="CF141" s="22">
        <v>260</v>
      </c>
      <c r="CG141" s="22">
        <v>534</v>
      </c>
      <c r="CH141" s="22">
        <v>195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233425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4</v>
      </c>
      <c r="J142" s="20">
        <v>0</v>
      </c>
      <c r="K142" s="20">
        <v>0</v>
      </c>
      <c r="L142" s="22">
        <v>0</v>
      </c>
      <c r="M142" s="20" t="s">
        <v>883</v>
      </c>
      <c r="N142" s="20">
        <v>0</v>
      </c>
      <c r="O142" s="22">
        <v>127</v>
      </c>
      <c r="P142" s="23" t="b">
        <v>0</v>
      </c>
      <c r="Q142" s="20" t="s">
        <v>2397</v>
      </c>
      <c r="R142" s="20" t="s">
        <v>2398</v>
      </c>
      <c r="S142" s="22">
        <v>45</v>
      </c>
      <c r="T142" s="20" t="s">
        <v>1948</v>
      </c>
      <c r="U142" s="20">
        <v>0</v>
      </c>
      <c r="V142" s="20" t="s">
        <v>1949</v>
      </c>
      <c r="W142" s="20">
        <v>0</v>
      </c>
      <c r="X142" s="23" t="b">
        <v>0</v>
      </c>
      <c r="Y142" s="20"/>
      <c r="Z142" s="20" t="s">
        <v>872</v>
      </c>
      <c r="AA142" s="22">
        <v>5</v>
      </c>
      <c r="AB142" s="22">
        <v>36</v>
      </c>
      <c r="AC142" s="22">
        <v>0</v>
      </c>
      <c r="AD142" s="22">
        <v>0</v>
      </c>
      <c r="AE142" s="22">
        <v>0</v>
      </c>
      <c r="AF142" s="22">
        <v>3001</v>
      </c>
      <c r="AG142" s="22">
        <v>67</v>
      </c>
      <c r="AH142" s="20">
        <v>0</v>
      </c>
      <c r="AI142" s="20">
        <v>0</v>
      </c>
      <c r="AJ142" s="20" t="s">
        <v>1949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586</v>
      </c>
      <c r="BH142" s="22">
        <v>58</v>
      </c>
      <c r="BI142" s="22">
        <v>579</v>
      </c>
      <c r="BJ142" s="22">
        <v>60</v>
      </c>
      <c r="BK142" s="22">
        <v>568</v>
      </c>
      <c r="BL142" s="22">
        <v>60</v>
      </c>
      <c r="BM142" s="22">
        <v>591</v>
      </c>
      <c r="BN142" s="22">
        <v>60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402</v>
      </c>
      <c r="CB142" s="22">
        <v>67</v>
      </c>
      <c r="CC142" s="22">
        <v>574</v>
      </c>
      <c r="CD142" s="22">
        <v>60</v>
      </c>
      <c r="CE142" s="22">
        <v>593</v>
      </c>
      <c r="CF142" s="22">
        <v>62</v>
      </c>
      <c r="CG142" s="22">
        <v>568</v>
      </c>
      <c r="CH142" s="22">
        <v>81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168090</v>
      </c>
      <c r="D143" s="22">
        <v>0</v>
      </c>
      <c r="E143" s="22">
        <v>0</v>
      </c>
      <c r="F143" s="22">
        <v>-2</v>
      </c>
      <c r="G143" s="22">
        <v>2</v>
      </c>
      <c r="H143" s="22">
        <v>0</v>
      </c>
      <c r="I143" s="22">
        <v>3</v>
      </c>
      <c r="J143" s="20">
        <v>0.7</v>
      </c>
      <c r="K143" s="20">
        <v>0.2</v>
      </c>
      <c r="L143" s="22">
        <v>2</v>
      </c>
      <c r="M143" s="20" t="s">
        <v>1950</v>
      </c>
      <c r="N143" s="20">
        <v>0.7</v>
      </c>
      <c r="O143" s="22">
        <v>128</v>
      </c>
      <c r="P143" s="23" t="b">
        <v>0</v>
      </c>
      <c r="Q143" s="20"/>
      <c r="R143" s="20"/>
      <c r="S143" s="22">
        <v>48</v>
      </c>
      <c r="T143" s="20" t="s">
        <v>1951</v>
      </c>
      <c r="U143" s="20">
        <v>1.5</v>
      </c>
      <c r="V143" s="20" t="s">
        <v>1952</v>
      </c>
      <c r="W143" s="20">
        <v>0.1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6</v>
      </c>
      <c r="AD143" s="22">
        <v>3970</v>
      </c>
      <c r="AE143" s="22">
        <v>260</v>
      </c>
      <c r="AF143" s="22">
        <v>10793</v>
      </c>
      <c r="AG143" s="22">
        <v>247</v>
      </c>
      <c r="AH143" s="20">
        <v>0.1</v>
      </c>
      <c r="AI143" s="20">
        <v>1.2</v>
      </c>
      <c r="AJ143" s="20" t="s">
        <v>1952</v>
      </c>
      <c r="AK143" s="22">
        <v>171</v>
      </c>
      <c r="AL143" s="22">
        <v>0</v>
      </c>
      <c r="AM143" s="22">
        <v>0</v>
      </c>
      <c r="AN143" s="22">
        <v>1</v>
      </c>
      <c r="AO143" s="22">
        <v>2</v>
      </c>
      <c r="AP143" s="22">
        <v>0</v>
      </c>
      <c r="AQ143" s="22">
        <v>0</v>
      </c>
      <c r="AR143" s="22">
        <v>0</v>
      </c>
      <c r="AS143" s="22">
        <v>1</v>
      </c>
      <c r="AT143" s="22">
        <v>0</v>
      </c>
      <c r="AU143" s="22">
        <v>0</v>
      </c>
      <c r="AV143" s="22">
        <v>0</v>
      </c>
      <c r="AW143" s="22">
        <v>27</v>
      </c>
      <c r="AX143" s="20">
        <v>28.8</v>
      </c>
      <c r="AY143" s="20">
        <v>50.9</v>
      </c>
      <c r="AZ143" s="20">
        <v>5</v>
      </c>
      <c r="BA143" s="20">
        <v>8.3000000000000007</v>
      </c>
      <c r="BB143" s="22">
        <v>2</v>
      </c>
      <c r="BC143" s="20">
        <v>0.04</v>
      </c>
      <c r="BD143" s="20">
        <v>0.14000000000000001</v>
      </c>
      <c r="BE143" s="20">
        <v>0.18</v>
      </c>
      <c r="BF143" s="20">
        <v>2.02</v>
      </c>
      <c r="BG143" s="22">
        <v>255</v>
      </c>
      <c r="BH143" s="22">
        <v>103</v>
      </c>
      <c r="BI143" s="22">
        <v>123</v>
      </c>
      <c r="BJ143" s="22">
        <v>83</v>
      </c>
      <c r="BK143" s="22">
        <v>288</v>
      </c>
      <c r="BL143" s="22">
        <v>142</v>
      </c>
      <c r="BM143" s="22">
        <v>239</v>
      </c>
      <c r="BN143" s="22">
        <v>105</v>
      </c>
      <c r="BO143" s="20"/>
      <c r="BP143" s="20"/>
      <c r="BQ143" s="20"/>
      <c r="BR143" s="20"/>
      <c r="BS143" s="20"/>
      <c r="BT143" s="20"/>
      <c r="BU143" s="22">
        <v>0.02</v>
      </c>
      <c r="BV143" s="22">
        <v>0</v>
      </c>
      <c r="BW143" s="22">
        <v>7.0000000000000007E-2</v>
      </c>
      <c r="BX143" s="22">
        <v>0.09</v>
      </c>
      <c r="BY143" s="22">
        <v>1.06</v>
      </c>
      <c r="BZ143" s="22">
        <v>1.05</v>
      </c>
      <c r="CA143" s="22">
        <v>311</v>
      </c>
      <c r="CB143" s="22">
        <v>207</v>
      </c>
      <c r="CC143" s="22">
        <v>305</v>
      </c>
      <c r="CD143" s="22">
        <v>141</v>
      </c>
      <c r="CE143" s="22">
        <v>262</v>
      </c>
      <c r="CF143" s="22">
        <v>120</v>
      </c>
      <c r="CG143" s="22">
        <v>417</v>
      </c>
      <c r="CH143" s="22">
        <v>132</v>
      </c>
      <c r="CI143" s="22">
        <v>1.05</v>
      </c>
      <c r="CJ143" s="22">
        <v>0.53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83299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2</v>
      </c>
      <c r="J144" s="20">
        <v>1.7</v>
      </c>
      <c r="K144" s="20">
        <v>1.2</v>
      </c>
      <c r="L144" s="22">
        <v>2</v>
      </c>
      <c r="M144" s="20" t="s">
        <v>505</v>
      </c>
      <c r="N144" s="20">
        <v>1.7</v>
      </c>
      <c r="O144" s="22">
        <v>129</v>
      </c>
      <c r="P144" s="23" t="b">
        <v>0</v>
      </c>
      <c r="Q144" s="20"/>
      <c r="R144" s="20"/>
      <c r="S144" s="22">
        <v>50</v>
      </c>
      <c r="T144" s="20" t="s">
        <v>1093</v>
      </c>
      <c r="U144" s="20">
        <v>1.8</v>
      </c>
      <c r="V144" s="20" t="s">
        <v>487</v>
      </c>
      <c r="W144" s="20">
        <v>4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9</v>
      </c>
      <c r="AD144" s="22">
        <v>97366</v>
      </c>
      <c r="AE144" s="22">
        <v>11472</v>
      </c>
      <c r="AF144" s="22">
        <v>147706</v>
      </c>
      <c r="AG144" s="22">
        <v>4671</v>
      </c>
      <c r="AH144" s="20">
        <v>0.3</v>
      </c>
      <c r="AI144" s="20">
        <v>1.8</v>
      </c>
      <c r="AJ144" s="20" t="s">
        <v>487</v>
      </c>
      <c r="AK144" s="22">
        <v>450</v>
      </c>
      <c r="AL144" s="22">
        <v>0</v>
      </c>
      <c r="AM144" s="22">
        <v>0</v>
      </c>
      <c r="AN144" s="22">
        <v>0</v>
      </c>
      <c r="AO144" s="22">
        <v>7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72</v>
      </c>
      <c r="AX144" s="20">
        <v>75.599999999999994</v>
      </c>
      <c r="AY144" s="20">
        <v>34.5</v>
      </c>
      <c r="AZ144" s="20">
        <v>59</v>
      </c>
      <c r="BA144" s="20">
        <v>16.899999999999999</v>
      </c>
      <c r="BB144" s="22">
        <v>5</v>
      </c>
      <c r="BC144" s="20">
        <v>0.3</v>
      </c>
      <c r="BD144" s="20">
        <v>0.69</v>
      </c>
      <c r="BE144" s="20">
        <v>0.99</v>
      </c>
      <c r="BF144" s="20">
        <v>9.1</v>
      </c>
      <c r="BG144" s="22">
        <v>124</v>
      </c>
      <c r="BH144" s="22">
        <v>49</v>
      </c>
      <c r="BI144" s="22">
        <v>156</v>
      </c>
      <c r="BJ144" s="22">
        <v>39</v>
      </c>
      <c r="BK144" s="22">
        <v>88</v>
      </c>
      <c r="BL144" s="22">
        <v>10</v>
      </c>
      <c r="BM144" s="22">
        <v>112</v>
      </c>
      <c r="BN144" s="22">
        <v>27</v>
      </c>
      <c r="BO144" s="20"/>
      <c r="BP144" s="20"/>
      <c r="BQ144" s="22">
        <v>3</v>
      </c>
      <c r="BR144" s="20"/>
      <c r="BS144" s="20"/>
      <c r="BT144" s="20"/>
      <c r="BU144" s="22">
        <v>0.06</v>
      </c>
      <c r="BV144" s="22">
        <v>0</v>
      </c>
      <c r="BW144" s="22">
        <v>0.14000000000000001</v>
      </c>
      <c r="BX144" s="22">
        <v>0.2</v>
      </c>
      <c r="BY144" s="22">
        <v>1.82</v>
      </c>
      <c r="BZ144" s="22">
        <v>1.4</v>
      </c>
      <c r="CA144" s="22">
        <v>169</v>
      </c>
      <c r="CB144" s="22">
        <v>19</v>
      </c>
      <c r="CC144" s="22">
        <v>192</v>
      </c>
      <c r="CD144" s="22">
        <v>63</v>
      </c>
      <c r="CE144" s="22">
        <v>231</v>
      </c>
      <c r="CF144" s="22">
        <v>76</v>
      </c>
      <c r="CG144" s="22">
        <v>84</v>
      </c>
      <c r="CH144" s="22">
        <v>33</v>
      </c>
      <c r="CI144" s="22">
        <v>1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474120</v>
      </c>
      <c r="D145" s="22">
        <v>0</v>
      </c>
      <c r="E145" s="22">
        <v>0</v>
      </c>
      <c r="F145" s="22">
        <v>-3</v>
      </c>
      <c r="G145" s="22">
        <v>3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1120</v>
      </c>
      <c r="N145" s="20">
        <v>0</v>
      </c>
      <c r="O145" s="22">
        <v>130</v>
      </c>
      <c r="P145" s="23" t="b">
        <v>0</v>
      </c>
      <c r="Q145" s="20" t="s">
        <v>910</v>
      </c>
      <c r="R145" s="20" t="s">
        <v>2908</v>
      </c>
      <c r="S145" s="22">
        <v>52</v>
      </c>
      <c r="T145" s="20" t="s">
        <v>1121</v>
      </c>
      <c r="U145" s="20">
        <v>4</v>
      </c>
      <c r="V145" s="20" t="s">
        <v>650</v>
      </c>
      <c r="W145" s="20">
        <v>0.9</v>
      </c>
      <c r="X145" s="23" t="b">
        <v>0</v>
      </c>
      <c r="Y145" s="20"/>
      <c r="Z145" s="20" t="s">
        <v>899</v>
      </c>
      <c r="AA145" s="22">
        <v>5</v>
      </c>
      <c r="AB145" s="22">
        <v>36</v>
      </c>
      <c r="AC145" s="22">
        <v>8</v>
      </c>
      <c r="AD145" s="22">
        <v>45716</v>
      </c>
      <c r="AE145" s="22">
        <v>73</v>
      </c>
      <c r="AF145" s="22">
        <v>337613</v>
      </c>
      <c r="AG145" s="22">
        <v>6966</v>
      </c>
      <c r="AH145" s="20">
        <v>0</v>
      </c>
      <c r="AI145" s="20">
        <v>1.5</v>
      </c>
      <c r="AJ145" s="20" t="s">
        <v>650</v>
      </c>
      <c r="AK145" s="22">
        <v>68</v>
      </c>
      <c r="AL145" s="22">
        <v>0</v>
      </c>
      <c r="AM145" s="22">
        <v>2</v>
      </c>
      <c r="AN145" s="22">
        <v>0</v>
      </c>
      <c r="AO145" s="22">
        <v>1</v>
      </c>
      <c r="AP145" s="22">
        <v>0</v>
      </c>
      <c r="AQ145" s="22">
        <v>0</v>
      </c>
      <c r="AR145" s="22">
        <v>0</v>
      </c>
      <c r="AS145" s="22">
        <v>1</v>
      </c>
      <c r="AT145" s="22">
        <v>0</v>
      </c>
      <c r="AU145" s="22">
        <v>0</v>
      </c>
      <c r="AV145" s="22">
        <v>0</v>
      </c>
      <c r="AW145" s="22">
        <v>30</v>
      </c>
      <c r="AX145" s="20">
        <v>39</v>
      </c>
      <c r="AY145" s="20">
        <v>25</v>
      </c>
      <c r="AZ145" s="20">
        <v>30</v>
      </c>
      <c r="BA145" s="20">
        <v>9.4</v>
      </c>
      <c r="BB145" s="22">
        <v>1</v>
      </c>
      <c r="BC145" s="20">
        <v>0.2</v>
      </c>
      <c r="BD145" s="20">
        <v>0.57999999999999996</v>
      </c>
      <c r="BE145" s="20">
        <v>0.78</v>
      </c>
      <c r="BF145" s="20">
        <v>2.02</v>
      </c>
      <c r="BG145" s="22">
        <v>231</v>
      </c>
      <c r="BH145" s="22">
        <v>92</v>
      </c>
      <c r="BI145" s="22">
        <v>192</v>
      </c>
      <c r="BJ145" s="22">
        <v>116</v>
      </c>
      <c r="BK145" s="22">
        <v>151</v>
      </c>
      <c r="BL145" s="22">
        <v>89</v>
      </c>
      <c r="BM145" s="22">
        <v>223</v>
      </c>
      <c r="BN145" s="22">
        <v>103</v>
      </c>
      <c r="BO145" s="20"/>
      <c r="BP145" s="20"/>
      <c r="BQ145" s="20"/>
      <c r="BR145" s="20"/>
      <c r="BS145" s="20"/>
      <c r="BT145" s="20"/>
      <c r="BU145" s="22">
        <v>0.26</v>
      </c>
      <c r="BV145" s="22">
        <v>0</v>
      </c>
      <c r="BW145" s="22">
        <v>0.77</v>
      </c>
      <c r="BX145" s="22">
        <v>1.03</v>
      </c>
      <c r="BY145" s="22">
        <v>2.67</v>
      </c>
      <c r="BZ145" s="22">
        <v>1.32</v>
      </c>
      <c r="CA145" s="22">
        <v>161</v>
      </c>
      <c r="CB145" s="22">
        <v>102</v>
      </c>
      <c r="CC145" s="22">
        <v>681</v>
      </c>
      <c r="CD145" s="22">
        <v>290</v>
      </c>
      <c r="CE145" s="22">
        <v>76</v>
      </c>
      <c r="CF145" s="22">
        <v>33</v>
      </c>
      <c r="CG145" s="22">
        <v>165</v>
      </c>
      <c r="CH145" s="22">
        <v>53</v>
      </c>
      <c r="CI145" s="22">
        <v>1.32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204214</v>
      </c>
      <c r="D146" s="22">
        <v>0</v>
      </c>
      <c r="E146" s="22">
        <v>0</v>
      </c>
      <c r="F146" s="22">
        <v>3</v>
      </c>
      <c r="G146" s="22">
        <v>-3</v>
      </c>
      <c r="H146" s="22">
        <v>1</v>
      </c>
      <c r="I146" s="22">
        <v>2</v>
      </c>
      <c r="J146" s="20">
        <v>1</v>
      </c>
      <c r="K146" s="20">
        <v>0.5</v>
      </c>
      <c r="L146" s="22">
        <v>0</v>
      </c>
      <c r="M146" s="20" t="s">
        <v>1133</v>
      </c>
      <c r="N146" s="20">
        <v>1</v>
      </c>
      <c r="O146" s="22">
        <v>131</v>
      </c>
      <c r="P146" s="23" t="b">
        <v>0</v>
      </c>
      <c r="Q146" s="20"/>
      <c r="R146" s="20"/>
      <c r="S146" s="22">
        <v>53</v>
      </c>
      <c r="T146" s="20" t="s">
        <v>1134</v>
      </c>
      <c r="U146" s="20">
        <v>5.2</v>
      </c>
      <c r="V146" s="20" t="s">
        <v>446</v>
      </c>
      <c r="W146" s="20">
        <v>63.2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21</v>
      </c>
      <c r="AD146" s="22">
        <v>1605712</v>
      </c>
      <c r="AE146" s="22">
        <v>34279</v>
      </c>
      <c r="AF146" s="22">
        <v>478986</v>
      </c>
      <c r="AG146" s="22">
        <v>66607</v>
      </c>
      <c r="AH146" s="20">
        <v>0.2</v>
      </c>
      <c r="AI146" s="20">
        <v>4</v>
      </c>
      <c r="AJ146" s="20" t="s">
        <v>1953</v>
      </c>
      <c r="AK146" s="22">
        <v>360</v>
      </c>
      <c r="AL146" s="22">
        <v>1</v>
      </c>
      <c r="AM146" s="22">
        <v>2</v>
      </c>
      <c r="AN146" s="22">
        <v>0</v>
      </c>
      <c r="AO146" s="22">
        <v>6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4</v>
      </c>
      <c r="AW146" s="22">
        <v>95</v>
      </c>
      <c r="AX146" s="20">
        <v>129.80000000000001</v>
      </c>
      <c r="AY146" s="20">
        <v>161.1</v>
      </c>
      <c r="AZ146" s="20">
        <v>91</v>
      </c>
      <c r="BA146" s="20">
        <v>38.1</v>
      </c>
      <c r="BB146" s="22">
        <v>4</v>
      </c>
      <c r="BC146" s="20">
        <v>0.39</v>
      </c>
      <c r="BD146" s="20">
        <v>1.1200000000000001</v>
      </c>
      <c r="BE146" s="20">
        <v>1.51</v>
      </c>
      <c r="BF146" s="20">
        <v>8.14</v>
      </c>
      <c r="BG146" s="22">
        <v>37</v>
      </c>
      <c r="BH146" s="22">
        <v>7</v>
      </c>
      <c r="BI146" s="22">
        <v>15</v>
      </c>
      <c r="BJ146" s="22">
        <v>3</v>
      </c>
      <c r="BK146" s="22">
        <v>51</v>
      </c>
      <c r="BL146" s="22">
        <v>4</v>
      </c>
      <c r="BM146" s="22">
        <v>19</v>
      </c>
      <c r="BN146" s="22">
        <v>1</v>
      </c>
      <c r="BO146" s="20"/>
      <c r="BP146" s="20"/>
      <c r="BQ146" s="20"/>
      <c r="BR146" s="20"/>
      <c r="BS146" s="20"/>
      <c r="BT146" s="20"/>
      <c r="BU146" s="22">
        <v>0.1</v>
      </c>
      <c r="BV146" s="22">
        <v>0</v>
      </c>
      <c r="BW146" s="22">
        <v>0.28000000000000003</v>
      </c>
      <c r="BX146" s="22">
        <v>0.38</v>
      </c>
      <c r="BY146" s="22">
        <v>2.04</v>
      </c>
      <c r="BZ146" s="22">
        <v>1.5</v>
      </c>
      <c r="CA146" s="22">
        <v>153</v>
      </c>
      <c r="CB146" s="22">
        <v>11</v>
      </c>
      <c r="CC146" s="22">
        <v>270</v>
      </c>
      <c r="CD146" s="22">
        <v>88</v>
      </c>
      <c r="CE146" s="22">
        <v>22</v>
      </c>
      <c r="CF146" s="22">
        <v>3</v>
      </c>
      <c r="CG146" s="22">
        <v>3</v>
      </c>
      <c r="CH146" s="22">
        <v>1</v>
      </c>
      <c r="CI146" s="22">
        <v>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100</v>
      </c>
      <c r="B147" s="22">
        <v>75</v>
      </c>
      <c r="C147" s="22">
        <v>487117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4</v>
      </c>
      <c r="J147" s="20">
        <v>6.7</v>
      </c>
      <c r="K147" s="20">
        <v>4.7</v>
      </c>
      <c r="L147" s="22">
        <v>1</v>
      </c>
      <c r="M147" s="20" t="s">
        <v>1135</v>
      </c>
      <c r="N147" s="20">
        <v>6.7</v>
      </c>
      <c r="O147" s="22">
        <v>132</v>
      </c>
      <c r="P147" s="23" t="b">
        <v>0</v>
      </c>
      <c r="Q147" s="20"/>
      <c r="R147" s="20" t="s">
        <v>3269</v>
      </c>
      <c r="S147" s="22">
        <v>60</v>
      </c>
      <c r="T147" s="20" t="s">
        <v>1136</v>
      </c>
      <c r="U147" s="20">
        <v>5.2</v>
      </c>
      <c r="V147" s="20" t="s">
        <v>690</v>
      </c>
      <c r="W147" s="20">
        <v>8.1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26</v>
      </c>
      <c r="AD147" s="22">
        <v>480587</v>
      </c>
      <c r="AE147" s="22">
        <v>54017</v>
      </c>
      <c r="AF147" s="22">
        <v>345652</v>
      </c>
      <c r="AG147" s="22">
        <v>19827</v>
      </c>
      <c r="AH147" s="20">
        <v>1.1000000000000001</v>
      </c>
      <c r="AI147" s="20">
        <v>4.3</v>
      </c>
      <c r="AJ147" s="20" t="s">
        <v>690</v>
      </c>
      <c r="AK147" s="22">
        <v>210</v>
      </c>
      <c r="AL147" s="22">
        <v>4</v>
      </c>
      <c r="AM147" s="22">
        <v>0</v>
      </c>
      <c r="AN147" s="22">
        <v>1</v>
      </c>
      <c r="AO147" s="22">
        <v>4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3</v>
      </c>
      <c r="AW147" s="22">
        <v>104</v>
      </c>
      <c r="AX147" s="20">
        <v>151</v>
      </c>
      <c r="AY147" s="20">
        <v>20.6</v>
      </c>
      <c r="AZ147" s="20">
        <v>180</v>
      </c>
      <c r="BA147" s="20">
        <v>35.299999999999997</v>
      </c>
      <c r="BB147" s="22">
        <v>2</v>
      </c>
      <c r="BC147" s="20">
        <v>2.66</v>
      </c>
      <c r="BD147" s="20">
        <v>0.11</v>
      </c>
      <c r="BE147" s="20">
        <v>2.77</v>
      </c>
      <c r="BF147" s="20">
        <v>5.5</v>
      </c>
      <c r="BG147" s="22">
        <v>21</v>
      </c>
      <c r="BH147" s="22">
        <v>4</v>
      </c>
      <c r="BI147" s="22">
        <v>213</v>
      </c>
      <c r="BJ147" s="22">
        <v>31</v>
      </c>
      <c r="BK147" s="22">
        <v>11</v>
      </c>
      <c r="BL147" s="22">
        <v>6</v>
      </c>
      <c r="BM147" s="22">
        <v>26</v>
      </c>
      <c r="BN147" s="22">
        <v>5</v>
      </c>
      <c r="BO147" s="20"/>
      <c r="BP147" s="20"/>
      <c r="BQ147" s="20"/>
      <c r="BR147" s="20"/>
      <c r="BS147" s="20"/>
      <c r="BT147" s="20"/>
      <c r="BU147" s="22">
        <v>1.1399999999999999</v>
      </c>
      <c r="BV147" s="22">
        <v>0</v>
      </c>
      <c r="BW147" s="22">
        <v>0.05</v>
      </c>
      <c r="BX147" s="22">
        <v>1.19</v>
      </c>
      <c r="BY147" s="22">
        <v>2.36</v>
      </c>
      <c r="BZ147" s="22">
        <v>1.71</v>
      </c>
      <c r="CA147" s="22">
        <v>69</v>
      </c>
      <c r="CB147" s="22">
        <v>24</v>
      </c>
      <c r="CC147" s="22">
        <v>8</v>
      </c>
      <c r="CD147" s="22">
        <v>3</v>
      </c>
      <c r="CE147" s="22">
        <v>24</v>
      </c>
      <c r="CF147" s="22">
        <v>6</v>
      </c>
      <c r="CG147" s="22">
        <v>54</v>
      </c>
      <c r="CH147" s="22">
        <v>9</v>
      </c>
      <c r="CI147" s="22">
        <v>0.86</v>
      </c>
      <c r="CJ147" s="22">
        <v>0.43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243568</v>
      </c>
      <c r="D148" s="22">
        <v>0</v>
      </c>
      <c r="E148" s="22">
        <v>0</v>
      </c>
      <c r="F148" s="22">
        <v>-1</v>
      </c>
      <c r="G148" s="22">
        <v>1</v>
      </c>
      <c r="H148" s="22">
        <v>1</v>
      </c>
      <c r="I148" s="22">
        <v>3</v>
      </c>
      <c r="J148" s="20">
        <v>4.3</v>
      </c>
      <c r="K148" s="20">
        <v>3.8</v>
      </c>
      <c r="L148" s="22">
        <v>1</v>
      </c>
      <c r="M148" s="20" t="s">
        <v>1124</v>
      </c>
      <c r="N148" s="20">
        <v>4.3</v>
      </c>
      <c r="O148" s="22">
        <v>133</v>
      </c>
      <c r="P148" s="23" t="b">
        <v>0</v>
      </c>
      <c r="Q148" s="20"/>
      <c r="R148" s="20"/>
      <c r="S148" s="22">
        <v>49</v>
      </c>
      <c r="T148" s="20" t="s">
        <v>1125</v>
      </c>
      <c r="U148" s="20">
        <v>3.2</v>
      </c>
      <c r="V148" s="20" t="s">
        <v>648</v>
      </c>
      <c r="W148" s="20">
        <v>0.3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16</v>
      </c>
      <c r="AD148" s="22">
        <v>23170</v>
      </c>
      <c r="AE148" s="22">
        <v>3261</v>
      </c>
      <c r="AF148" s="22">
        <v>7851</v>
      </c>
      <c r="AG148" s="22">
        <v>1200</v>
      </c>
      <c r="AH148" s="20">
        <v>0.9</v>
      </c>
      <c r="AI148" s="20">
        <v>3.3</v>
      </c>
      <c r="AJ148" s="20" t="s">
        <v>648</v>
      </c>
      <c r="AK148" s="22">
        <v>254</v>
      </c>
      <c r="AL148" s="22">
        <v>0</v>
      </c>
      <c r="AM148" s="22">
        <v>2</v>
      </c>
      <c r="AN148" s="22">
        <v>1</v>
      </c>
      <c r="AO148" s="22">
        <v>4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2</v>
      </c>
      <c r="AW148" s="22">
        <v>68</v>
      </c>
      <c r="AX148" s="20">
        <v>59</v>
      </c>
      <c r="AY148" s="20">
        <v>86.5</v>
      </c>
      <c r="AZ148" s="20">
        <v>20</v>
      </c>
      <c r="BA148" s="20">
        <v>16.5</v>
      </c>
      <c r="BB148" s="22">
        <v>3</v>
      </c>
      <c r="BC148" s="20">
        <v>0.22</v>
      </c>
      <c r="BD148" s="20">
        <v>0.71</v>
      </c>
      <c r="BE148" s="20">
        <v>0.93</v>
      </c>
      <c r="BF148" s="20">
        <v>6.12</v>
      </c>
      <c r="BG148" s="22">
        <v>166</v>
      </c>
      <c r="BH148" s="22">
        <v>60</v>
      </c>
      <c r="BI148" s="22">
        <v>50</v>
      </c>
      <c r="BJ148" s="22">
        <v>36</v>
      </c>
      <c r="BK148" s="22">
        <v>195</v>
      </c>
      <c r="BL148" s="22">
        <v>108</v>
      </c>
      <c r="BM148" s="22">
        <v>117</v>
      </c>
      <c r="BN148" s="22">
        <v>64</v>
      </c>
      <c r="BO148" s="22">
        <v>4</v>
      </c>
      <c r="BP148" s="20"/>
      <c r="BQ148" s="20"/>
      <c r="BR148" s="20"/>
      <c r="BS148" s="20"/>
      <c r="BT148" s="20"/>
      <c r="BU148" s="22">
        <v>0.08</v>
      </c>
      <c r="BV148" s="22">
        <v>0</v>
      </c>
      <c r="BW148" s="22">
        <v>0.25</v>
      </c>
      <c r="BX148" s="22">
        <v>0.33</v>
      </c>
      <c r="BY148" s="22">
        <v>2.17</v>
      </c>
      <c r="BZ148" s="22">
        <v>1.42</v>
      </c>
      <c r="CA148" s="22">
        <v>286</v>
      </c>
      <c r="CB148" s="22">
        <v>187</v>
      </c>
      <c r="CC148" s="22">
        <v>48</v>
      </c>
      <c r="CD148" s="22">
        <v>25</v>
      </c>
      <c r="CE148" s="22">
        <v>108</v>
      </c>
      <c r="CF148" s="22">
        <v>48</v>
      </c>
      <c r="CG148" s="22">
        <v>267</v>
      </c>
      <c r="CH148" s="22">
        <v>80</v>
      </c>
      <c r="CI148" s="22">
        <v>1.06</v>
      </c>
      <c r="CJ148" s="22">
        <v>0.35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60307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7.7</v>
      </c>
      <c r="K149" s="20">
        <v>7.2</v>
      </c>
      <c r="L149" s="22">
        <v>10</v>
      </c>
      <c r="M149" s="20" t="s">
        <v>1091</v>
      </c>
      <c r="N149" s="20">
        <v>7.7</v>
      </c>
      <c r="O149" s="22">
        <v>134</v>
      </c>
      <c r="P149" s="23" t="b">
        <v>0</v>
      </c>
      <c r="Q149" s="20"/>
      <c r="R149" s="20"/>
      <c r="S149" s="22">
        <v>63</v>
      </c>
      <c r="T149" s="20" t="s">
        <v>1092</v>
      </c>
      <c r="U149" s="20">
        <v>5.2</v>
      </c>
      <c r="V149" s="20" t="s">
        <v>419</v>
      </c>
      <c r="W149" s="20">
        <v>2.8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26</v>
      </c>
      <c r="AD149" s="22">
        <v>72682</v>
      </c>
      <c r="AE149" s="22">
        <v>51403</v>
      </c>
      <c r="AF149" s="22">
        <v>201302</v>
      </c>
      <c r="AG149" s="22">
        <v>2803</v>
      </c>
      <c r="AH149" s="20">
        <v>1.2</v>
      </c>
      <c r="AI149" s="20">
        <v>4.0999999999999996</v>
      </c>
      <c r="AJ149" s="20" t="s">
        <v>1954</v>
      </c>
      <c r="AK149" s="22">
        <v>438</v>
      </c>
      <c r="AL149" s="22">
        <v>2</v>
      </c>
      <c r="AM149" s="22">
        <v>0</v>
      </c>
      <c r="AN149" s="22">
        <v>1</v>
      </c>
      <c r="AO149" s="22">
        <v>6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6</v>
      </c>
      <c r="AW149" s="22">
        <v>112</v>
      </c>
      <c r="AX149" s="20">
        <v>173.8</v>
      </c>
      <c r="AY149" s="20">
        <v>222.9</v>
      </c>
      <c r="AZ149" s="20">
        <v>104</v>
      </c>
      <c r="BA149" s="20">
        <v>50</v>
      </c>
      <c r="BB149" s="22">
        <v>5</v>
      </c>
      <c r="BC149" s="20">
        <v>0.99</v>
      </c>
      <c r="BD149" s="20">
        <v>1.01</v>
      </c>
      <c r="BE149" s="20">
        <v>2</v>
      </c>
      <c r="BF149" s="20">
        <v>8.48</v>
      </c>
      <c r="BG149" s="22">
        <v>12</v>
      </c>
      <c r="BH149" s="22">
        <v>5</v>
      </c>
      <c r="BI149" s="22">
        <v>5</v>
      </c>
      <c r="BJ149" s="22">
        <v>4</v>
      </c>
      <c r="BK149" s="22">
        <v>41</v>
      </c>
      <c r="BL149" s="22">
        <v>26</v>
      </c>
      <c r="BM149" s="22">
        <v>8</v>
      </c>
      <c r="BN149" s="22">
        <v>5</v>
      </c>
      <c r="BO149" s="22">
        <v>1</v>
      </c>
      <c r="BP149" s="20"/>
      <c r="BQ149" s="20"/>
      <c r="BR149" s="20"/>
      <c r="BS149" s="22">
        <v>2</v>
      </c>
      <c r="BT149" s="20"/>
      <c r="BU149" s="22">
        <v>0.2</v>
      </c>
      <c r="BV149" s="22">
        <v>0</v>
      </c>
      <c r="BW149" s="22">
        <v>0.21</v>
      </c>
      <c r="BX149" s="22">
        <v>0.41</v>
      </c>
      <c r="BY149" s="22">
        <v>1.74</v>
      </c>
      <c r="BZ149" s="22">
        <v>1.23</v>
      </c>
      <c r="CA149" s="22">
        <v>57</v>
      </c>
      <c r="CB149" s="22">
        <v>35</v>
      </c>
      <c r="CC149" s="22">
        <v>4</v>
      </c>
      <c r="CD149" s="22">
        <v>2</v>
      </c>
      <c r="CE149" s="22">
        <v>25</v>
      </c>
      <c r="CF149" s="22">
        <v>15</v>
      </c>
      <c r="CG149" s="22">
        <v>104</v>
      </c>
      <c r="CH149" s="22">
        <v>28</v>
      </c>
      <c r="CI149" s="22">
        <v>1.03</v>
      </c>
      <c r="CJ149" s="22">
        <v>0.21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475168</v>
      </c>
      <c r="D150" s="22">
        <v>0</v>
      </c>
      <c r="E150" s="22">
        <v>0</v>
      </c>
      <c r="F150" s="22">
        <v>-1</v>
      </c>
      <c r="G150" s="22">
        <v>1</v>
      </c>
      <c r="H150" s="22">
        <v>0</v>
      </c>
      <c r="I150" s="22">
        <v>4</v>
      </c>
      <c r="J150" s="20">
        <v>3.3</v>
      </c>
      <c r="K150" s="20">
        <v>2.8</v>
      </c>
      <c r="L150" s="22">
        <v>7</v>
      </c>
      <c r="M150" s="20" t="s">
        <v>1955</v>
      </c>
      <c r="N150" s="20">
        <v>3.3</v>
      </c>
      <c r="O150" s="22">
        <v>135</v>
      </c>
      <c r="P150" s="23" t="b">
        <v>0</v>
      </c>
      <c r="Q150" s="20"/>
      <c r="R150" s="20"/>
      <c r="S150" s="22">
        <v>54</v>
      </c>
      <c r="T150" s="20" t="s">
        <v>1956</v>
      </c>
      <c r="U150" s="20">
        <v>3.4</v>
      </c>
      <c r="V150" s="20" t="s">
        <v>1957</v>
      </c>
      <c r="W150" s="20">
        <v>12.4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17</v>
      </c>
      <c r="AD150" s="22">
        <v>411867</v>
      </c>
      <c r="AE150" s="22">
        <v>20304</v>
      </c>
      <c r="AF150" s="22">
        <v>1516286</v>
      </c>
      <c r="AG150" s="22">
        <v>36783</v>
      </c>
      <c r="AH150" s="20">
        <v>0.6</v>
      </c>
      <c r="AI150" s="20">
        <v>3.1</v>
      </c>
      <c r="AJ150" s="20" t="s">
        <v>1955</v>
      </c>
      <c r="AK150" s="22">
        <v>252</v>
      </c>
      <c r="AL150" s="22">
        <v>2</v>
      </c>
      <c r="AM150" s="22">
        <v>0</v>
      </c>
      <c r="AN150" s="22">
        <v>1</v>
      </c>
      <c r="AO150" s="22">
        <v>4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3</v>
      </c>
      <c r="AW150" s="22">
        <v>69</v>
      </c>
      <c r="AX150" s="20">
        <v>106.6</v>
      </c>
      <c r="AY150" s="20">
        <v>94.6</v>
      </c>
      <c r="AZ150" s="20">
        <v>133</v>
      </c>
      <c r="BA150" s="20">
        <v>33.5</v>
      </c>
      <c r="BB150" s="22">
        <v>2</v>
      </c>
      <c r="BC150" s="20">
        <v>1.83</v>
      </c>
      <c r="BD150" s="20">
        <v>0.31</v>
      </c>
      <c r="BE150" s="20">
        <v>2.14</v>
      </c>
      <c r="BF150" s="20">
        <v>4.57</v>
      </c>
      <c r="BG150" s="22">
        <v>60</v>
      </c>
      <c r="BH150" s="22">
        <v>7</v>
      </c>
      <c r="BI150" s="22">
        <v>44</v>
      </c>
      <c r="BJ150" s="22">
        <v>3</v>
      </c>
      <c r="BK150" s="22">
        <v>26</v>
      </c>
      <c r="BL150" s="22">
        <v>9</v>
      </c>
      <c r="BM150" s="22">
        <v>31</v>
      </c>
      <c r="BN150" s="22">
        <v>7</v>
      </c>
      <c r="BO150" s="20"/>
      <c r="BP150" s="20"/>
      <c r="BQ150" s="20"/>
      <c r="BR150" s="20"/>
      <c r="BS150" s="22">
        <v>1</v>
      </c>
      <c r="BT150" s="20"/>
      <c r="BU150" s="22">
        <v>0.65</v>
      </c>
      <c r="BV150" s="22">
        <v>0</v>
      </c>
      <c r="BW150" s="22">
        <v>0.11</v>
      </c>
      <c r="BX150" s="22">
        <v>0.76</v>
      </c>
      <c r="BY150" s="22">
        <v>1.63</v>
      </c>
      <c r="BZ150" s="22">
        <v>1.43</v>
      </c>
      <c r="CA150" s="22">
        <v>138</v>
      </c>
      <c r="CB150" s="22">
        <v>38</v>
      </c>
      <c r="CC150" s="22">
        <v>87</v>
      </c>
      <c r="CD150" s="22">
        <v>15</v>
      </c>
      <c r="CE150" s="22">
        <v>102</v>
      </c>
      <c r="CF150" s="22">
        <v>20</v>
      </c>
      <c r="CG150" s="22">
        <v>35</v>
      </c>
      <c r="CH150" s="22">
        <v>7</v>
      </c>
      <c r="CI150" s="22">
        <v>0.71</v>
      </c>
      <c r="CJ150" s="22">
        <v>0.36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442229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1958</v>
      </c>
      <c r="N151" s="20">
        <v>0</v>
      </c>
      <c r="O151" s="22">
        <v>136</v>
      </c>
      <c r="P151" s="23" t="b">
        <v>0</v>
      </c>
      <c r="Q151" s="20" t="s">
        <v>2520</v>
      </c>
      <c r="R151" s="20" t="s">
        <v>2521</v>
      </c>
      <c r="S151" s="22">
        <v>40</v>
      </c>
      <c r="T151" s="20" t="s">
        <v>1959</v>
      </c>
      <c r="U151" s="20">
        <v>0</v>
      </c>
      <c r="V151" s="20" t="s">
        <v>1960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0</v>
      </c>
      <c r="AE151" s="22">
        <v>0</v>
      </c>
      <c r="AF151" s="22">
        <v>1921</v>
      </c>
      <c r="AG151" s="22">
        <v>28</v>
      </c>
      <c r="AH151" s="20">
        <v>0</v>
      </c>
      <c r="AI151" s="20">
        <v>0</v>
      </c>
      <c r="AJ151" s="20" t="s">
        <v>1960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467</v>
      </c>
      <c r="BH151" s="22">
        <v>174</v>
      </c>
      <c r="BI151" s="22">
        <v>451</v>
      </c>
      <c r="BJ151" s="22">
        <v>174</v>
      </c>
      <c r="BK151" s="22">
        <v>421</v>
      </c>
      <c r="BL151" s="22">
        <v>157</v>
      </c>
      <c r="BM151" s="22">
        <v>473</v>
      </c>
      <c r="BN151" s="22">
        <v>175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668</v>
      </c>
      <c r="CB151" s="22">
        <v>201</v>
      </c>
      <c r="CC151" s="22">
        <v>444</v>
      </c>
      <c r="CD151" s="22">
        <v>157</v>
      </c>
      <c r="CE151" s="22">
        <v>472</v>
      </c>
      <c r="CF151" s="22">
        <v>171</v>
      </c>
      <c r="CG151" s="22">
        <v>605</v>
      </c>
      <c r="CH151" s="22">
        <v>211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484658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1122</v>
      </c>
      <c r="N152" s="20">
        <v>0</v>
      </c>
      <c r="O152" s="22">
        <v>137</v>
      </c>
      <c r="P152" s="23" t="b">
        <v>0</v>
      </c>
      <c r="Q152" s="20" t="s">
        <v>1961</v>
      </c>
      <c r="R152" s="20" t="s">
        <v>1962</v>
      </c>
      <c r="S152" s="22">
        <v>45</v>
      </c>
      <c r="T152" s="20" t="s">
        <v>1123</v>
      </c>
      <c r="U152" s="20">
        <v>0</v>
      </c>
      <c r="V152" s="20" t="s">
        <v>655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107</v>
      </c>
      <c r="AG152" s="22">
        <v>0</v>
      </c>
      <c r="AH152" s="20">
        <v>0</v>
      </c>
      <c r="AI152" s="20">
        <v>0</v>
      </c>
      <c r="AJ152" s="20" t="s">
        <v>655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608</v>
      </c>
      <c r="BH152" s="22">
        <v>235</v>
      </c>
      <c r="BI152" s="22">
        <v>601</v>
      </c>
      <c r="BJ152" s="22">
        <v>234</v>
      </c>
      <c r="BK152" s="22">
        <v>591</v>
      </c>
      <c r="BL152" s="22">
        <v>227</v>
      </c>
      <c r="BM152" s="22">
        <v>613</v>
      </c>
      <c r="BN152" s="22">
        <v>238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440</v>
      </c>
      <c r="CB152" s="22">
        <v>244</v>
      </c>
      <c r="CC152" s="22">
        <v>595</v>
      </c>
      <c r="CD152" s="22">
        <v>229</v>
      </c>
      <c r="CE152" s="22">
        <v>613</v>
      </c>
      <c r="CF152" s="22">
        <v>238</v>
      </c>
      <c r="CG152" s="22">
        <v>710</v>
      </c>
      <c r="CH152" s="22">
        <v>304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39155</v>
      </c>
      <c r="D153" s="22">
        <v>0</v>
      </c>
      <c r="E153" s="22">
        <v>0</v>
      </c>
      <c r="F153" s="22">
        <v>-1</v>
      </c>
      <c r="G153" s="22">
        <v>1</v>
      </c>
      <c r="H153" s="22">
        <v>0</v>
      </c>
      <c r="I153" s="22">
        <v>3</v>
      </c>
      <c r="J153" s="20">
        <v>1.3</v>
      </c>
      <c r="K153" s="20">
        <v>0.8</v>
      </c>
      <c r="L153" s="22">
        <v>3</v>
      </c>
      <c r="M153" s="20" t="s">
        <v>981</v>
      </c>
      <c r="N153" s="20">
        <v>1.3</v>
      </c>
      <c r="O153" s="22">
        <v>138</v>
      </c>
      <c r="P153" s="23" t="b">
        <v>0</v>
      </c>
      <c r="Q153" s="20"/>
      <c r="R153" s="20" t="s">
        <v>2522</v>
      </c>
      <c r="S153" s="22">
        <v>49</v>
      </c>
      <c r="T153" s="20" t="s">
        <v>1086</v>
      </c>
      <c r="U153" s="20">
        <v>1.2</v>
      </c>
      <c r="V153" s="20" t="s">
        <v>489</v>
      </c>
      <c r="W153" s="20">
        <v>0.1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5</v>
      </c>
      <c r="AD153" s="22">
        <v>1378</v>
      </c>
      <c r="AE153" s="22">
        <v>324</v>
      </c>
      <c r="AF153" s="22">
        <v>3917</v>
      </c>
      <c r="AG153" s="22">
        <v>86</v>
      </c>
      <c r="AH153" s="20">
        <v>0.3</v>
      </c>
      <c r="AI153" s="20">
        <v>1</v>
      </c>
      <c r="AJ153" s="20" t="s">
        <v>489</v>
      </c>
      <c r="AK153" s="22">
        <v>111</v>
      </c>
      <c r="AL153" s="22">
        <v>0</v>
      </c>
      <c r="AM153" s="22">
        <v>0</v>
      </c>
      <c r="AN153" s="22">
        <v>1</v>
      </c>
      <c r="AO153" s="22">
        <v>2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0</v>
      </c>
      <c r="AW153" s="22">
        <v>13</v>
      </c>
      <c r="AX153" s="20">
        <v>14.4</v>
      </c>
      <c r="AY153" s="20">
        <v>39.5</v>
      </c>
      <c r="AZ153" s="20">
        <v>10</v>
      </c>
      <c r="BA153" s="20">
        <v>6.4</v>
      </c>
      <c r="BB153" s="22">
        <v>1</v>
      </c>
      <c r="BC153" s="20">
        <v>0</v>
      </c>
      <c r="BD153" s="20">
        <v>0.06</v>
      </c>
      <c r="BE153" s="20">
        <v>0.06</v>
      </c>
      <c r="BF153" s="20">
        <v>2.5299999999999998</v>
      </c>
      <c r="BG153" s="22">
        <v>303</v>
      </c>
      <c r="BH153" s="22">
        <v>130</v>
      </c>
      <c r="BI153" s="22">
        <v>141</v>
      </c>
      <c r="BJ153" s="22">
        <v>91</v>
      </c>
      <c r="BK153" s="22">
        <v>250</v>
      </c>
      <c r="BL153" s="22">
        <v>128</v>
      </c>
      <c r="BM153" s="22">
        <v>267</v>
      </c>
      <c r="BN153" s="22">
        <v>116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0.05</v>
      </c>
      <c r="BX153" s="22">
        <v>0.05</v>
      </c>
      <c r="BY153" s="22">
        <v>2.0499999999999998</v>
      </c>
      <c r="BZ153" s="22">
        <v>1.62</v>
      </c>
      <c r="CA153" s="22">
        <v>228</v>
      </c>
      <c r="CB153" s="22">
        <v>146</v>
      </c>
      <c r="CC153" s="22">
        <v>221</v>
      </c>
      <c r="CD153" s="22">
        <v>100</v>
      </c>
      <c r="CE153" s="22">
        <v>286</v>
      </c>
      <c r="CF153" s="22">
        <v>131</v>
      </c>
      <c r="CG153" s="22">
        <v>492</v>
      </c>
      <c r="CH153" s="22">
        <v>171</v>
      </c>
      <c r="CI153" s="22">
        <v>0.81</v>
      </c>
      <c r="CJ153" s="22">
        <v>0.81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232792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2</v>
      </c>
      <c r="J154" s="20">
        <v>2.2999999999999998</v>
      </c>
      <c r="K154" s="20">
        <v>1.8</v>
      </c>
      <c r="L154" s="22">
        <v>7</v>
      </c>
      <c r="M154" s="20" t="s">
        <v>1101</v>
      </c>
      <c r="N154" s="20">
        <v>2.2999999999999998</v>
      </c>
      <c r="O154" s="22">
        <v>139</v>
      </c>
      <c r="P154" s="23" t="b">
        <v>0</v>
      </c>
      <c r="Q154" s="20"/>
      <c r="R154" s="20"/>
      <c r="S154" s="22">
        <v>39</v>
      </c>
      <c r="T154" s="20" t="s">
        <v>1102</v>
      </c>
      <c r="U154" s="20">
        <v>3.5</v>
      </c>
      <c r="V154" s="20" t="s">
        <v>512</v>
      </c>
      <c r="W154" s="20">
        <v>6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7</v>
      </c>
      <c r="AD154" s="22">
        <v>151177</v>
      </c>
      <c r="AE154" s="22">
        <v>49387</v>
      </c>
      <c r="AF154" s="22">
        <v>271968</v>
      </c>
      <c r="AG154" s="22">
        <v>5395</v>
      </c>
      <c r="AH154" s="20">
        <v>0.6</v>
      </c>
      <c r="AI154" s="20">
        <v>1.8</v>
      </c>
      <c r="AJ154" s="20" t="s">
        <v>512</v>
      </c>
      <c r="AK154" s="22">
        <v>89</v>
      </c>
      <c r="AL154" s="22">
        <v>0</v>
      </c>
      <c r="AM154" s="22">
        <v>2</v>
      </c>
      <c r="AN154" s="22">
        <v>0</v>
      </c>
      <c r="AO154" s="22">
        <v>2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0</v>
      </c>
      <c r="AW154" s="22">
        <v>29</v>
      </c>
      <c r="AX154" s="20">
        <v>35.4</v>
      </c>
      <c r="AY154" s="20">
        <v>23.4</v>
      </c>
      <c r="AZ154" s="20">
        <v>7</v>
      </c>
      <c r="BA154" s="20">
        <v>6.6</v>
      </c>
      <c r="BB154" s="22">
        <v>1</v>
      </c>
      <c r="BC154" s="20">
        <v>0.02</v>
      </c>
      <c r="BD154" s="20">
        <v>0.08</v>
      </c>
      <c r="BE154" s="20">
        <v>0.1</v>
      </c>
      <c r="BF154" s="20">
        <v>1.43</v>
      </c>
      <c r="BG154" s="22">
        <v>239</v>
      </c>
      <c r="BH154" s="22">
        <v>95</v>
      </c>
      <c r="BI154" s="22">
        <v>198</v>
      </c>
      <c r="BJ154" s="22">
        <v>54</v>
      </c>
      <c r="BK154" s="22">
        <v>268</v>
      </c>
      <c r="BL154" s="22">
        <v>90</v>
      </c>
      <c r="BM154" s="22">
        <v>264</v>
      </c>
      <c r="BN154" s="22">
        <v>94</v>
      </c>
      <c r="BO154" s="20"/>
      <c r="BP154" s="20"/>
      <c r="BQ154" s="20"/>
      <c r="BR154" s="20"/>
      <c r="BS154" s="20"/>
      <c r="BT154" s="20"/>
      <c r="BU154" s="22">
        <v>0.02</v>
      </c>
      <c r="BV154" s="22">
        <v>0</v>
      </c>
      <c r="BW154" s="22">
        <v>0.08</v>
      </c>
      <c r="BX154" s="22">
        <v>0.1</v>
      </c>
      <c r="BY154" s="22">
        <v>1.45</v>
      </c>
      <c r="BZ154" s="22">
        <v>2.02</v>
      </c>
      <c r="CA154" s="22">
        <v>712</v>
      </c>
      <c r="CB154" s="22">
        <v>227</v>
      </c>
      <c r="CC154" s="22">
        <v>124</v>
      </c>
      <c r="CD154" s="22">
        <v>38</v>
      </c>
      <c r="CE154" s="22">
        <v>96</v>
      </c>
      <c r="CF154" s="22">
        <v>25</v>
      </c>
      <c r="CG154" s="22">
        <v>65</v>
      </c>
      <c r="CH154" s="22">
        <v>23</v>
      </c>
      <c r="CI154" s="22">
        <v>1.01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75</v>
      </c>
      <c r="B155" s="20"/>
      <c r="C155" s="22">
        <v>109345</v>
      </c>
      <c r="D155" s="22">
        <v>0</v>
      </c>
      <c r="E155" s="22">
        <v>0</v>
      </c>
      <c r="F155" s="22">
        <v>1</v>
      </c>
      <c r="G155" s="22">
        <v>-1</v>
      </c>
      <c r="H155" s="22">
        <v>1</v>
      </c>
      <c r="I155" s="22">
        <v>3</v>
      </c>
      <c r="J155" s="20">
        <v>1.3</v>
      </c>
      <c r="K155" s="20">
        <v>1.2</v>
      </c>
      <c r="L155" s="22">
        <v>0</v>
      </c>
      <c r="M155" s="20" t="s">
        <v>1094</v>
      </c>
      <c r="N155" s="20">
        <v>1.7</v>
      </c>
      <c r="O155" s="22">
        <v>140</v>
      </c>
      <c r="P155" s="23" t="b">
        <v>0</v>
      </c>
      <c r="Q155" s="20" t="s">
        <v>3118</v>
      </c>
      <c r="R155" s="20" t="s">
        <v>3270</v>
      </c>
      <c r="S155" s="22">
        <v>66</v>
      </c>
      <c r="T155" s="20" t="s">
        <v>1095</v>
      </c>
      <c r="U155" s="20">
        <v>7.2</v>
      </c>
      <c r="V155" s="20" t="s">
        <v>392</v>
      </c>
      <c r="W155" s="20">
        <v>9</v>
      </c>
      <c r="X155" s="23" t="b">
        <v>0</v>
      </c>
      <c r="Y155" s="20"/>
      <c r="Z155" s="20" t="s">
        <v>937</v>
      </c>
      <c r="AA155" s="22">
        <v>5</v>
      </c>
      <c r="AB155" s="22">
        <v>36</v>
      </c>
      <c r="AC155" s="22">
        <v>29</v>
      </c>
      <c r="AD155" s="22">
        <v>913090</v>
      </c>
      <c r="AE155" s="22">
        <v>6006</v>
      </c>
      <c r="AF155" s="22">
        <v>456426</v>
      </c>
      <c r="AG155" s="22">
        <v>117650</v>
      </c>
      <c r="AH155" s="20">
        <v>0.3</v>
      </c>
      <c r="AI155" s="20">
        <v>4.4000000000000004</v>
      </c>
      <c r="AJ155" s="20" t="s">
        <v>392</v>
      </c>
      <c r="AK155" s="22">
        <v>314</v>
      </c>
      <c r="AL155" s="22">
        <v>3</v>
      </c>
      <c r="AM155" s="22">
        <v>0</v>
      </c>
      <c r="AN155" s="22">
        <v>2</v>
      </c>
      <c r="AO155" s="22">
        <v>4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4</v>
      </c>
      <c r="AW155" s="22">
        <v>85</v>
      </c>
      <c r="AX155" s="20">
        <v>142.6</v>
      </c>
      <c r="AY155" s="20">
        <v>88.3</v>
      </c>
      <c r="AZ155" s="20">
        <v>123</v>
      </c>
      <c r="BA155" s="20">
        <v>35.5</v>
      </c>
      <c r="BB155" s="22">
        <v>4</v>
      </c>
      <c r="BC155" s="20">
        <v>1.59</v>
      </c>
      <c r="BD155" s="20">
        <v>0.4</v>
      </c>
      <c r="BE155" s="20">
        <v>1.99</v>
      </c>
      <c r="BF155" s="20">
        <v>6.11</v>
      </c>
      <c r="BG155" s="22">
        <v>25</v>
      </c>
      <c r="BH155" s="22">
        <v>10</v>
      </c>
      <c r="BI155" s="22">
        <v>48</v>
      </c>
      <c r="BJ155" s="22">
        <v>34</v>
      </c>
      <c r="BK155" s="22">
        <v>34</v>
      </c>
      <c r="BL155" s="22">
        <v>22</v>
      </c>
      <c r="BM155" s="22">
        <v>25</v>
      </c>
      <c r="BN155" s="22">
        <v>20</v>
      </c>
      <c r="BO155" s="22">
        <v>2</v>
      </c>
      <c r="BP155" s="20"/>
      <c r="BQ155" s="22">
        <v>2</v>
      </c>
      <c r="BR155" s="20"/>
      <c r="BS155" s="20"/>
      <c r="BT155" s="20"/>
      <c r="BU155" s="22">
        <v>0.46</v>
      </c>
      <c r="BV155" s="22">
        <v>0</v>
      </c>
      <c r="BW155" s="22">
        <v>0.11</v>
      </c>
      <c r="BX155" s="22">
        <v>0.56999999999999995</v>
      </c>
      <c r="BY155" s="22">
        <v>1.75</v>
      </c>
      <c r="BZ155" s="22">
        <v>1.1499999999999999</v>
      </c>
      <c r="CA155" s="22">
        <v>41</v>
      </c>
      <c r="CB155" s="22">
        <v>25</v>
      </c>
      <c r="CC155" s="22">
        <v>201</v>
      </c>
      <c r="CD155" s="22">
        <v>91</v>
      </c>
      <c r="CE155" s="22">
        <v>6</v>
      </c>
      <c r="CF155" s="22">
        <v>3</v>
      </c>
      <c r="CG155" s="22">
        <v>46</v>
      </c>
      <c r="CH155" s="22">
        <v>16</v>
      </c>
      <c r="CI155" s="22">
        <v>1.1499999999999999</v>
      </c>
      <c r="CJ155" s="22">
        <v>0.56999999999999995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209288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1</v>
      </c>
      <c r="J156" s="20">
        <v>0</v>
      </c>
      <c r="K156" s="20">
        <v>-0.5</v>
      </c>
      <c r="L156" s="22">
        <v>0</v>
      </c>
      <c r="M156" s="20" t="s">
        <v>1261</v>
      </c>
      <c r="N156" s="20">
        <v>0</v>
      </c>
      <c r="O156" s="22">
        <v>141</v>
      </c>
      <c r="P156" s="23" t="b">
        <v>0</v>
      </c>
      <c r="Q156" s="20"/>
      <c r="R156" s="20"/>
      <c r="S156" s="22">
        <v>40</v>
      </c>
      <c r="T156" s="20" t="s">
        <v>1797</v>
      </c>
      <c r="U156" s="20">
        <v>0</v>
      </c>
      <c r="V156" s="20" t="s">
        <v>1798</v>
      </c>
      <c r="W156" s="20">
        <v>0.2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0</v>
      </c>
      <c r="AD156" s="22">
        <v>2479</v>
      </c>
      <c r="AE156" s="22">
        <v>129</v>
      </c>
      <c r="AF156" s="22">
        <v>6586</v>
      </c>
      <c r="AG156" s="22">
        <v>340</v>
      </c>
      <c r="AH156" s="20">
        <v>0</v>
      </c>
      <c r="AI156" s="20">
        <v>0</v>
      </c>
      <c r="AJ156" s="20" t="s">
        <v>1798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448</v>
      </c>
      <c r="BH156" s="22">
        <v>51</v>
      </c>
      <c r="BI156" s="22">
        <v>431</v>
      </c>
      <c r="BJ156" s="22">
        <v>34</v>
      </c>
      <c r="BK156" s="22">
        <v>398</v>
      </c>
      <c r="BL156" s="22">
        <v>30</v>
      </c>
      <c r="BM156" s="22">
        <v>454</v>
      </c>
      <c r="BN156" s="22">
        <v>51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643</v>
      </c>
      <c r="CB156" s="22">
        <v>58</v>
      </c>
      <c r="CC156" s="22">
        <v>425</v>
      </c>
      <c r="CD156" s="22">
        <v>50</v>
      </c>
      <c r="CE156" s="22">
        <v>453</v>
      </c>
      <c r="CF156" s="22">
        <v>51</v>
      </c>
      <c r="CG156" s="22">
        <v>300</v>
      </c>
      <c r="CH156" s="22">
        <v>46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15157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3</v>
      </c>
      <c r="J157" s="20">
        <v>1</v>
      </c>
      <c r="K157" s="20">
        <v>0.5</v>
      </c>
      <c r="L157" s="22">
        <v>1</v>
      </c>
      <c r="M157" s="20" t="s">
        <v>479</v>
      </c>
      <c r="N157" s="20">
        <v>1</v>
      </c>
      <c r="O157" s="22">
        <v>142</v>
      </c>
      <c r="P157" s="23" t="b">
        <v>0</v>
      </c>
      <c r="Q157" s="20"/>
      <c r="R157" s="20"/>
      <c r="S157" s="22">
        <v>49</v>
      </c>
      <c r="T157" s="20" t="s">
        <v>1338</v>
      </c>
      <c r="U157" s="20">
        <v>1.2</v>
      </c>
      <c r="V157" s="20" t="s">
        <v>606</v>
      </c>
      <c r="W157" s="20">
        <v>0.2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6</v>
      </c>
      <c r="AD157" s="22">
        <v>5133</v>
      </c>
      <c r="AE157" s="22">
        <v>189</v>
      </c>
      <c r="AF157" s="22">
        <v>12174</v>
      </c>
      <c r="AG157" s="22">
        <v>500</v>
      </c>
      <c r="AH157" s="20">
        <v>0.2</v>
      </c>
      <c r="AI157" s="20">
        <v>1.2</v>
      </c>
      <c r="AJ157" s="20" t="s">
        <v>606</v>
      </c>
      <c r="AK157" s="22">
        <v>227</v>
      </c>
      <c r="AL157" s="22">
        <v>0</v>
      </c>
      <c r="AM157" s="22">
        <v>0</v>
      </c>
      <c r="AN157" s="22">
        <v>1</v>
      </c>
      <c r="AO157" s="22">
        <v>4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0</v>
      </c>
      <c r="AW157" s="22">
        <v>36</v>
      </c>
      <c r="AX157" s="20">
        <v>27.6</v>
      </c>
      <c r="AY157" s="20">
        <v>29.2</v>
      </c>
      <c r="AZ157" s="20">
        <v>2</v>
      </c>
      <c r="BA157" s="20">
        <v>5.9</v>
      </c>
      <c r="BB157" s="22">
        <v>3</v>
      </c>
      <c r="BC157" s="20">
        <v>0</v>
      </c>
      <c r="BD157" s="20">
        <v>0.26</v>
      </c>
      <c r="BE157" s="20">
        <v>0.26</v>
      </c>
      <c r="BF157" s="20">
        <v>4.59</v>
      </c>
      <c r="BG157" s="22">
        <v>258</v>
      </c>
      <c r="BH157" s="22">
        <v>104</v>
      </c>
      <c r="BI157" s="22">
        <v>177</v>
      </c>
      <c r="BJ157" s="22">
        <v>109</v>
      </c>
      <c r="BK157" s="22">
        <v>336</v>
      </c>
      <c r="BL157" s="22">
        <v>167</v>
      </c>
      <c r="BM157" s="22">
        <v>275</v>
      </c>
      <c r="BN157" s="22">
        <v>120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0.1</v>
      </c>
      <c r="BX157" s="22">
        <v>0.1</v>
      </c>
      <c r="BY157" s="22">
        <v>1.82</v>
      </c>
      <c r="BZ157" s="22">
        <v>1.59</v>
      </c>
      <c r="CA157" s="22">
        <v>226</v>
      </c>
      <c r="CB157" s="22">
        <v>145</v>
      </c>
      <c r="CC157" s="22">
        <v>254</v>
      </c>
      <c r="CD157" s="22">
        <v>115</v>
      </c>
      <c r="CE157" s="22">
        <v>285</v>
      </c>
      <c r="CF157" s="22">
        <v>130</v>
      </c>
      <c r="CG157" s="22">
        <v>329</v>
      </c>
      <c r="CH157" s="22">
        <v>101</v>
      </c>
      <c r="CI157" s="22">
        <v>1.19</v>
      </c>
      <c r="CJ157" s="22">
        <v>0.4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451340</v>
      </c>
      <c r="D158" s="22">
        <v>0</v>
      </c>
      <c r="E158" s="22">
        <v>0</v>
      </c>
      <c r="F158" s="22">
        <v>0</v>
      </c>
      <c r="G158" s="22">
        <v>0</v>
      </c>
      <c r="H158" s="22">
        <v>1</v>
      </c>
      <c r="I158" s="22">
        <v>3</v>
      </c>
      <c r="J158" s="20">
        <v>2.7</v>
      </c>
      <c r="K158" s="20">
        <v>2.2000000000000002</v>
      </c>
      <c r="L158" s="22">
        <v>2</v>
      </c>
      <c r="M158" s="20" t="s">
        <v>1118</v>
      </c>
      <c r="N158" s="20">
        <v>2.7</v>
      </c>
      <c r="O158" s="22">
        <v>143</v>
      </c>
      <c r="P158" s="23" t="b">
        <v>0</v>
      </c>
      <c r="Q158" s="20"/>
      <c r="R158" s="20"/>
      <c r="S158" s="22">
        <v>65</v>
      </c>
      <c r="T158" s="20" t="s">
        <v>1119</v>
      </c>
      <c r="U158" s="20">
        <v>5</v>
      </c>
      <c r="V158" s="20" t="s">
        <v>393</v>
      </c>
      <c r="W158" s="20">
        <v>39.9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25</v>
      </c>
      <c r="AD158" s="22">
        <v>1083056</v>
      </c>
      <c r="AE158" s="22">
        <v>74156</v>
      </c>
      <c r="AF158" s="22">
        <v>879245</v>
      </c>
      <c r="AG158" s="22">
        <v>40274</v>
      </c>
      <c r="AH158" s="20">
        <v>0.4</v>
      </c>
      <c r="AI158" s="20">
        <v>3.8</v>
      </c>
      <c r="AJ158" s="20" t="s">
        <v>393</v>
      </c>
      <c r="AK158" s="22">
        <v>440</v>
      </c>
      <c r="AL158" s="22">
        <v>1</v>
      </c>
      <c r="AM158" s="22">
        <v>3</v>
      </c>
      <c r="AN158" s="22">
        <v>0</v>
      </c>
      <c r="AO158" s="22">
        <v>7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3</v>
      </c>
      <c r="AW158" s="22">
        <v>89</v>
      </c>
      <c r="AX158" s="20">
        <v>129</v>
      </c>
      <c r="AY158" s="20">
        <v>183</v>
      </c>
      <c r="AZ158" s="20">
        <v>159</v>
      </c>
      <c r="BA158" s="20">
        <v>47.2</v>
      </c>
      <c r="BB158" s="22">
        <v>5</v>
      </c>
      <c r="BC158" s="20">
        <v>0.96</v>
      </c>
      <c r="BD158" s="20">
        <v>1.87</v>
      </c>
      <c r="BE158" s="20">
        <v>2.83</v>
      </c>
      <c r="BF158" s="20">
        <v>8.92</v>
      </c>
      <c r="BG158" s="22">
        <v>38</v>
      </c>
      <c r="BH158" s="22">
        <v>17</v>
      </c>
      <c r="BI158" s="22">
        <v>12</v>
      </c>
      <c r="BJ158" s="22">
        <v>9</v>
      </c>
      <c r="BK158" s="22">
        <v>21</v>
      </c>
      <c r="BL158" s="22">
        <v>14</v>
      </c>
      <c r="BM158" s="22">
        <v>11</v>
      </c>
      <c r="BN158" s="22">
        <v>8</v>
      </c>
      <c r="BO158" s="20"/>
      <c r="BP158" s="20"/>
      <c r="BQ158" s="20"/>
      <c r="BR158" s="20"/>
      <c r="BS158" s="20"/>
      <c r="BT158" s="20"/>
      <c r="BU158" s="22">
        <v>0.2</v>
      </c>
      <c r="BV158" s="22">
        <v>0</v>
      </c>
      <c r="BW158" s="22">
        <v>0.38</v>
      </c>
      <c r="BX158" s="22">
        <v>0.57999999999999996</v>
      </c>
      <c r="BY158" s="22">
        <v>1.82</v>
      </c>
      <c r="BZ158" s="22">
        <v>1.43</v>
      </c>
      <c r="CA158" s="22">
        <v>51</v>
      </c>
      <c r="CB158" s="22">
        <v>29</v>
      </c>
      <c r="CC158" s="22">
        <v>118</v>
      </c>
      <c r="CD158" s="22">
        <v>51</v>
      </c>
      <c r="CE158" s="22">
        <v>35</v>
      </c>
      <c r="CF158" s="22">
        <v>19</v>
      </c>
      <c r="CG158" s="22">
        <v>4</v>
      </c>
      <c r="CH158" s="22">
        <v>2</v>
      </c>
      <c r="CI158" s="22">
        <v>1.02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243505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0</v>
      </c>
      <c r="K159" s="20">
        <v>-0.5</v>
      </c>
      <c r="L159" s="22">
        <v>0</v>
      </c>
      <c r="M159" s="20" t="s">
        <v>1107</v>
      </c>
      <c r="N159" s="20">
        <v>0</v>
      </c>
      <c r="O159" s="22">
        <v>144</v>
      </c>
      <c r="P159" s="23" t="b">
        <v>0</v>
      </c>
      <c r="Q159" s="20"/>
      <c r="R159" s="20"/>
      <c r="S159" s="22">
        <v>44</v>
      </c>
      <c r="T159" s="20" t="s">
        <v>1108</v>
      </c>
      <c r="U159" s="20">
        <v>0</v>
      </c>
      <c r="V159" s="20" t="s">
        <v>652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0</v>
      </c>
      <c r="AD159" s="22">
        <v>2894</v>
      </c>
      <c r="AE159" s="22">
        <v>363</v>
      </c>
      <c r="AF159" s="22">
        <v>4137</v>
      </c>
      <c r="AG159" s="22">
        <v>227</v>
      </c>
      <c r="AH159" s="20">
        <v>0</v>
      </c>
      <c r="AI159" s="20">
        <v>0</v>
      </c>
      <c r="AJ159" s="20" t="s">
        <v>652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548</v>
      </c>
      <c r="BH159" s="22">
        <v>202</v>
      </c>
      <c r="BI159" s="22">
        <v>534</v>
      </c>
      <c r="BJ159" s="22">
        <v>200</v>
      </c>
      <c r="BK159" s="22">
        <v>518</v>
      </c>
      <c r="BL159" s="22">
        <v>192</v>
      </c>
      <c r="BM159" s="22">
        <v>553</v>
      </c>
      <c r="BN159" s="22">
        <v>205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549</v>
      </c>
      <c r="CB159" s="22">
        <v>285</v>
      </c>
      <c r="CC159" s="22">
        <v>533</v>
      </c>
      <c r="CD159" s="22">
        <v>195</v>
      </c>
      <c r="CE159" s="22">
        <v>555</v>
      </c>
      <c r="CF159" s="22">
        <v>206</v>
      </c>
      <c r="CG159" s="22">
        <v>443</v>
      </c>
      <c r="CH159" s="22">
        <v>144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0</v>
      </c>
      <c r="B160" s="22">
        <v>0</v>
      </c>
      <c r="C160" s="22">
        <v>441192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1110</v>
      </c>
      <c r="N160" s="20">
        <v>0</v>
      </c>
      <c r="O160" s="22">
        <v>146</v>
      </c>
      <c r="P160" s="23" t="b">
        <v>0</v>
      </c>
      <c r="Q160" s="20" t="s">
        <v>1964</v>
      </c>
      <c r="R160" s="20" t="s">
        <v>1965</v>
      </c>
      <c r="S160" s="22">
        <v>45</v>
      </c>
      <c r="T160" s="20" t="s">
        <v>1111</v>
      </c>
      <c r="U160" s="20">
        <v>0</v>
      </c>
      <c r="V160" s="20" t="s">
        <v>1112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1282</v>
      </c>
      <c r="AG160" s="22">
        <v>27</v>
      </c>
      <c r="AH160" s="20">
        <v>0</v>
      </c>
      <c r="AI160" s="20">
        <v>0</v>
      </c>
      <c r="AJ160" s="20" t="s">
        <v>647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595</v>
      </c>
      <c r="BH160" s="22">
        <v>227</v>
      </c>
      <c r="BI160" s="22">
        <v>588</v>
      </c>
      <c r="BJ160" s="22">
        <v>226</v>
      </c>
      <c r="BK160" s="22">
        <v>578</v>
      </c>
      <c r="BL160" s="22">
        <v>219</v>
      </c>
      <c r="BM160" s="22">
        <v>600</v>
      </c>
      <c r="BN160" s="22">
        <v>230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420</v>
      </c>
      <c r="CB160" s="22">
        <v>233</v>
      </c>
      <c r="CC160" s="22">
        <v>583</v>
      </c>
      <c r="CD160" s="22">
        <v>221</v>
      </c>
      <c r="CE160" s="22">
        <v>602</v>
      </c>
      <c r="CF160" s="22">
        <v>231</v>
      </c>
      <c r="CG160" s="22">
        <v>646</v>
      </c>
      <c r="CH160" s="22">
        <v>261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240514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1</v>
      </c>
      <c r="J161" s="20">
        <v>0</v>
      </c>
      <c r="K161" s="20">
        <v>0</v>
      </c>
      <c r="L161" s="22">
        <v>0</v>
      </c>
      <c r="M161" s="20" t="s">
        <v>1126</v>
      </c>
      <c r="N161" s="20">
        <v>0</v>
      </c>
      <c r="O161" s="22">
        <v>147</v>
      </c>
      <c r="P161" s="23" t="b">
        <v>0</v>
      </c>
      <c r="Q161" s="20" t="s">
        <v>1966</v>
      </c>
      <c r="R161" s="20" t="s">
        <v>1967</v>
      </c>
      <c r="S161" s="22">
        <v>40</v>
      </c>
      <c r="T161" s="20" t="s">
        <v>1127</v>
      </c>
      <c r="U161" s="20">
        <v>0</v>
      </c>
      <c r="V161" s="20" t="s">
        <v>653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26</v>
      </c>
      <c r="AG161" s="22">
        <v>3</v>
      </c>
      <c r="AH161" s="20">
        <v>0</v>
      </c>
      <c r="AI161" s="20">
        <v>0</v>
      </c>
      <c r="AJ161" s="20" t="s">
        <v>653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460</v>
      </c>
      <c r="BH161" s="22">
        <v>57</v>
      </c>
      <c r="BI161" s="22">
        <v>444</v>
      </c>
      <c r="BJ161" s="22">
        <v>41</v>
      </c>
      <c r="BK161" s="22">
        <v>411</v>
      </c>
      <c r="BL161" s="22">
        <v>37</v>
      </c>
      <c r="BM161" s="22">
        <v>466</v>
      </c>
      <c r="BN161" s="22">
        <v>57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656</v>
      </c>
      <c r="CB161" s="22">
        <v>65</v>
      </c>
      <c r="CC161" s="22">
        <v>437</v>
      </c>
      <c r="CD161" s="22">
        <v>56</v>
      </c>
      <c r="CE161" s="22">
        <v>465</v>
      </c>
      <c r="CF161" s="22">
        <v>57</v>
      </c>
      <c r="CG161" s="22">
        <v>715</v>
      </c>
      <c r="CH161" s="22">
        <v>85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49262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1</v>
      </c>
      <c r="K162" s="20">
        <v>0.5</v>
      </c>
      <c r="L162" s="22">
        <v>3</v>
      </c>
      <c r="M162" s="20" t="s">
        <v>1087</v>
      </c>
      <c r="N162" s="20">
        <v>1</v>
      </c>
      <c r="O162" s="22">
        <v>148</v>
      </c>
      <c r="P162" s="23" t="b">
        <v>0</v>
      </c>
      <c r="Q162" s="20"/>
      <c r="R162" s="20"/>
      <c r="S162" s="22">
        <v>44</v>
      </c>
      <c r="T162" s="20" t="s">
        <v>1088</v>
      </c>
      <c r="U162" s="20">
        <v>2.7</v>
      </c>
      <c r="V162" s="20" t="s">
        <v>651</v>
      </c>
      <c r="W162" s="20">
        <v>3.7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8</v>
      </c>
      <c r="AD162" s="22">
        <v>52126</v>
      </c>
      <c r="AE162" s="22">
        <v>6118</v>
      </c>
      <c r="AF162" s="22">
        <v>230757</v>
      </c>
      <c r="AG162" s="22">
        <v>6200</v>
      </c>
      <c r="AH162" s="20">
        <v>0.2</v>
      </c>
      <c r="AI162" s="20">
        <v>1.8</v>
      </c>
      <c r="AJ162" s="20" t="s">
        <v>651</v>
      </c>
      <c r="AK162" s="22">
        <v>270</v>
      </c>
      <c r="AL162" s="22">
        <v>0</v>
      </c>
      <c r="AM162" s="22">
        <v>0</v>
      </c>
      <c r="AN162" s="22">
        <v>0</v>
      </c>
      <c r="AO162" s="22">
        <v>3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9</v>
      </c>
      <c r="AV162" s="22">
        <v>0</v>
      </c>
      <c r="AW162" s="22">
        <v>59</v>
      </c>
      <c r="AX162" s="20">
        <v>85.4</v>
      </c>
      <c r="AY162" s="20">
        <v>0</v>
      </c>
      <c r="AZ162" s="20">
        <v>0</v>
      </c>
      <c r="BA162" s="20">
        <v>8.5</v>
      </c>
      <c r="BB162" s="22">
        <v>3</v>
      </c>
      <c r="BC162" s="20">
        <v>0</v>
      </c>
      <c r="BD162" s="20">
        <v>0</v>
      </c>
      <c r="BE162" s="20">
        <v>0</v>
      </c>
      <c r="BF162" s="20">
        <v>4.47</v>
      </c>
      <c r="BG162" s="22">
        <v>96</v>
      </c>
      <c r="BH162" s="22">
        <v>17</v>
      </c>
      <c r="BI162" s="22">
        <v>492</v>
      </c>
      <c r="BJ162" s="22">
        <v>61</v>
      </c>
      <c r="BK162" s="22">
        <v>466</v>
      </c>
      <c r="BL162" s="22">
        <v>57</v>
      </c>
      <c r="BM162" s="22">
        <v>234</v>
      </c>
      <c r="BN162" s="22">
        <v>18</v>
      </c>
      <c r="BO162" s="20"/>
      <c r="BP162" s="20"/>
      <c r="BQ162" s="20"/>
      <c r="BR162" s="20"/>
      <c r="BS162" s="20"/>
      <c r="BT162" s="20"/>
      <c r="BU162" s="22">
        <v>0</v>
      </c>
      <c r="BV162" s="22">
        <v>3</v>
      </c>
      <c r="BW162" s="22">
        <v>0</v>
      </c>
      <c r="BX162" s="22">
        <v>0</v>
      </c>
      <c r="BY162" s="22">
        <v>1.49</v>
      </c>
      <c r="BZ162" s="22">
        <v>1</v>
      </c>
      <c r="CA162" s="22">
        <v>484</v>
      </c>
      <c r="CB162" s="22">
        <v>26</v>
      </c>
      <c r="CC162" s="22">
        <v>242</v>
      </c>
      <c r="CD162" s="22">
        <v>21</v>
      </c>
      <c r="CE162" s="22">
        <v>145</v>
      </c>
      <c r="CF162" s="22">
        <v>16</v>
      </c>
      <c r="CG162" s="22">
        <v>90</v>
      </c>
      <c r="CH162" s="22">
        <v>13</v>
      </c>
      <c r="CI162" s="22">
        <v>1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450434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4</v>
      </c>
      <c r="J163" s="20">
        <v>0</v>
      </c>
      <c r="K163" s="20">
        <v>0</v>
      </c>
      <c r="L163" s="22">
        <v>0</v>
      </c>
      <c r="M163" s="20" t="s">
        <v>1116</v>
      </c>
      <c r="N163" s="20">
        <v>0</v>
      </c>
      <c r="O163" s="22">
        <v>149</v>
      </c>
      <c r="P163" s="23" t="b">
        <v>0</v>
      </c>
      <c r="Q163" s="20" t="s">
        <v>2399</v>
      </c>
      <c r="R163" s="20" t="s">
        <v>2400</v>
      </c>
      <c r="S163" s="22">
        <v>55</v>
      </c>
      <c r="T163" s="20" t="s">
        <v>1117</v>
      </c>
      <c r="U163" s="20">
        <v>0</v>
      </c>
      <c r="V163" s="20" t="s">
        <v>649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4025</v>
      </c>
      <c r="AG163" s="22">
        <v>49</v>
      </c>
      <c r="AH163" s="20">
        <v>0</v>
      </c>
      <c r="AI163" s="20">
        <v>0</v>
      </c>
      <c r="AJ163" s="20" t="s">
        <v>649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704</v>
      </c>
      <c r="BH163" s="22">
        <v>86</v>
      </c>
      <c r="BI163" s="22">
        <v>703</v>
      </c>
      <c r="BJ163" s="22">
        <v>86</v>
      </c>
      <c r="BK163" s="22">
        <v>701</v>
      </c>
      <c r="BL163" s="22">
        <v>86</v>
      </c>
      <c r="BM163" s="22">
        <v>704</v>
      </c>
      <c r="BN163" s="22">
        <v>86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116</v>
      </c>
      <c r="CB163" s="22">
        <v>34</v>
      </c>
      <c r="CC163" s="22">
        <v>698</v>
      </c>
      <c r="CD163" s="22">
        <v>85</v>
      </c>
      <c r="CE163" s="22">
        <v>703</v>
      </c>
      <c r="CF163" s="22">
        <v>86</v>
      </c>
      <c r="CG163" s="22">
        <v>603</v>
      </c>
      <c r="CH163" s="22">
        <v>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469142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1</v>
      </c>
      <c r="K164" s="20">
        <v>0.5</v>
      </c>
      <c r="L164" s="22">
        <v>1</v>
      </c>
      <c r="M164" s="20" t="s">
        <v>1128</v>
      </c>
      <c r="N164" s="20">
        <v>1</v>
      </c>
      <c r="O164" s="22">
        <v>150</v>
      </c>
      <c r="P164" s="23" t="b">
        <v>0</v>
      </c>
      <c r="Q164" s="20"/>
      <c r="R164" s="20"/>
      <c r="S164" s="22">
        <v>40</v>
      </c>
      <c r="T164" s="20" t="s">
        <v>1129</v>
      </c>
      <c r="U164" s="20">
        <v>1.7</v>
      </c>
      <c r="V164" s="20" t="s">
        <v>1130</v>
      </c>
      <c r="W164" s="20">
        <v>1.9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5</v>
      </c>
      <c r="AD164" s="22">
        <v>133167</v>
      </c>
      <c r="AE164" s="22">
        <v>3748</v>
      </c>
      <c r="AF164" s="22">
        <v>91719</v>
      </c>
      <c r="AG164" s="22">
        <v>3183</v>
      </c>
      <c r="AH164" s="20">
        <v>0.2</v>
      </c>
      <c r="AI164" s="20">
        <v>1.2</v>
      </c>
      <c r="AJ164" s="20" t="s">
        <v>646</v>
      </c>
      <c r="AK164" s="22">
        <v>270</v>
      </c>
      <c r="AL164" s="22">
        <v>0</v>
      </c>
      <c r="AM164" s="22">
        <v>0</v>
      </c>
      <c r="AN164" s="22">
        <v>0</v>
      </c>
      <c r="AO164" s="22">
        <v>3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49</v>
      </c>
      <c r="AX164" s="20">
        <v>93</v>
      </c>
      <c r="AY164" s="20">
        <v>2.2999999999999998</v>
      </c>
      <c r="AZ164" s="20">
        <v>17</v>
      </c>
      <c r="BA164" s="20">
        <v>11.2</v>
      </c>
      <c r="BB164" s="22">
        <v>3</v>
      </c>
      <c r="BC164" s="20">
        <v>0.02</v>
      </c>
      <c r="BD164" s="20">
        <v>0.02</v>
      </c>
      <c r="BE164" s="20">
        <v>0.04</v>
      </c>
      <c r="BF164" s="20">
        <v>3.71</v>
      </c>
      <c r="BG164" s="22">
        <v>84</v>
      </c>
      <c r="BH164" s="22">
        <v>28</v>
      </c>
      <c r="BI164" s="22">
        <v>322</v>
      </c>
      <c r="BJ164" s="22">
        <v>116</v>
      </c>
      <c r="BK164" s="22">
        <v>204</v>
      </c>
      <c r="BL164" s="22">
        <v>53</v>
      </c>
      <c r="BM164" s="22">
        <v>191</v>
      </c>
      <c r="BN164" s="22">
        <v>60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0.01</v>
      </c>
      <c r="BX164" s="22">
        <v>0.02</v>
      </c>
      <c r="BY164" s="22">
        <v>1.24</v>
      </c>
      <c r="BZ164" s="22">
        <v>1</v>
      </c>
      <c r="CA164" s="22">
        <v>680</v>
      </c>
      <c r="CB164" s="22">
        <v>208</v>
      </c>
      <c r="CC164" s="22">
        <v>239</v>
      </c>
      <c r="CD164" s="22">
        <v>77</v>
      </c>
      <c r="CE164" s="22">
        <v>237</v>
      </c>
      <c r="CF164" s="22">
        <v>77</v>
      </c>
      <c r="CG164" s="22">
        <v>128</v>
      </c>
      <c r="CH164" s="22">
        <v>48</v>
      </c>
      <c r="CI164" s="22">
        <v>1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111478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2.7</v>
      </c>
      <c r="K165" s="20">
        <v>2.2000000000000002</v>
      </c>
      <c r="L165" s="22">
        <v>2</v>
      </c>
      <c r="M165" s="20" t="s">
        <v>1097</v>
      </c>
      <c r="N165" s="20">
        <v>2.7</v>
      </c>
      <c r="O165" s="22">
        <v>151</v>
      </c>
      <c r="P165" s="23" t="b">
        <v>0</v>
      </c>
      <c r="Q165" s="20"/>
      <c r="R165" s="20"/>
      <c r="S165" s="22">
        <v>44</v>
      </c>
      <c r="T165" s="20" t="s">
        <v>1098</v>
      </c>
      <c r="U165" s="20">
        <v>2</v>
      </c>
      <c r="V165" s="20" t="s">
        <v>454</v>
      </c>
      <c r="W165" s="20">
        <v>0.8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10</v>
      </c>
      <c r="AD165" s="22">
        <v>21682</v>
      </c>
      <c r="AE165" s="22">
        <v>3761</v>
      </c>
      <c r="AF165" s="22">
        <v>52640</v>
      </c>
      <c r="AG165" s="22">
        <v>1468</v>
      </c>
      <c r="AH165" s="20">
        <v>0.6</v>
      </c>
      <c r="AI165" s="20">
        <v>2.2999999999999998</v>
      </c>
      <c r="AJ165" s="20" t="s">
        <v>454</v>
      </c>
      <c r="AK165" s="22">
        <v>242</v>
      </c>
      <c r="AL165" s="22">
        <v>0</v>
      </c>
      <c r="AM165" s="22">
        <v>1</v>
      </c>
      <c r="AN165" s="22">
        <v>0</v>
      </c>
      <c r="AO165" s="22">
        <v>4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57</v>
      </c>
      <c r="AX165" s="20">
        <v>68.2</v>
      </c>
      <c r="AY165" s="20">
        <v>22</v>
      </c>
      <c r="AZ165" s="20">
        <v>17</v>
      </c>
      <c r="BA165" s="20">
        <v>10.8</v>
      </c>
      <c r="BB165" s="22">
        <v>2</v>
      </c>
      <c r="BC165" s="20">
        <v>7.0000000000000007E-2</v>
      </c>
      <c r="BD165" s="20">
        <v>0.05</v>
      </c>
      <c r="BE165" s="20">
        <v>0.12</v>
      </c>
      <c r="BF165" s="20">
        <v>4.9800000000000004</v>
      </c>
      <c r="BG165" s="22">
        <v>142</v>
      </c>
      <c r="BH165" s="22">
        <v>59</v>
      </c>
      <c r="BI165" s="22">
        <v>204</v>
      </c>
      <c r="BJ165" s="22">
        <v>58</v>
      </c>
      <c r="BK165" s="22">
        <v>206</v>
      </c>
      <c r="BL165" s="22">
        <v>55</v>
      </c>
      <c r="BM165" s="22">
        <v>201</v>
      </c>
      <c r="BN165" s="22">
        <v>64</v>
      </c>
      <c r="BO165" s="20"/>
      <c r="BP165" s="20"/>
      <c r="BQ165" s="20"/>
      <c r="BR165" s="20"/>
      <c r="BS165" s="20"/>
      <c r="BT165" s="20"/>
      <c r="BU165" s="22">
        <v>0.03</v>
      </c>
      <c r="BV165" s="22">
        <v>0</v>
      </c>
      <c r="BW165" s="22">
        <v>0.02</v>
      </c>
      <c r="BX165" s="22">
        <v>0.05</v>
      </c>
      <c r="BY165" s="22">
        <v>1.85</v>
      </c>
      <c r="BZ165" s="22">
        <v>1.49</v>
      </c>
      <c r="CA165" s="22">
        <v>500</v>
      </c>
      <c r="CB165" s="22">
        <v>117</v>
      </c>
      <c r="CC165" s="22">
        <v>110</v>
      </c>
      <c r="CD165" s="22">
        <v>32</v>
      </c>
      <c r="CE165" s="22">
        <v>192</v>
      </c>
      <c r="CF165" s="22">
        <v>64</v>
      </c>
      <c r="CG165" s="22">
        <v>179</v>
      </c>
      <c r="CH165" s="22">
        <v>67</v>
      </c>
      <c r="CI165" s="22">
        <v>0.74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489639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1</v>
      </c>
      <c r="J166" s="20">
        <v>1.3</v>
      </c>
      <c r="K166" s="20">
        <v>0.8</v>
      </c>
      <c r="L166" s="22">
        <v>0</v>
      </c>
      <c r="M166" s="20" t="s">
        <v>1968</v>
      </c>
      <c r="N166" s="20">
        <v>1.3</v>
      </c>
      <c r="O166" s="22">
        <v>152</v>
      </c>
      <c r="P166" s="23" t="b">
        <v>0</v>
      </c>
      <c r="Q166" s="20"/>
      <c r="R166" s="20"/>
      <c r="S166" s="22">
        <v>44</v>
      </c>
      <c r="T166" s="20" t="s">
        <v>1969</v>
      </c>
      <c r="U166" s="20">
        <v>2</v>
      </c>
      <c r="V166" s="20" t="s">
        <v>1970</v>
      </c>
      <c r="W166" s="20">
        <v>0.4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4</v>
      </c>
      <c r="AD166" s="22">
        <v>11042</v>
      </c>
      <c r="AE166" s="22">
        <v>386</v>
      </c>
      <c r="AF166" s="22">
        <v>19522</v>
      </c>
      <c r="AG166" s="22">
        <v>1357</v>
      </c>
      <c r="AH166" s="20">
        <v>0.3</v>
      </c>
      <c r="AI166" s="20">
        <v>0.9</v>
      </c>
      <c r="AJ166" s="20" t="s">
        <v>1970</v>
      </c>
      <c r="AK166" s="22">
        <v>180</v>
      </c>
      <c r="AL166" s="22">
        <v>0</v>
      </c>
      <c r="AM166" s="22">
        <v>0</v>
      </c>
      <c r="AN166" s="22">
        <v>0</v>
      </c>
      <c r="AO166" s="22">
        <v>4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6</v>
      </c>
      <c r="AV166" s="22">
        <v>0</v>
      </c>
      <c r="AW166" s="22">
        <v>33</v>
      </c>
      <c r="AX166" s="20">
        <v>48.2</v>
      </c>
      <c r="AY166" s="20">
        <v>0</v>
      </c>
      <c r="AZ166" s="20">
        <v>0</v>
      </c>
      <c r="BA166" s="20">
        <v>4.8</v>
      </c>
      <c r="BB166" s="22">
        <v>2</v>
      </c>
      <c r="BC166" s="20">
        <v>0</v>
      </c>
      <c r="BD166" s="20">
        <v>0</v>
      </c>
      <c r="BE166" s="20">
        <v>0</v>
      </c>
      <c r="BF166" s="20">
        <v>4.63</v>
      </c>
      <c r="BG166" s="22">
        <v>201</v>
      </c>
      <c r="BH166" s="22">
        <v>20</v>
      </c>
      <c r="BI166" s="22">
        <v>548</v>
      </c>
      <c r="BJ166" s="22">
        <v>66</v>
      </c>
      <c r="BK166" s="22">
        <v>533</v>
      </c>
      <c r="BL166" s="22">
        <v>63</v>
      </c>
      <c r="BM166" s="22">
        <v>296</v>
      </c>
      <c r="BN166" s="22">
        <v>20</v>
      </c>
      <c r="BO166" s="20"/>
      <c r="BP166" s="20"/>
      <c r="BQ166" s="20"/>
      <c r="BR166" s="20"/>
      <c r="BS166" s="20"/>
      <c r="BT166" s="20"/>
      <c r="BU166" s="22">
        <v>0</v>
      </c>
      <c r="BV166" s="22">
        <v>3</v>
      </c>
      <c r="BW166" s="22">
        <v>0</v>
      </c>
      <c r="BX166" s="22">
        <v>0</v>
      </c>
      <c r="BY166" s="22">
        <v>2.3199999999999998</v>
      </c>
      <c r="BZ166" s="22">
        <v>2</v>
      </c>
      <c r="CA166" s="22">
        <v>576</v>
      </c>
      <c r="CB166" s="22">
        <v>32</v>
      </c>
      <c r="CC166" s="22">
        <v>216</v>
      </c>
      <c r="CD166" s="22">
        <v>19</v>
      </c>
      <c r="CE166" s="22">
        <v>194</v>
      </c>
      <c r="CF166" s="22">
        <v>20</v>
      </c>
      <c r="CG166" s="22">
        <v>238</v>
      </c>
      <c r="CH166" s="22">
        <v>33</v>
      </c>
      <c r="CI166" s="22">
        <v>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110735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0.3</v>
      </c>
      <c r="K167" s="20">
        <v>-0.2</v>
      </c>
      <c r="L167" s="22">
        <v>0</v>
      </c>
      <c r="M167" s="20" t="s">
        <v>981</v>
      </c>
      <c r="N167" s="20">
        <v>0.3</v>
      </c>
      <c r="O167" s="22">
        <v>153</v>
      </c>
      <c r="P167" s="23" t="b">
        <v>0</v>
      </c>
      <c r="Q167" s="20"/>
      <c r="R167" s="20" t="s">
        <v>2523</v>
      </c>
      <c r="S167" s="22">
        <v>44</v>
      </c>
      <c r="T167" s="20" t="s">
        <v>1096</v>
      </c>
      <c r="U167" s="20">
        <v>1</v>
      </c>
      <c r="V167" s="20" t="s">
        <v>552</v>
      </c>
      <c r="W167" s="20">
        <v>0.2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2</v>
      </c>
      <c r="AD167" s="22">
        <v>8322</v>
      </c>
      <c r="AE167" s="22">
        <v>217</v>
      </c>
      <c r="AF167" s="22">
        <v>16344</v>
      </c>
      <c r="AG167" s="22">
        <v>767</v>
      </c>
      <c r="AH167" s="20">
        <v>0.1</v>
      </c>
      <c r="AI167" s="20">
        <v>0.5</v>
      </c>
      <c r="AJ167" s="20" t="s">
        <v>552</v>
      </c>
      <c r="AK167" s="22">
        <v>180</v>
      </c>
      <c r="AL167" s="22">
        <v>0</v>
      </c>
      <c r="AM167" s="22">
        <v>0</v>
      </c>
      <c r="AN167" s="22">
        <v>0</v>
      </c>
      <c r="AO167" s="22">
        <v>4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34</v>
      </c>
      <c r="AX167" s="20">
        <v>40.6</v>
      </c>
      <c r="AY167" s="20">
        <v>7.1</v>
      </c>
      <c r="AZ167" s="20">
        <v>0</v>
      </c>
      <c r="BA167" s="20">
        <v>4.8</v>
      </c>
      <c r="BB167" s="22">
        <v>2</v>
      </c>
      <c r="BC167" s="20">
        <v>0</v>
      </c>
      <c r="BD167" s="20">
        <v>0.06</v>
      </c>
      <c r="BE167" s="20">
        <v>0.06</v>
      </c>
      <c r="BF167" s="20">
        <v>5.39</v>
      </c>
      <c r="BG167" s="22">
        <v>225</v>
      </c>
      <c r="BH167" s="22">
        <v>90</v>
      </c>
      <c r="BI167" s="22">
        <v>294</v>
      </c>
      <c r="BJ167" s="22">
        <v>100</v>
      </c>
      <c r="BK167" s="22">
        <v>476</v>
      </c>
      <c r="BL167" s="22">
        <v>189</v>
      </c>
      <c r="BM167" s="22">
        <v>295</v>
      </c>
      <c r="BN167" s="22">
        <v>106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0.03</v>
      </c>
      <c r="BX167" s="22">
        <v>0.03</v>
      </c>
      <c r="BY167" s="22">
        <v>2.7</v>
      </c>
      <c r="BZ167" s="22">
        <v>2</v>
      </c>
      <c r="CA167" s="22">
        <v>498</v>
      </c>
      <c r="CB167" s="22">
        <v>116</v>
      </c>
      <c r="CC167" s="22">
        <v>331</v>
      </c>
      <c r="CD167" s="22">
        <v>107</v>
      </c>
      <c r="CE167" s="22">
        <v>307</v>
      </c>
      <c r="CF167" s="22">
        <v>107</v>
      </c>
      <c r="CG167" s="22">
        <v>287</v>
      </c>
      <c r="CH167" s="22">
        <v>112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75</v>
      </c>
      <c r="C168" s="22">
        <v>50175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4</v>
      </c>
      <c r="J168" s="20">
        <v>2.7</v>
      </c>
      <c r="K168" s="20">
        <v>1.7</v>
      </c>
      <c r="L168" s="22">
        <v>7</v>
      </c>
      <c r="M168" s="20" t="s">
        <v>1089</v>
      </c>
      <c r="N168" s="20">
        <v>2.7</v>
      </c>
      <c r="O168" s="22">
        <v>154</v>
      </c>
      <c r="P168" s="23" t="b">
        <v>0</v>
      </c>
      <c r="Q168" s="20"/>
      <c r="R168" s="20" t="s">
        <v>3043</v>
      </c>
      <c r="S168" s="22">
        <v>58</v>
      </c>
      <c r="T168" s="20" t="s">
        <v>1090</v>
      </c>
      <c r="U168" s="20">
        <v>2.8</v>
      </c>
      <c r="V168" s="20" t="s">
        <v>531</v>
      </c>
      <c r="W168" s="20">
        <v>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11</v>
      </c>
      <c r="AD168" s="22">
        <v>30234</v>
      </c>
      <c r="AE168" s="22">
        <v>7212</v>
      </c>
      <c r="AF168" s="22">
        <v>172525</v>
      </c>
      <c r="AG168" s="22">
        <v>1554</v>
      </c>
      <c r="AH168" s="20">
        <v>0.5</v>
      </c>
      <c r="AI168" s="20">
        <v>1.9</v>
      </c>
      <c r="AJ168" s="20" t="s">
        <v>531</v>
      </c>
      <c r="AK168" s="22">
        <v>255</v>
      </c>
      <c r="AL168" s="22">
        <v>1</v>
      </c>
      <c r="AM168" s="22">
        <v>0</v>
      </c>
      <c r="AN168" s="22">
        <v>2</v>
      </c>
      <c r="AO168" s="22">
        <v>2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1</v>
      </c>
      <c r="AW168" s="22">
        <v>36</v>
      </c>
      <c r="AX168" s="20">
        <v>54</v>
      </c>
      <c r="AY168" s="20">
        <v>55.7</v>
      </c>
      <c r="AZ168" s="20">
        <v>84</v>
      </c>
      <c r="BA168" s="20">
        <v>19.399999999999999</v>
      </c>
      <c r="BB168" s="22">
        <v>4</v>
      </c>
      <c r="BC168" s="20">
        <v>1.07</v>
      </c>
      <c r="BD168" s="20">
        <v>0.35</v>
      </c>
      <c r="BE168" s="20">
        <v>1.42</v>
      </c>
      <c r="BF168" s="20">
        <v>4.2300000000000004</v>
      </c>
      <c r="BG168" s="22">
        <v>180</v>
      </c>
      <c r="BH168" s="22">
        <v>21</v>
      </c>
      <c r="BI168" s="22">
        <v>108</v>
      </c>
      <c r="BJ168" s="22">
        <v>11</v>
      </c>
      <c r="BK168" s="22">
        <v>56</v>
      </c>
      <c r="BL168" s="22">
        <v>21</v>
      </c>
      <c r="BM168" s="22">
        <v>89</v>
      </c>
      <c r="BN168" s="22">
        <v>17</v>
      </c>
      <c r="BO168" s="20"/>
      <c r="BP168" s="20"/>
      <c r="BQ168" s="20"/>
      <c r="BR168" s="20"/>
      <c r="BS168" s="22">
        <v>3</v>
      </c>
      <c r="BT168" s="20"/>
      <c r="BU168" s="22">
        <v>0.38</v>
      </c>
      <c r="BV168" s="22">
        <v>0</v>
      </c>
      <c r="BW168" s="22">
        <v>0.12</v>
      </c>
      <c r="BX168" s="22">
        <v>0.5</v>
      </c>
      <c r="BY168" s="22">
        <v>1.49</v>
      </c>
      <c r="BZ168" s="22">
        <v>0.71</v>
      </c>
      <c r="CA168" s="22">
        <v>77</v>
      </c>
      <c r="CB168" s="22">
        <v>25</v>
      </c>
      <c r="CC168" s="22">
        <v>117</v>
      </c>
      <c r="CD168" s="22">
        <v>20</v>
      </c>
      <c r="CE168" s="22">
        <v>143</v>
      </c>
      <c r="CF168" s="22">
        <v>24</v>
      </c>
      <c r="CG168" s="22">
        <v>163</v>
      </c>
      <c r="CH168" s="22">
        <v>27</v>
      </c>
      <c r="CI168" s="22">
        <v>1.41</v>
      </c>
      <c r="CJ168" s="22">
        <v>0.71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204676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1971</v>
      </c>
      <c r="N169" s="20">
        <v>0</v>
      </c>
      <c r="O169" s="22">
        <v>155</v>
      </c>
      <c r="P169" s="23" t="b">
        <v>0</v>
      </c>
      <c r="Q169" s="20" t="s">
        <v>3271</v>
      </c>
      <c r="R169" s="20" t="s">
        <v>3272</v>
      </c>
      <c r="S169" s="22">
        <v>44</v>
      </c>
      <c r="T169" s="20" t="s">
        <v>1972</v>
      </c>
      <c r="U169" s="20">
        <v>0</v>
      </c>
      <c r="V169" s="20" t="s">
        <v>1973</v>
      </c>
      <c r="W169" s="20">
        <v>0.9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25876</v>
      </c>
      <c r="AE169" s="22">
        <v>0</v>
      </c>
      <c r="AF169" s="22">
        <v>64290</v>
      </c>
      <c r="AG169" s="22">
        <v>4602</v>
      </c>
      <c r="AH169" s="20">
        <v>0</v>
      </c>
      <c r="AI169" s="20">
        <v>0</v>
      </c>
      <c r="AJ169" s="20" t="s">
        <v>1973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534</v>
      </c>
      <c r="BH169" s="22">
        <v>51</v>
      </c>
      <c r="BI169" s="22">
        <v>520</v>
      </c>
      <c r="BJ169" s="22">
        <v>53</v>
      </c>
      <c r="BK169" s="22">
        <v>500</v>
      </c>
      <c r="BL169" s="22">
        <v>53</v>
      </c>
      <c r="BM169" s="22">
        <v>539</v>
      </c>
      <c r="BN169" s="22">
        <v>53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527</v>
      </c>
      <c r="CB169" s="22">
        <v>88</v>
      </c>
      <c r="CC169" s="22">
        <v>517</v>
      </c>
      <c r="CD169" s="22">
        <v>53</v>
      </c>
      <c r="CE169" s="22">
        <v>541</v>
      </c>
      <c r="CF169" s="22">
        <v>55</v>
      </c>
      <c r="CG169" s="22">
        <v>173</v>
      </c>
      <c r="CH169" s="22">
        <v>31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223434</v>
      </c>
      <c r="D170" s="22">
        <v>0</v>
      </c>
      <c r="E170" s="22">
        <v>0</v>
      </c>
      <c r="F170" s="22">
        <v>-2</v>
      </c>
      <c r="G170" s="22">
        <v>2</v>
      </c>
      <c r="H170" s="22">
        <v>0</v>
      </c>
      <c r="I170" s="22">
        <v>2</v>
      </c>
      <c r="J170" s="20">
        <v>0</v>
      </c>
      <c r="K170" s="20">
        <v>-0.5</v>
      </c>
      <c r="L170" s="22">
        <v>0</v>
      </c>
      <c r="M170" s="20" t="s">
        <v>1974</v>
      </c>
      <c r="N170" s="20">
        <v>0</v>
      </c>
      <c r="O170" s="22">
        <v>606</v>
      </c>
      <c r="P170" s="23" t="b">
        <v>0</v>
      </c>
      <c r="Q170" s="20"/>
      <c r="R170" s="20"/>
      <c r="S170" s="22">
        <v>43</v>
      </c>
      <c r="T170" s="20" t="s">
        <v>1975</v>
      </c>
      <c r="U170" s="20">
        <v>0</v>
      </c>
      <c r="V170" s="20" t="s">
        <v>1976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0</v>
      </c>
      <c r="AD170" s="22">
        <v>1708</v>
      </c>
      <c r="AE170" s="22">
        <v>146</v>
      </c>
      <c r="AF170" s="22">
        <v>7130</v>
      </c>
      <c r="AG170" s="22">
        <v>230</v>
      </c>
      <c r="AH170" s="20">
        <v>0</v>
      </c>
      <c r="AI170" s="20">
        <v>0</v>
      </c>
      <c r="AJ170" s="20" t="s">
        <v>1977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504</v>
      </c>
      <c r="BH170" s="22">
        <v>197</v>
      </c>
      <c r="BI170" s="22">
        <v>488</v>
      </c>
      <c r="BJ170" s="22">
        <v>196</v>
      </c>
      <c r="BK170" s="22">
        <v>460</v>
      </c>
      <c r="BL170" s="22">
        <v>181</v>
      </c>
      <c r="BM170" s="22">
        <v>509</v>
      </c>
      <c r="BN170" s="22">
        <v>197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590</v>
      </c>
      <c r="CB170" s="22">
        <v>158</v>
      </c>
      <c r="CC170" s="22">
        <v>483</v>
      </c>
      <c r="CD170" s="22">
        <v>182</v>
      </c>
      <c r="CE170" s="22">
        <v>510</v>
      </c>
      <c r="CF170" s="22">
        <v>195</v>
      </c>
      <c r="CG170" s="22">
        <v>414</v>
      </c>
      <c r="CH170" s="22">
        <v>162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532529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-0.5</v>
      </c>
      <c r="L171" s="22">
        <v>0</v>
      </c>
      <c r="M171" s="20" t="s">
        <v>995</v>
      </c>
      <c r="N171" s="20">
        <v>0</v>
      </c>
      <c r="O171" s="22">
        <v>621</v>
      </c>
      <c r="P171" s="23" t="b">
        <v>0</v>
      </c>
      <c r="Q171" s="20"/>
      <c r="R171" s="20"/>
      <c r="S171" s="22">
        <v>45</v>
      </c>
      <c r="T171" s="20" t="s">
        <v>2524</v>
      </c>
      <c r="U171" s="20">
        <v>0</v>
      </c>
      <c r="V171" s="20" t="s">
        <v>2525</v>
      </c>
      <c r="W171" s="20">
        <v>0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0</v>
      </c>
      <c r="AD171" s="22">
        <v>615</v>
      </c>
      <c r="AE171" s="22">
        <v>52</v>
      </c>
      <c r="AF171" s="22">
        <v>786</v>
      </c>
      <c r="AG171" s="22">
        <v>47</v>
      </c>
      <c r="AH171" s="20">
        <v>0</v>
      </c>
      <c r="AI171" s="20">
        <v>0</v>
      </c>
      <c r="AJ171" s="20" t="s">
        <v>2525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628</v>
      </c>
      <c r="BH171" s="22">
        <v>247</v>
      </c>
      <c r="BI171" s="22">
        <v>620</v>
      </c>
      <c r="BJ171" s="22">
        <v>246</v>
      </c>
      <c r="BK171" s="22">
        <v>612</v>
      </c>
      <c r="BL171" s="22">
        <v>240</v>
      </c>
      <c r="BM171" s="22">
        <v>633</v>
      </c>
      <c r="BN171" s="22">
        <v>250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465</v>
      </c>
      <c r="CB171" s="22">
        <v>259</v>
      </c>
      <c r="CC171" s="22">
        <v>616</v>
      </c>
      <c r="CD171" s="22">
        <v>242</v>
      </c>
      <c r="CE171" s="22">
        <v>632</v>
      </c>
      <c r="CF171" s="22">
        <v>250</v>
      </c>
      <c r="CG171" s="22">
        <v>616</v>
      </c>
      <c r="CH171" s="22">
        <v>244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535301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</v>
      </c>
      <c r="K172" s="20">
        <v>-0.5</v>
      </c>
      <c r="L172" s="22">
        <v>0</v>
      </c>
      <c r="M172" s="20" t="s">
        <v>578</v>
      </c>
      <c r="N172" s="20">
        <v>0</v>
      </c>
      <c r="O172" s="22">
        <v>690</v>
      </c>
      <c r="P172" s="23" t="b">
        <v>0</v>
      </c>
      <c r="Q172" s="20"/>
      <c r="R172" s="20"/>
      <c r="S172" s="22">
        <v>45</v>
      </c>
      <c r="T172" s="20" t="s">
        <v>3044</v>
      </c>
      <c r="U172" s="20">
        <v>0</v>
      </c>
      <c r="V172" s="20" t="s">
        <v>3045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0</v>
      </c>
      <c r="AD172" s="22">
        <v>1220</v>
      </c>
      <c r="AE172" s="22">
        <v>178</v>
      </c>
      <c r="AF172" s="22">
        <v>288</v>
      </c>
      <c r="AG172" s="22">
        <v>87</v>
      </c>
      <c r="AH172" s="20">
        <v>0</v>
      </c>
      <c r="AI172" s="20">
        <v>0</v>
      </c>
      <c r="AJ172" s="20" t="s">
        <v>3045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629</v>
      </c>
      <c r="BH172" s="22">
        <v>248</v>
      </c>
      <c r="BI172" s="22">
        <v>621</v>
      </c>
      <c r="BJ172" s="22">
        <v>247</v>
      </c>
      <c r="BK172" s="22">
        <v>613</v>
      </c>
      <c r="BL172" s="22">
        <v>241</v>
      </c>
      <c r="BM172" s="22">
        <v>634</v>
      </c>
      <c r="BN172" s="22">
        <v>251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467</v>
      </c>
      <c r="CB172" s="22">
        <v>260</v>
      </c>
      <c r="CC172" s="22">
        <v>617</v>
      </c>
      <c r="CD172" s="22">
        <v>243</v>
      </c>
      <c r="CE172" s="22">
        <v>633</v>
      </c>
      <c r="CF172" s="22">
        <v>251</v>
      </c>
      <c r="CG172" s="22">
        <v>626</v>
      </c>
      <c r="CH172" s="22">
        <v>250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465607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0.5</v>
      </c>
      <c r="K173" s="20">
        <v>0</v>
      </c>
      <c r="L173" s="22">
        <v>1</v>
      </c>
      <c r="M173" s="20" t="s">
        <v>3046</v>
      </c>
      <c r="N173" s="20">
        <v>0.5</v>
      </c>
      <c r="O173" s="22">
        <v>700</v>
      </c>
      <c r="P173" s="23" t="b">
        <v>0</v>
      </c>
      <c r="Q173" s="20"/>
      <c r="R173" s="20"/>
      <c r="S173" s="22">
        <v>65</v>
      </c>
      <c r="T173" s="20" t="s">
        <v>3047</v>
      </c>
      <c r="U173" s="20">
        <v>1</v>
      </c>
      <c r="V173" s="20" t="s">
        <v>3048</v>
      </c>
      <c r="W173" s="20">
        <v>0.5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</v>
      </c>
      <c r="AD173" s="22">
        <v>50531</v>
      </c>
      <c r="AE173" s="22">
        <v>6308</v>
      </c>
      <c r="AF173" s="22">
        <v>9133</v>
      </c>
      <c r="AG173" s="22">
        <v>2995</v>
      </c>
      <c r="AH173" s="20">
        <v>0.1</v>
      </c>
      <c r="AI173" s="20">
        <v>0.2</v>
      </c>
      <c r="AJ173" s="20" t="s">
        <v>3049</v>
      </c>
      <c r="AK173" s="22">
        <v>26</v>
      </c>
      <c r="AL173" s="22">
        <v>0</v>
      </c>
      <c r="AM173" s="22">
        <v>0</v>
      </c>
      <c r="AN173" s="22">
        <v>0</v>
      </c>
      <c r="AO173" s="22">
        <v>1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6.8</v>
      </c>
      <c r="AY173" s="20">
        <v>0.3</v>
      </c>
      <c r="AZ173" s="20">
        <v>34</v>
      </c>
      <c r="BA173" s="20">
        <v>4.0999999999999996</v>
      </c>
      <c r="BB173" s="22">
        <v>0</v>
      </c>
      <c r="BC173" s="20">
        <v>0.64</v>
      </c>
      <c r="BD173" s="20">
        <v>0.01</v>
      </c>
      <c r="BE173" s="20">
        <v>0.65</v>
      </c>
      <c r="BF173" s="20">
        <v>0.23</v>
      </c>
      <c r="BG173" s="22">
        <v>348</v>
      </c>
      <c r="BH173" s="22">
        <v>152</v>
      </c>
      <c r="BI173" s="22">
        <v>370</v>
      </c>
      <c r="BJ173" s="22">
        <v>182</v>
      </c>
      <c r="BK173" s="22">
        <v>136</v>
      </c>
      <c r="BL173" s="22">
        <v>83</v>
      </c>
      <c r="BM173" s="22">
        <v>309</v>
      </c>
      <c r="BN173" s="22">
        <v>138</v>
      </c>
      <c r="BO173" s="20"/>
      <c r="BP173" s="20"/>
      <c r="BQ173" s="20"/>
      <c r="BR173" s="20"/>
      <c r="BS173" s="20"/>
      <c r="BT173" s="20"/>
      <c r="BU173" s="22">
        <v>2.2200000000000002</v>
      </c>
      <c r="BV173" s="22">
        <v>0</v>
      </c>
      <c r="BW173" s="22">
        <v>0.03</v>
      </c>
      <c r="BX173" s="22">
        <v>2.25</v>
      </c>
      <c r="BY173" s="22">
        <v>0.8</v>
      </c>
      <c r="BZ173" s="22">
        <v>3.46</v>
      </c>
      <c r="CA173" s="22">
        <v>53</v>
      </c>
      <c r="CB173" s="22">
        <v>31</v>
      </c>
      <c r="CC173" s="22">
        <v>327</v>
      </c>
      <c r="CD173" s="22">
        <v>156</v>
      </c>
      <c r="CE173" s="22">
        <v>380</v>
      </c>
      <c r="CF173" s="22">
        <v>181</v>
      </c>
      <c r="CG173" s="22">
        <v>221</v>
      </c>
      <c r="CH173" s="22">
        <v>70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578614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3</v>
      </c>
      <c r="J174" s="20">
        <v>-1</v>
      </c>
      <c r="K174" s="20">
        <v>-0.5</v>
      </c>
      <c r="L174" s="22">
        <v>0</v>
      </c>
      <c r="M174" s="20" t="s">
        <v>1109</v>
      </c>
      <c r="N174" s="20">
        <v>0</v>
      </c>
      <c r="O174" s="22">
        <v>156</v>
      </c>
      <c r="P174" s="23" t="b">
        <v>0</v>
      </c>
      <c r="Q174" s="20"/>
      <c r="R174" s="20"/>
      <c r="S174" s="22">
        <v>44</v>
      </c>
      <c r="T174" s="20" t="s">
        <v>1978</v>
      </c>
      <c r="U174" s="20">
        <v>0</v>
      </c>
      <c r="V174" s="20" t="s">
        <v>1979</v>
      </c>
      <c r="W174" s="20">
        <v>0.1</v>
      </c>
      <c r="X174" s="23" t="b">
        <v>0</v>
      </c>
      <c r="Y174" s="20"/>
      <c r="Z174" s="20" t="s">
        <v>858</v>
      </c>
      <c r="AA174" s="22">
        <v>6</v>
      </c>
      <c r="AB174" s="22">
        <v>90</v>
      </c>
      <c r="AC174" s="22">
        <v>0</v>
      </c>
      <c r="AD174" s="22">
        <v>2873</v>
      </c>
      <c r="AE174" s="22">
        <v>158</v>
      </c>
      <c r="AF174" s="22">
        <v>8979</v>
      </c>
      <c r="AG174" s="22">
        <v>317</v>
      </c>
      <c r="AH174" s="20">
        <v>0</v>
      </c>
      <c r="AI174" s="20">
        <v>0</v>
      </c>
      <c r="AJ174" s="20" t="s">
        <v>1979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566</v>
      </c>
      <c r="BH174" s="22">
        <v>216</v>
      </c>
      <c r="BI174" s="22">
        <v>554</v>
      </c>
      <c r="BJ174" s="22">
        <v>215</v>
      </c>
      <c r="BK174" s="22">
        <v>540</v>
      </c>
      <c r="BL174" s="22">
        <v>208</v>
      </c>
      <c r="BM174" s="22">
        <v>571</v>
      </c>
      <c r="BN174" s="22">
        <v>219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584</v>
      </c>
      <c r="CB174" s="22">
        <v>308</v>
      </c>
      <c r="CC174" s="22">
        <v>553</v>
      </c>
      <c r="CD174" s="22">
        <v>210</v>
      </c>
      <c r="CE174" s="22">
        <v>572</v>
      </c>
      <c r="CF174" s="22">
        <v>220</v>
      </c>
      <c r="CG174" s="22">
        <v>376</v>
      </c>
      <c r="CH174" s="22">
        <v>119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487968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0</v>
      </c>
      <c r="K175" s="20">
        <v>0.5</v>
      </c>
      <c r="L175" s="22">
        <v>2</v>
      </c>
      <c r="M175" s="20" t="s">
        <v>1980</v>
      </c>
      <c r="N175" s="20">
        <v>1</v>
      </c>
      <c r="O175" s="22">
        <v>157</v>
      </c>
      <c r="P175" s="23" t="b">
        <v>0</v>
      </c>
      <c r="Q175" s="20"/>
      <c r="R175" s="20"/>
      <c r="S175" s="22">
        <v>40</v>
      </c>
      <c r="T175" s="20" t="s">
        <v>1981</v>
      </c>
      <c r="U175" s="20">
        <v>1</v>
      </c>
      <c r="V175" s="20" t="s">
        <v>1982</v>
      </c>
      <c r="W175" s="20">
        <v>0.6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4</v>
      </c>
      <c r="AD175" s="22">
        <v>33352</v>
      </c>
      <c r="AE175" s="22">
        <v>976</v>
      </c>
      <c r="AF175" s="22">
        <v>26051</v>
      </c>
      <c r="AG175" s="22">
        <v>1315</v>
      </c>
      <c r="AH175" s="20">
        <v>0.2</v>
      </c>
      <c r="AI175" s="20">
        <v>1</v>
      </c>
      <c r="AJ175" s="20" t="s">
        <v>1982</v>
      </c>
      <c r="AK175" s="22">
        <v>360</v>
      </c>
      <c r="AL175" s="22">
        <v>0</v>
      </c>
      <c r="AM175" s="22">
        <v>0</v>
      </c>
      <c r="AN175" s="22">
        <v>0</v>
      </c>
      <c r="AO175" s="22">
        <v>12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44</v>
      </c>
      <c r="AX175" s="20">
        <v>49.4</v>
      </c>
      <c r="AY175" s="20">
        <v>13</v>
      </c>
      <c r="AZ175" s="20">
        <v>17</v>
      </c>
      <c r="BA175" s="20">
        <v>7.9</v>
      </c>
      <c r="BB175" s="22">
        <v>4</v>
      </c>
      <c r="BC175" s="20">
        <v>0.13</v>
      </c>
      <c r="BD175" s="20">
        <v>0.2</v>
      </c>
      <c r="BE175" s="20">
        <v>0.33</v>
      </c>
      <c r="BF175" s="20">
        <v>7.71</v>
      </c>
      <c r="BG175" s="22">
        <v>196</v>
      </c>
      <c r="BH175" s="22">
        <v>78</v>
      </c>
      <c r="BI175" s="22">
        <v>253</v>
      </c>
      <c r="BJ175" s="22">
        <v>78</v>
      </c>
      <c r="BK175" s="22">
        <v>205</v>
      </c>
      <c r="BL175" s="22">
        <v>54</v>
      </c>
      <c r="BM175" s="22">
        <v>245</v>
      </c>
      <c r="BN175" s="22">
        <v>85</v>
      </c>
      <c r="BO175" s="20"/>
      <c r="BP175" s="20"/>
      <c r="BQ175" s="20"/>
      <c r="BR175" s="20"/>
      <c r="BS175" s="20"/>
      <c r="BT175" s="20"/>
      <c r="BU175" s="22">
        <v>0.03</v>
      </c>
      <c r="BV175" s="22">
        <v>0</v>
      </c>
      <c r="BW175" s="22">
        <v>0.05</v>
      </c>
      <c r="BX175" s="22">
        <v>0.08</v>
      </c>
      <c r="BY175" s="22">
        <v>1.93</v>
      </c>
      <c r="BZ175" s="22">
        <v>3</v>
      </c>
      <c r="CA175" s="22">
        <v>692</v>
      </c>
      <c r="CB175" s="22">
        <v>215</v>
      </c>
      <c r="CC175" s="22">
        <v>240</v>
      </c>
      <c r="CD175" s="22">
        <v>78</v>
      </c>
      <c r="CE175" s="22">
        <v>303</v>
      </c>
      <c r="CF175" s="22">
        <v>104</v>
      </c>
      <c r="CG175" s="22">
        <v>201</v>
      </c>
      <c r="CH175" s="22">
        <v>77</v>
      </c>
      <c r="CI175" s="22">
        <v>1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0"/>
      <c r="C176" s="22">
        <v>189776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3</v>
      </c>
      <c r="J176" s="20">
        <v>0</v>
      </c>
      <c r="K176" s="20">
        <v>-0.5</v>
      </c>
      <c r="L176" s="22">
        <v>0</v>
      </c>
      <c r="M176" s="20" t="s">
        <v>1589</v>
      </c>
      <c r="N176" s="20">
        <v>0</v>
      </c>
      <c r="O176" s="22">
        <v>158</v>
      </c>
      <c r="P176" s="23" t="b">
        <v>0</v>
      </c>
      <c r="Q176" s="20" t="s">
        <v>3273</v>
      </c>
      <c r="R176" s="20" t="s">
        <v>3274</v>
      </c>
      <c r="S176" s="22">
        <v>49</v>
      </c>
      <c r="T176" s="20" t="s">
        <v>1983</v>
      </c>
      <c r="U176" s="20">
        <v>0</v>
      </c>
      <c r="V176" s="20" t="s">
        <v>1984</v>
      </c>
      <c r="W176" s="20">
        <v>0</v>
      </c>
      <c r="X176" s="23" t="b">
        <v>0</v>
      </c>
      <c r="Y176" s="20"/>
      <c r="Z176" s="20" t="s">
        <v>872</v>
      </c>
      <c r="AA176" s="22">
        <v>6</v>
      </c>
      <c r="AB176" s="22">
        <v>90</v>
      </c>
      <c r="AC176" s="22">
        <v>0</v>
      </c>
      <c r="AD176" s="22">
        <v>326</v>
      </c>
      <c r="AE176" s="22">
        <v>22</v>
      </c>
      <c r="AF176" s="22">
        <v>1663</v>
      </c>
      <c r="AG176" s="22">
        <v>107</v>
      </c>
      <c r="AH176" s="20">
        <v>0</v>
      </c>
      <c r="AI176" s="20">
        <v>0</v>
      </c>
      <c r="AJ176" s="20" t="s">
        <v>1984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653</v>
      </c>
      <c r="BH176" s="22">
        <v>267</v>
      </c>
      <c r="BI176" s="22">
        <v>649</v>
      </c>
      <c r="BJ176" s="22">
        <v>267</v>
      </c>
      <c r="BK176" s="22">
        <v>643</v>
      </c>
      <c r="BL176" s="22">
        <v>261</v>
      </c>
      <c r="BM176" s="22">
        <v>658</v>
      </c>
      <c r="BN176" s="22">
        <v>270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263</v>
      </c>
      <c r="CB176" s="22">
        <v>173</v>
      </c>
      <c r="CC176" s="22">
        <v>645</v>
      </c>
      <c r="CD176" s="22">
        <v>264</v>
      </c>
      <c r="CE176" s="22">
        <v>656</v>
      </c>
      <c r="CF176" s="22">
        <v>268</v>
      </c>
      <c r="CG176" s="22">
        <v>578</v>
      </c>
      <c r="CH176" s="22">
        <v>220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183751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3</v>
      </c>
      <c r="J177" s="20">
        <v>-0.7</v>
      </c>
      <c r="K177" s="20">
        <v>-0.2</v>
      </c>
      <c r="L177" s="22">
        <v>0</v>
      </c>
      <c r="M177" s="20" t="s">
        <v>1985</v>
      </c>
      <c r="N177" s="20">
        <v>0.3</v>
      </c>
      <c r="O177" s="22">
        <v>159</v>
      </c>
      <c r="P177" s="23" t="b">
        <v>0</v>
      </c>
      <c r="Q177" s="20"/>
      <c r="R177" s="20"/>
      <c r="S177" s="22">
        <v>53</v>
      </c>
      <c r="T177" s="20" t="s">
        <v>1986</v>
      </c>
      <c r="U177" s="20">
        <v>1</v>
      </c>
      <c r="V177" s="20" t="s">
        <v>1987</v>
      </c>
      <c r="W177" s="20">
        <v>0.1</v>
      </c>
      <c r="X177" s="23" t="b">
        <v>0</v>
      </c>
      <c r="Y177" s="20"/>
      <c r="Z177" s="20" t="s">
        <v>858</v>
      </c>
      <c r="AA177" s="22">
        <v>6</v>
      </c>
      <c r="AB177" s="22">
        <v>90</v>
      </c>
      <c r="AC177" s="22">
        <v>2</v>
      </c>
      <c r="AD177" s="22">
        <v>1170</v>
      </c>
      <c r="AE177" s="22">
        <v>63</v>
      </c>
      <c r="AF177" s="22">
        <v>10029</v>
      </c>
      <c r="AG177" s="22">
        <v>347</v>
      </c>
      <c r="AH177" s="20">
        <v>0.1</v>
      </c>
      <c r="AI177" s="20">
        <v>0.4</v>
      </c>
      <c r="AJ177" s="20" t="s">
        <v>1988</v>
      </c>
      <c r="AK177" s="22">
        <v>61</v>
      </c>
      <c r="AL177" s="22">
        <v>0</v>
      </c>
      <c r="AM177" s="22">
        <v>0</v>
      </c>
      <c r="AN177" s="22">
        <v>0</v>
      </c>
      <c r="AO177" s="22">
        <v>3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4</v>
      </c>
      <c r="AX177" s="20">
        <v>2</v>
      </c>
      <c r="AY177" s="20">
        <v>2.4</v>
      </c>
      <c r="AZ177" s="20">
        <v>2</v>
      </c>
      <c r="BA177" s="20">
        <v>0.7</v>
      </c>
      <c r="BB177" s="22">
        <v>1</v>
      </c>
      <c r="BC177" s="20">
        <v>0</v>
      </c>
      <c r="BD177" s="20">
        <v>0</v>
      </c>
      <c r="BE177" s="20">
        <v>0</v>
      </c>
      <c r="BF177" s="20">
        <v>2.93</v>
      </c>
      <c r="BG177" s="22">
        <v>380</v>
      </c>
      <c r="BH177" s="22">
        <v>175</v>
      </c>
      <c r="BI177" s="22">
        <v>321</v>
      </c>
      <c r="BJ177" s="22">
        <v>162</v>
      </c>
      <c r="BK177" s="22">
        <v>341</v>
      </c>
      <c r="BL177" s="22">
        <v>171</v>
      </c>
      <c r="BM177" s="22">
        <v>379</v>
      </c>
      <c r="BN177" s="22">
        <v>173</v>
      </c>
      <c r="BO177" s="22">
        <v>3</v>
      </c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4.32</v>
      </c>
      <c r="BZ177" s="22">
        <v>4.43</v>
      </c>
      <c r="CA177" s="22">
        <v>151</v>
      </c>
      <c r="CB177" s="22">
        <v>96</v>
      </c>
      <c r="CC177" s="22">
        <v>363</v>
      </c>
      <c r="CD177" s="22">
        <v>172</v>
      </c>
      <c r="CE177" s="22">
        <v>369</v>
      </c>
      <c r="CF177" s="22">
        <v>172</v>
      </c>
      <c r="CG177" s="22">
        <v>399</v>
      </c>
      <c r="CH177" s="22">
        <v>126</v>
      </c>
      <c r="CI177" s="22">
        <v>1.48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241231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2</v>
      </c>
      <c r="J178" s="20">
        <v>-0.3</v>
      </c>
      <c r="K178" s="20">
        <v>0.2</v>
      </c>
      <c r="L178" s="22">
        <v>3</v>
      </c>
      <c r="M178" s="20" t="s">
        <v>1014</v>
      </c>
      <c r="N178" s="20">
        <v>0.7</v>
      </c>
      <c r="O178" s="22">
        <v>160</v>
      </c>
      <c r="P178" s="23" t="b">
        <v>0</v>
      </c>
      <c r="Q178" s="20"/>
      <c r="R178" s="20" t="s">
        <v>2909</v>
      </c>
      <c r="S178" s="22">
        <v>40</v>
      </c>
      <c r="T178" s="20" t="s">
        <v>1989</v>
      </c>
      <c r="U178" s="20">
        <v>1</v>
      </c>
      <c r="V178" s="20" t="s">
        <v>1990</v>
      </c>
      <c r="W178" s="20">
        <v>3.1</v>
      </c>
      <c r="X178" s="23" t="b">
        <v>0</v>
      </c>
      <c r="Y178" s="20"/>
      <c r="Z178" s="20" t="s">
        <v>858</v>
      </c>
      <c r="AA178" s="22">
        <v>6</v>
      </c>
      <c r="AB178" s="22">
        <v>90</v>
      </c>
      <c r="AC178" s="22">
        <v>3</v>
      </c>
      <c r="AD178" s="22">
        <v>36648</v>
      </c>
      <c r="AE178" s="22">
        <v>795</v>
      </c>
      <c r="AF178" s="22">
        <v>157275</v>
      </c>
      <c r="AG178" s="22">
        <v>6719</v>
      </c>
      <c r="AH178" s="20">
        <v>0.2</v>
      </c>
      <c r="AI178" s="20">
        <v>0.8</v>
      </c>
      <c r="AJ178" s="20" t="s">
        <v>1990</v>
      </c>
      <c r="AK178" s="22">
        <v>233</v>
      </c>
      <c r="AL178" s="22">
        <v>0</v>
      </c>
      <c r="AM178" s="22">
        <v>0</v>
      </c>
      <c r="AN178" s="22">
        <v>0</v>
      </c>
      <c r="AO178" s="22">
        <v>8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1</v>
      </c>
      <c r="AW178" s="22">
        <v>46</v>
      </c>
      <c r="AX178" s="20">
        <v>62.4</v>
      </c>
      <c r="AY178" s="20">
        <v>1.9</v>
      </c>
      <c r="AZ178" s="20">
        <v>0</v>
      </c>
      <c r="BA178" s="20">
        <v>6.5</v>
      </c>
      <c r="BB178" s="22">
        <v>3</v>
      </c>
      <c r="BC178" s="20">
        <v>0</v>
      </c>
      <c r="BD178" s="20">
        <v>0.01</v>
      </c>
      <c r="BE178" s="20">
        <v>0.01</v>
      </c>
      <c r="BF178" s="20">
        <v>3.79</v>
      </c>
      <c r="BG178" s="22">
        <v>153</v>
      </c>
      <c r="BH178" s="22">
        <v>64</v>
      </c>
      <c r="BI178" s="22">
        <v>329</v>
      </c>
      <c r="BJ178" s="22">
        <v>120</v>
      </c>
      <c r="BK178" s="22">
        <v>412</v>
      </c>
      <c r="BL178" s="22">
        <v>150</v>
      </c>
      <c r="BM178" s="22">
        <v>266</v>
      </c>
      <c r="BN178" s="22">
        <v>96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1.46</v>
      </c>
      <c r="BZ178" s="22">
        <v>3.09</v>
      </c>
      <c r="CA178" s="22">
        <v>657</v>
      </c>
      <c r="CB178" s="22">
        <v>192</v>
      </c>
      <c r="CC178" s="22">
        <v>291</v>
      </c>
      <c r="CD178" s="22">
        <v>94</v>
      </c>
      <c r="CE178" s="22">
        <v>299</v>
      </c>
      <c r="CF178" s="22">
        <v>100</v>
      </c>
      <c r="CG178" s="22">
        <v>97</v>
      </c>
      <c r="CH178" s="22">
        <v>39</v>
      </c>
      <c r="CI178" s="22">
        <v>1.1599999999999999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172782</v>
      </c>
      <c r="D179" s="22">
        <v>0</v>
      </c>
      <c r="E179" s="22">
        <v>0</v>
      </c>
      <c r="F179" s="22">
        <v>-2</v>
      </c>
      <c r="G179" s="22">
        <v>2</v>
      </c>
      <c r="H179" s="22">
        <v>0</v>
      </c>
      <c r="I179" s="22">
        <v>3</v>
      </c>
      <c r="J179" s="20">
        <v>1.3</v>
      </c>
      <c r="K179" s="20">
        <v>1.8</v>
      </c>
      <c r="L179" s="22">
        <v>2</v>
      </c>
      <c r="M179" s="20" t="s">
        <v>1039</v>
      </c>
      <c r="N179" s="20">
        <v>2.2999999999999998</v>
      </c>
      <c r="O179" s="22">
        <v>161</v>
      </c>
      <c r="P179" s="23" t="b">
        <v>0</v>
      </c>
      <c r="Q179" s="20"/>
      <c r="R179" s="20"/>
      <c r="S179" s="22">
        <v>48</v>
      </c>
      <c r="T179" s="20" t="s">
        <v>1991</v>
      </c>
      <c r="U179" s="20">
        <v>2.7</v>
      </c>
      <c r="V179" s="20" t="s">
        <v>1992</v>
      </c>
      <c r="W179" s="20">
        <v>0.2</v>
      </c>
      <c r="X179" s="23" t="b">
        <v>0</v>
      </c>
      <c r="Y179" s="20"/>
      <c r="Z179" s="20" t="s">
        <v>858</v>
      </c>
      <c r="AA179" s="22">
        <v>6</v>
      </c>
      <c r="AB179" s="22">
        <v>90</v>
      </c>
      <c r="AC179" s="22">
        <v>8</v>
      </c>
      <c r="AD179" s="22">
        <v>3294</v>
      </c>
      <c r="AE179" s="22">
        <v>293</v>
      </c>
      <c r="AF179" s="22">
        <v>15889</v>
      </c>
      <c r="AG179" s="22">
        <v>504</v>
      </c>
      <c r="AH179" s="20">
        <v>0.5</v>
      </c>
      <c r="AI179" s="20">
        <v>1.7</v>
      </c>
      <c r="AJ179" s="20" t="s">
        <v>1992</v>
      </c>
      <c r="AK179" s="22">
        <v>136</v>
      </c>
      <c r="AL179" s="22">
        <v>1</v>
      </c>
      <c r="AM179" s="22">
        <v>0</v>
      </c>
      <c r="AN179" s="22">
        <v>0</v>
      </c>
      <c r="AO179" s="22">
        <v>4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0</v>
      </c>
      <c r="AW179" s="22">
        <v>36</v>
      </c>
      <c r="AX179" s="20">
        <v>43.2</v>
      </c>
      <c r="AY179" s="20">
        <v>27.3</v>
      </c>
      <c r="AZ179" s="20">
        <v>31</v>
      </c>
      <c r="BA179" s="20">
        <v>10.199999999999999</v>
      </c>
      <c r="BB179" s="22">
        <v>1</v>
      </c>
      <c r="BC179" s="20">
        <v>0.26</v>
      </c>
      <c r="BD179" s="20">
        <v>0.18</v>
      </c>
      <c r="BE179" s="20">
        <v>0.44</v>
      </c>
      <c r="BF179" s="20">
        <v>2.0499999999999998</v>
      </c>
      <c r="BG179" s="22">
        <v>216</v>
      </c>
      <c r="BH179" s="22">
        <v>85</v>
      </c>
      <c r="BI179" s="22">
        <v>184</v>
      </c>
      <c r="BJ179" s="22">
        <v>111</v>
      </c>
      <c r="BK179" s="22">
        <v>146</v>
      </c>
      <c r="BL179" s="22">
        <v>87</v>
      </c>
      <c r="BM179" s="22">
        <v>212</v>
      </c>
      <c r="BN179" s="22">
        <v>97</v>
      </c>
      <c r="BO179" s="22">
        <v>4</v>
      </c>
      <c r="BP179" s="20"/>
      <c r="BQ179" s="22">
        <v>3</v>
      </c>
      <c r="BR179" s="20"/>
      <c r="BS179" s="20"/>
      <c r="BT179" s="20"/>
      <c r="BU179" s="22">
        <v>0.17</v>
      </c>
      <c r="BV179" s="22">
        <v>0</v>
      </c>
      <c r="BW179" s="22">
        <v>0.12</v>
      </c>
      <c r="BX179" s="22">
        <v>0.28999999999999998</v>
      </c>
      <c r="BY179" s="22">
        <v>1.36</v>
      </c>
      <c r="BZ179" s="22">
        <v>2.65</v>
      </c>
      <c r="CA179" s="22">
        <v>312</v>
      </c>
      <c r="CB179" s="22">
        <v>208</v>
      </c>
      <c r="CC179" s="22">
        <v>133</v>
      </c>
      <c r="CD179" s="22">
        <v>55</v>
      </c>
      <c r="CE179" s="22">
        <v>147</v>
      </c>
      <c r="CF179" s="22">
        <v>65</v>
      </c>
      <c r="CG179" s="22">
        <v>344</v>
      </c>
      <c r="CH179" s="22">
        <v>109</v>
      </c>
      <c r="CI179" s="22">
        <v>0.66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250735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1335</v>
      </c>
      <c r="N180" s="20">
        <v>0</v>
      </c>
      <c r="O180" s="22">
        <v>162</v>
      </c>
      <c r="P180" s="23" t="b">
        <v>0</v>
      </c>
      <c r="Q180" s="20" t="s">
        <v>3050</v>
      </c>
      <c r="R180" s="20" t="s">
        <v>3051</v>
      </c>
      <c r="S180" s="22">
        <v>44</v>
      </c>
      <c r="T180" s="20" t="s">
        <v>1993</v>
      </c>
      <c r="U180" s="20">
        <v>0</v>
      </c>
      <c r="V180" s="20" t="s">
        <v>1994</v>
      </c>
      <c r="W180" s="20">
        <v>0</v>
      </c>
      <c r="X180" s="23" t="b">
        <v>0</v>
      </c>
      <c r="Y180" s="20"/>
      <c r="Z180" s="20" t="s">
        <v>899</v>
      </c>
      <c r="AA180" s="22">
        <v>6</v>
      </c>
      <c r="AB180" s="22">
        <v>90</v>
      </c>
      <c r="AC180" s="22">
        <v>0</v>
      </c>
      <c r="AD180" s="22">
        <v>396</v>
      </c>
      <c r="AE180" s="22">
        <v>10</v>
      </c>
      <c r="AF180" s="22">
        <v>2103</v>
      </c>
      <c r="AG180" s="22">
        <v>98</v>
      </c>
      <c r="AH180" s="20">
        <v>0</v>
      </c>
      <c r="AI180" s="20">
        <v>0</v>
      </c>
      <c r="AJ180" s="20" t="s">
        <v>1994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551</v>
      </c>
      <c r="BH180" s="22">
        <v>205</v>
      </c>
      <c r="BI180" s="22">
        <v>537</v>
      </c>
      <c r="BJ180" s="22">
        <v>203</v>
      </c>
      <c r="BK180" s="22">
        <v>521</v>
      </c>
      <c r="BL180" s="22">
        <v>195</v>
      </c>
      <c r="BM180" s="22">
        <v>556</v>
      </c>
      <c r="BN180" s="22">
        <v>208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554</v>
      </c>
      <c r="CB180" s="22">
        <v>288</v>
      </c>
      <c r="CC180" s="22">
        <v>536</v>
      </c>
      <c r="CD180" s="22">
        <v>198</v>
      </c>
      <c r="CE180" s="22">
        <v>558</v>
      </c>
      <c r="CF180" s="22">
        <v>209</v>
      </c>
      <c r="CG180" s="22">
        <v>582</v>
      </c>
      <c r="CH180" s="22">
        <v>222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40145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-0.7</v>
      </c>
      <c r="K181" s="20">
        <v>-0.2</v>
      </c>
      <c r="L181" s="22">
        <v>0</v>
      </c>
      <c r="M181" s="20" t="s">
        <v>995</v>
      </c>
      <c r="N181" s="20">
        <v>0.3</v>
      </c>
      <c r="O181" s="22">
        <v>163</v>
      </c>
      <c r="P181" s="23" t="b">
        <v>0</v>
      </c>
      <c r="Q181" s="20"/>
      <c r="R181" s="20"/>
      <c r="S181" s="22">
        <v>49</v>
      </c>
      <c r="T181" s="20" t="s">
        <v>1995</v>
      </c>
      <c r="U181" s="20">
        <v>1</v>
      </c>
      <c r="V181" s="20" t="s">
        <v>1996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1</v>
      </c>
      <c r="AD181" s="22">
        <v>224</v>
      </c>
      <c r="AE181" s="22">
        <v>21</v>
      </c>
      <c r="AF181" s="22">
        <v>1489</v>
      </c>
      <c r="AG181" s="22">
        <v>41</v>
      </c>
      <c r="AH181" s="20">
        <v>0.1</v>
      </c>
      <c r="AI181" s="20">
        <v>0.2</v>
      </c>
      <c r="AJ181" s="20" t="s">
        <v>1996</v>
      </c>
      <c r="AK181" s="22">
        <v>16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2</v>
      </c>
      <c r="AX181" s="20">
        <v>1.8</v>
      </c>
      <c r="AY181" s="20">
        <v>0.9</v>
      </c>
      <c r="AZ181" s="20">
        <v>2</v>
      </c>
      <c r="BA181" s="20">
        <v>0.5</v>
      </c>
      <c r="BB181" s="22">
        <v>0</v>
      </c>
      <c r="BC181" s="20">
        <v>0</v>
      </c>
      <c r="BD181" s="20">
        <v>0.01</v>
      </c>
      <c r="BE181" s="20">
        <v>0.01</v>
      </c>
      <c r="BF181" s="20">
        <v>0.13</v>
      </c>
      <c r="BG181" s="22">
        <v>381</v>
      </c>
      <c r="BH181" s="22">
        <v>176</v>
      </c>
      <c r="BI181" s="22">
        <v>345</v>
      </c>
      <c r="BJ181" s="22">
        <v>170</v>
      </c>
      <c r="BK181" s="22">
        <v>337</v>
      </c>
      <c r="BL181" s="22">
        <v>168</v>
      </c>
      <c r="BM181" s="22">
        <v>387</v>
      </c>
      <c r="BN181" s="22">
        <v>177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0.06</v>
      </c>
      <c r="BX181" s="22">
        <v>0.06</v>
      </c>
      <c r="BY181" s="22">
        <v>0.73</v>
      </c>
      <c r="BZ181" s="22">
        <v>0</v>
      </c>
      <c r="CA181" s="22">
        <v>229</v>
      </c>
      <c r="CB181" s="22">
        <v>147</v>
      </c>
      <c r="CC181" s="22">
        <v>352</v>
      </c>
      <c r="CD181" s="22">
        <v>163</v>
      </c>
      <c r="CE181" s="22">
        <v>348</v>
      </c>
      <c r="CF181" s="22">
        <v>156</v>
      </c>
      <c r="CG181" s="22">
        <v>579</v>
      </c>
      <c r="CH181" s="22">
        <v>221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530873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1997</v>
      </c>
      <c r="N182" s="20">
        <v>0</v>
      </c>
      <c r="O182" s="22">
        <v>164</v>
      </c>
      <c r="P182" s="23" t="b">
        <v>0</v>
      </c>
      <c r="Q182" s="20" t="s">
        <v>2807</v>
      </c>
      <c r="R182" s="20" t="s">
        <v>2808</v>
      </c>
      <c r="S182" s="22">
        <v>45</v>
      </c>
      <c r="T182" s="20" t="s">
        <v>1998</v>
      </c>
      <c r="U182" s="20">
        <v>0</v>
      </c>
      <c r="V182" s="20" t="s">
        <v>1999</v>
      </c>
      <c r="W182" s="20">
        <v>0</v>
      </c>
      <c r="X182" s="23" t="b">
        <v>0</v>
      </c>
      <c r="Y182" s="20"/>
      <c r="Z182" s="20" t="s">
        <v>872</v>
      </c>
      <c r="AA182" s="22">
        <v>6</v>
      </c>
      <c r="AB182" s="22">
        <v>90</v>
      </c>
      <c r="AC182" s="22">
        <v>0</v>
      </c>
      <c r="AD182" s="22">
        <v>101</v>
      </c>
      <c r="AE182" s="22">
        <v>0</v>
      </c>
      <c r="AF182" s="22">
        <v>2297</v>
      </c>
      <c r="AG182" s="22">
        <v>48</v>
      </c>
      <c r="AH182" s="20">
        <v>0</v>
      </c>
      <c r="AI182" s="20">
        <v>0</v>
      </c>
      <c r="AJ182" s="20" t="s">
        <v>1999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625</v>
      </c>
      <c r="BH182" s="22">
        <v>246</v>
      </c>
      <c r="BI182" s="22">
        <v>617</v>
      </c>
      <c r="BJ182" s="22">
        <v>245</v>
      </c>
      <c r="BK182" s="22">
        <v>609</v>
      </c>
      <c r="BL182" s="22">
        <v>239</v>
      </c>
      <c r="BM182" s="22">
        <v>630</v>
      </c>
      <c r="BN182" s="22">
        <v>249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462</v>
      </c>
      <c r="CB182" s="22">
        <v>258</v>
      </c>
      <c r="CC182" s="22">
        <v>613</v>
      </c>
      <c r="CD182" s="22">
        <v>241</v>
      </c>
      <c r="CE182" s="22">
        <v>629</v>
      </c>
      <c r="CF182" s="22">
        <v>249</v>
      </c>
      <c r="CG182" s="22">
        <v>619</v>
      </c>
      <c r="CH182" s="22">
        <v>245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172567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1.3</v>
      </c>
      <c r="K183" s="20">
        <v>1.8</v>
      </c>
      <c r="L183" s="22">
        <v>1</v>
      </c>
      <c r="M183" s="20" t="s">
        <v>1039</v>
      </c>
      <c r="N183" s="20">
        <v>2.2999999999999998</v>
      </c>
      <c r="O183" s="22">
        <v>165</v>
      </c>
      <c r="P183" s="23" t="b">
        <v>0</v>
      </c>
      <c r="Q183" s="20"/>
      <c r="R183" s="20"/>
      <c r="S183" s="22">
        <v>50</v>
      </c>
      <c r="T183" s="20" t="s">
        <v>2000</v>
      </c>
      <c r="U183" s="20">
        <v>2.2000000000000002</v>
      </c>
      <c r="V183" s="20" t="s">
        <v>2001</v>
      </c>
      <c r="W183" s="20">
        <v>0.1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9</v>
      </c>
      <c r="AD183" s="22">
        <v>1828</v>
      </c>
      <c r="AE183" s="22">
        <v>174</v>
      </c>
      <c r="AF183" s="22">
        <v>2743</v>
      </c>
      <c r="AG183" s="22">
        <v>123</v>
      </c>
      <c r="AH183" s="20">
        <v>0.5</v>
      </c>
      <c r="AI183" s="20">
        <v>1.8</v>
      </c>
      <c r="AJ183" s="20" t="s">
        <v>2001</v>
      </c>
      <c r="AK183" s="22">
        <v>360</v>
      </c>
      <c r="AL183" s="22">
        <v>0</v>
      </c>
      <c r="AM183" s="22">
        <v>1</v>
      </c>
      <c r="AN183" s="22">
        <v>0</v>
      </c>
      <c r="AO183" s="22">
        <v>12</v>
      </c>
      <c r="AP183" s="22">
        <v>0</v>
      </c>
      <c r="AQ183" s="22">
        <v>0</v>
      </c>
      <c r="AR183" s="22">
        <v>0</v>
      </c>
      <c r="AS183" s="22">
        <v>2</v>
      </c>
      <c r="AT183" s="22">
        <v>0</v>
      </c>
      <c r="AU183" s="22">
        <v>0</v>
      </c>
      <c r="AV183" s="22">
        <v>0</v>
      </c>
      <c r="AW183" s="22">
        <v>54</v>
      </c>
      <c r="AX183" s="20">
        <v>60</v>
      </c>
      <c r="AY183" s="20">
        <v>43.6</v>
      </c>
      <c r="AZ183" s="20">
        <v>6</v>
      </c>
      <c r="BA183" s="20">
        <v>10.9</v>
      </c>
      <c r="BB183" s="22">
        <v>4</v>
      </c>
      <c r="BC183" s="20">
        <v>0.03</v>
      </c>
      <c r="BD183" s="20">
        <v>0.55000000000000004</v>
      </c>
      <c r="BE183" s="20">
        <v>0.57999999999999996</v>
      </c>
      <c r="BF183" s="20">
        <v>7.71</v>
      </c>
      <c r="BG183" s="22">
        <v>162</v>
      </c>
      <c r="BH183" s="22">
        <v>57</v>
      </c>
      <c r="BI183" s="22">
        <v>133</v>
      </c>
      <c r="BJ183" s="22">
        <v>86</v>
      </c>
      <c r="BK183" s="22">
        <v>283</v>
      </c>
      <c r="BL183" s="22">
        <v>139</v>
      </c>
      <c r="BM183" s="22">
        <v>200</v>
      </c>
      <c r="BN183" s="22">
        <v>95</v>
      </c>
      <c r="BO183" s="22">
        <v>2</v>
      </c>
      <c r="BP183" s="20"/>
      <c r="BQ183" s="20"/>
      <c r="BR183" s="20"/>
      <c r="BS183" s="20"/>
      <c r="BT183" s="20"/>
      <c r="BU183" s="22">
        <v>0.01</v>
      </c>
      <c r="BV183" s="22">
        <v>0</v>
      </c>
      <c r="BW183" s="22">
        <v>0.14000000000000001</v>
      </c>
      <c r="BX183" s="22">
        <v>0.15</v>
      </c>
      <c r="BY183" s="22">
        <v>1.93</v>
      </c>
      <c r="BZ183" s="22">
        <v>3</v>
      </c>
      <c r="CA183" s="22">
        <v>188</v>
      </c>
      <c r="CB183" s="22">
        <v>116</v>
      </c>
      <c r="CC183" s="22">
        <v>135</v>
      </c>
      <c r="CD183" s="22">
        <v>56</v>
      </c>
      <c r="CE183" s="22">
        <v>184</v>
      </c>
      <c r="CF183" s="22">
        <v>77</v>
      </c>
      <c r="CG183" s="22">
        <v>455</v>
      </c>
      <c r="CH183" s="22">
        <v>149</v>
      </c>
      <c r="CI183" s="22">
        <v>1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432711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2</v>
      </c>
      <c r="J184" s="20">
        <v>-1</v>
      </c>
      <c r="K184" s="20">
        <v>-0.5</v>
      </c>
      <c r="L184" s="22">
        <v>0</v>
      </c>
      <c r="M184" s="20" t="s">
        <v>2002</v>
      </c>
      <c r="N184" s="20">
        <v>0</v>
      </c>
      <c r="O184" s="22">
        <v>166</v>
      </c>
      <c r="P184" s="23" t="b">
        <v>0</v>
      </c>
      <c r="Q184" s="20"/>
      <c r="R184" s="20"/>
      <c r="S184" s="22">
        <v>39</v>
      </c>
      <c r="T184" s="20" t="s">
        <v>2003</v>
      </c>
      <c r="U184" s="20">
        <v>0</v>
      </c>
      <c r="V184" s="20" t="s">
        <v>2004</v>
      </c>
      <c r="W184" s="20">
        <v>0.2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0</v>
      </c>
      <c r="AD184" s="22">
        <v>8150</v>
      </c>
      <c r="AE184" s="22">
        <v>1328</v>
      </c>
      <c r="AF184" s="22">
        <v>6286</v>
      </c>
      <c r="AG184" s="22">
        <v>523</v>
      </c>
      <c r="AH184" s="20">
        <v>0</v>
      </c>
      <c r="AI184" s="20">
        <v>0</v>
      </c>
      <c r="AJ184" s="20" t="s">
        <v>2004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408</v>
      </c>
      <c r="BH184" s="22">
        <v>147</v>
      </c>
      <c r="BI184" s="22">
        <v>386</v>
      </c>
      <c r="BJ184" s="22">
        <v>143</v>
      </c>
      <c r="BK184" s="22">
        <v>353</v>
      </c>
      <c r="BL184" s="22">
        <v>123</v>
      </c>
      <c r="BM184" s="22">
        <v>413</v>
      </c>
      <c r="BN184" s="22">
        <v>147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715</v>
      </c>
      <c r="CB184" s="22">
        <v>230</v>
      </c>
      <c r="CC184" s="22">
        <v>383</v>
      </c>
      <c r="CD184" s="22">
        <v>127</v>
      </c>
      <c r="CE184" s="22">
        <v>411</v>
      </c>
      <c r="CF184" s="22">
        <v>142</v>
      </c>
      <c r="CG184" s="22">
        <v>319</v>
      </c>
      <c r="CH184" s="22">
        <v>121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478969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0</v>
      </c>
      <c r="K185" s="20">
        <v>0</v>
      </c>
      <c r="L185" s="22">
        <v>0</v>
      </c>
      <c r="M185" s="20" t="s">
        <v>2005</v>
      </c>
      <c r="N185" s="20">
        <v>0</v>
      </c>
      <c r="O185" s="22">
        <v>167</v>
      </c>
      <c r="P185" s="23" t="b">
        <v>0</v>
      </c>
      <c r="Q185" s="20" t="s">
        <v>910</v>
      </c>
      <c r="R185" s="20" t="s">
        <v>3052</v>
      </c>
      <c r="S185" s="22">
        <v>40</v>
      </c>
      <c r="T185" s="20" t="s">
        <v>2006</v>
      </c>
      <c r="U185" s="20">
        <v>0</v>
      </c>
      <c r="V185" s="20" t="s">
        <v>2007</v>
      </c>
      <c r="W185" s="20">
        <v>0.1</v>
      </c>
      <c r="X185" s="23" t="b">
        <v>0</v>
      </c>
      <c r="Y185" s="20"/>
      <c r="Z185" s="20" t="s">
        <v>899</v>
      </c>
      <c r="AA185" s="22">
        <v>6</v>
      </c>
      <c r="AB185" s="22">
        <v>90</v>
      </c>
      <c r="AC185" s="22">
        <v>0</v>
      </c>
      <c r="AD185" s="22">
        <v>888</v>
      </c>
      <c r="AE185" s="22">
        <v>29</v>
      </c>
      <c r="AF185" s="22">
        <v>9882</v>
      </c>
      <c r="AG185" s="22">
        <v>506</v>
      </c>
      <c r="AH185" s="20">
        <v>0</v>
      </c>
      <c r="AI185" s="20">
        <v>0</v>
      </c>
      <c r="AJ185" s="20" t="s">
        <v>2007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484</v>
      </c>
      <c r="BH185" s="22">
        <v>183</v>
      </c>
      <c r="BI185" s="22">
        <v>467</v>
      </c>
      <c r="BJ185" s="22">
        <v>182</v>
      </c>
      <c r="BK185" s="22">
        <v>438</v>
      </c>
      <c r="BL185" s="22">
        <v>166</v>
      </c>
      <c r="BM185" s="22">
        <v>489</v>
      </c>
      <c r="BN185" s="22">
        <v>183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687</v>
      </c>
      <c r="CB185" s="22">
        <v>212</v>
      </c>
      <c r="CC185" s="22">
        <v>461</v>
      </c>
      <c r="CD185" s="22">
        <v>166</v>
      </c>
      <c r="CE185" s="22">
        <v>488</v>
      </c>
      <c r="CF185" s="22">
        <v>179</v>
      </c>
      <c r="CG185" s="22">
        <v>360</v>
      </c>
      <c r="CH185" s="22">
        <v>137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0"/>
      <c r="C186" s="22">
        <v>435973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4</v>
      </c>
      <c r="J186" s="20">
        <v>0</v>
      </c>
      <c r="K186" s="20">
        <v>4.5</v>
      </c>
      <c r="L186" s="22">
        <v>2</v>
      </c>
      <c r="M186" s="20" t="s">
        <v>1535</v>
      </c>
      <c r="N186" s="20">
        <v>5</v>
      </c>
      <c r="O186" s="22">
        <v>168</v>
      </c>
      <c r="P186" s="23" t="b">
        <v>0</v>
      </c>
      <c r="Q186" s="20" t="s">
        <v>3275</v>
      </c>
      <c r="R186" s="20" t="s">
        <v>3276</v>
      </c>
      <c r="S186" s="22">
        <v>50</v>
      </c>
      <c r="T186" s="20" t="s">
        <v>2008</v>
      </c>
      <c r="U186" s="20">
        <v>4.2</v>
      </c>
      <c r="V186" s="20" t="s">
        <v>2009</v>
      </c>
      <c r="W186" s="20">
        <v>1</v>
      </c>
      <c r="X186" s="23" t="b">
        <v>0</v>
      </c>
      <c r="Y186" s="20"/>
      <c r="Z186" s="20" t="s">
        <v>1807</v>
      </c>
      <c r="AA186" s="22">
        <v>6</v>
      </c>
      <c r="AB186" s="22">
        <v>90</v>
      </c>
      <c r="AC186" s="22">
        <v>17</v>
      </c>
      <c r="AD186" s="22">
        <v>83482</v>
      </c>
      <c r="AE186" s="22">
        <v>8048</v>
      </c>
      <c r="AF186" s="22">
        <v>30095</v>
      </c>
      <c r="AG186" s="22">
        <v>5947</v>
      </c>
      <c r="AH186" s="20">
        <v>1</v>
      </c>
      <c r="AI186" s="20">
        <v>3.4</v>
      </c>
      <c r="AJ186" s="20" t="s">
        <v>2009</v>
      </c>
      <c r="AK186" s="22">
        <v>350</v>
      </c>
      <c r="AL186" s="22">
        <v>2</v>
      </c>
      <c r="AM186" s="22">
        <v>1</v>
      </c>
      <c r="AN186" s="22">
        <v>0</v>
      </c>
      <c r="AO186" s="22">
        <v>12</v>
      </c>
      <c r="AP186" s="22">
        <v>0</v>
      </c>
      <c r="AQ186" s="22">
        <v>0</v>
      </c>
      <c r="AR186" s="22">
        <v>0</v>
      </c>
      <c r="AS186" s="22">
        <v>0</v>
      </c>
      <c r="AT186" s="22">
        <v>1</v>
      </c>
      <c r="AU186" s="22">
        <v>0</v>
      </c>
      <c r="AV186" s="22">
        <v>1</v>
      </c>
      <c r="AW186" s="22">
        <v>58</v>
      </c>
      <c r="AX186" s="20">
        <v>104</v>
      </c>
      <c r="AY186" s="20">
        <v>39.700000000000003</v>
      </c>
      <c r="AZ186" s="20">
        <v>96</v>
      </c>
      <c r="BA186" s="20">
        <v>23.9</v>
      </c>
      <c r="BB186" s="22">
        <v>4</v>
      </c>
      <c r="BC186" s="20">
        <v>0.96</v>
      </c>
      <c r="BD186" s="20">
        <v>0.1</v>
      </c>
      <c r="BE186" s="20">
        <v>1.06</v>
      </c>
      <c r="BF186" s="20">
        <v>7.6</v>
      </c>
      <c r="BG186" s="22">
        <v>67</v>
      </c>
      <c r="BH186" s="22">
        <v>9</v>
      </c>
      <c r="BI186" s="22">
        <v>140</v>
      </c>
      <c r="BJ186" s="22">
        <v>16</v>
      </c>
      <c r="BK186" s="22">
        <v>44</v>
      </c>
      <c r="BL186" s="22">
        <v>16</v>
      </c>
      <c r="BM186" s="22">
        <v>61</v>
      </c>
      <c r="BN186" s="22">
        <v>14</v>
      </c>
      <c r="BO186" s="20"/>
      <c r="BP186" s="20"/>
      <c r="BQ186" s="20"/>
      <c r="BR186" s="20"/>
      <c r="BS186" s="20"/>
      <c r="BT186" s="20"/>
      <c r="BU186" s="22">
        <v>0.25</v>
      </c>
      <c r="BV186" s="22">
        <v>0</v>
      </c>
      <c r="BW186" s="22">
        <v>0.03</v>
      </c>
      <c r="BX186" s="22">
        <v>0.28000000000000003</v>
      </c>
      <c r="BY186" s="22">
        <v>1.95</v>
      </c>
      <c r="BZ186" s="22">
        <v>3.09</v>
      </c>
      <c r="CA186" s="22">
        <v>208</v>
      </c>
      <c r="CB186" s="22">
        <v>47</v>
      </c>
      <c r="CC186" s="22">
        <v>34</v>
      </c>
      <c r="CD186" s="22">
        <v>7</v>
      </c>
      <c r="CE186" s="22">
        <v>68</v>
      </c>
      <c r="CF186" s="22">
        <v>15</v>
      </c>
      <c r="CG186" s="22">
        <v>164</v>
      </c>
      <c r="CH186" s="22">
        <v>28</v>
      </c>
      <c r="CI186" s="22">
        <v>1.03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493347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1</v>
      </c>
      <c r="J187" s="20">
        <v>-1</v>
      </c>
      <c r="K187" s="20">
        <v>-0.5</v>
      </c>
      <c r="L187" s="22">
        <v>0</v>
      </c>
      <c r="M187" s="20" t="s">
        <v>1182</v>
      </c>
      <c r="N187" s="20">
        <v>0</v>
      </c>
      <c r="O187" s="22">
        <v>169</v>
      </c>
      <c r="P187" s="23" t="b">
        <v>0</v>
      </c>
      <c r="Q187" s="20"/>
      <c r="R187" s="20"/>
      <c r="S187" s="22">
        <v>40</v>
      </c>
      <c r="T187" s="20" t="s">
        <v>2010</v>
      </c>
      <c r="U187" s="20">
        <v>0</v>
      </c>
      <c r="V187" s="20" t="s">
        <v>2011</v>
      </c>
      <c r="W187" s="20">
        <v>0.1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1031</v>
      </c>
      <c r="AE187" s="22">
        <v>38</v>
      </c>
      <c r="AF187" s="22">
        <v>4520</v>
      </c>
      <c r="AG187" s="22">
        <v>198</v>
      </c>
      <c r="AH187" s="20">
        <v>0</v>
      </c>
      <c r="AI187" s="20">
        <v>0</v>
      </c>
      <c r="AJ187" s="20" t="s">
        <v>2011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488</v>
      </c>
      <c r="BH187" s="22">
        <v>70</v>
      </c>
      <c r="BI187" s="22">
        <v>471</v>
      </c>
      <c r="BJ187" s="22">
        <v>54</v>
      </c>
      <c r="BK187" s="22">
        <v>442</v>
      </c>
      <c r="BL187" s="22">
        <v>50</v>
      </c>
      <c r="BM187" s="22">
        <v>493</v>
      </c>
      <c r="BN187" s="22">
        <v>70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693</v>
      </c>
      <c r="CB187" s="22">
        <v>78</v>
      </c>
      <c r="CC187" s="22">
        <v>465</v>
      </c>
      <c r="CD187" s="22">
        <v>69</v>
      </c>
      <c r="CE187" s="22">
        <v>492</v>
      </c>
      <c r="CF187" s="22">
        <v>70</v>
      </c>
      <c r="CG187" s="22">
        <v>372</v>
      </c>
      <c r="CH187" s="22">
        <v>55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60586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1</v>
      </c>
      <c r="K188" s="20">
        <v>1.5</v>
      </c>
      <c r="L188" s="22">
        <v>2</v>
      </c>
      <c r="M188" s="20" t="s">
        <v>2012</v>
      </c>
      <c r="N188" s="20">
        <v>2</v>
      </c>
      <c r="O188" s="22">
        <v>170</v>
      </c>
      <c r="P188" s="23" t="b">
        <v>0</v>
      </c>
      <c r="Q188" s="20"/>
      <c r="R188" s="20"/>
      <c r="S188" s="22">
        <v>49</v>
      </c>
      <c r="T188" s="20" t="s">
        <v>2013</v>
      </c>
      <c r="U188" s="20">
        <v>2</v>
      </c>
      <c r="V188" s="20" t="s">
        <v>2014</v>
      </c>
      <c r="W188" s="20">
        <v>0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6</v>
      </c>
      <c r="AD188" s="22">
        <v>918</v>
      </c>
      <c r="AE188" s="22">
        <v>35</v>
      </c>
      <c r="AF188" s="22">
        <v>2626</v>
      </c>
      <c r="AG188" s="22">
        <v>77</v>
      </c>
      <c r="AH188" s="20">
        <v>0.4</v>
      </c>
      <c r="AI188" s="20">
        <v>1.2</v>
      </c>
      <c r="AJ188" s="20" t="s">
        <v>2014</v>
      </c>
      <c r="AK188" s="22">
        <v>152</v>
      </c>
      <c r="AL188" s="22">
        <v>0</v>
      </c>
      <c r="AM188" s="22">
        <v>1</v>
      </c>
      <c r="AN188" s="22">
        <v>0</v>
      </c>
      <c r="AO188" s="22">
        <v>4</v>
      </c>
      <c r="AP188" s="22">
        <v>0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26</v>
      </c>
      <c r="AX188" s="20">
        <v>34.200000000000003</v>
      </c>
      <c r="AY188" s="20">
        <v>61.1</v>
      </c>
      <c r="AZ188" s="20">
        <v>6</v>
      </c>
      <c r="BA188" s="20">
        <v>10.199999999999999</v>
      </c>
      <c r="BB188" s="22">
        <v>2</v>
      </c>
      <c r="BC188" s="20">
        <v>0</v>
      </c>
      <c r="BD188" s="20">
        <v>0.23</v>
      </c>
      <c r="BE188" s="20">
        <v>0.23</v>
      </c>
      <c r="BF188" s="20">
        <v>2.36</v>
      </c>
      <c r="BG188" s="22">
        <v>244</v>
      </c>
      <c r="BH188" s="22">
        <v>96</v>
      </c>
      <c r="BI188" s="22">
        <v>94</v>
      </c>
      <c r="BJ188" s="22">
        <v>66</v>
      </c>
      <c r="BK188" s="22">
        <v>280</v>
      </c>
      <c r="BL188" s="22">
        <v>137</v>
      </c>
      <c r="BM188" s="22">
        <v>213</v>
      </c>
      <c r="BN188" s="22">
        <v>98</v>
      </c>
      <c r="BO188" s="22">
        <v>2</v>
      </c>
      <c r="BP188" s="20"/>
      <c r="BQ188" s="22">
        <v>2</v>
      </c>
      <c r="BR188" s="20"/>
      <c r="BS188" s="20"/>
      <c r="BT188" s="20"/>
      <c r="BU188" s="22">
        <v>0</v>
      </c>
      <c r="BV188" s="22">
        <v>0</v>
      </c>
      <c r="BW188" s="22">
        <v>0.14000000000000001</v>
      </c>
      <c r="BX188" s="22">
        <v>0.14000000000000001</v>
      </c>
      <c r="BY188" s="22">
        <v>1.4</v>
      </c>
      <c r="BZ188" s="22">
        <v>2.37</v>
      </c>
      <c r="CA188" s="22">
        <v>235</v>
      </c>
      <c r="CB188" s="22">
        <v>151</v>
      </c>
      <c r="CC188" s="22">
        <v>157</v>
      </c>
      <c r="CD188" s="22">
        <v>66</v>
      </c>
      <c r="CE188" s="22">
        <v>202</v>
      </c>
      <c r="CF188" s="22">
        <v>84</v>
      </c>
      <c r="CG188" s="22">
        <v>540</v>
      </c>
      <c r="CH188" s="22">
        <v>198</v>
      </c>
      <c r="CI188" s="22">
        <v>1.18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483391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1236</v>
      </c>
      <c r="N189" s="20">
        <v>0</v>
      </c>
      <c r="O189" s="22">
        <v>171</v>
      </c>
      <c r="P189" s="23" t="b">
        <v>0</v>
      </c>
      <c r="Q189" s="20" t="s">
        <v>2401</v>
      </c>
      <c r="R189" s="20" t="s">
        <v>2402</v>
      </c>
      <c r="S189" s="22">
        <v>40</v>
      </c>
      <c r="T189" s="20" t="s">
        <v>2015</v>
      </c>
      <c r="U189" s="20">
        <v>0</v>
      </c>
      <c r="V189" s="20" t="s">
        <v>2016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0</v>
      </c>
      <c r="AE189" s="22">
        <v>0</v>
      </c>
      <c r="AF189" s="22">
        <v>1276</v>
      </c>
      <c r="AG189" s="22">
        <v>37</v>
      </c>
      <c r="AH189" s="20">
        <v>0</v>
      </c>
      <c r="AI189" s="20">
        <v>0</v>
      </c>
      <c r="AJ189" s="20" t="s">
        <v>2016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486</v>
      </c>
      <c r="BH189" s="22">
        <v>184</v>
      </c>
      <c r="BI189" s="22">
        <v>469</v>
      </c>
      <c r="BJ189" s="22">
        <v>183</v>
      </c>
      <c r="BK189" s="22">
        <v>440</v>
      </c>
      <c r="BL189" s="22">
        <v>167</v>
      </c>
      <c r="BM189" s="22">
        <v>491</v>
      </c>
      <c r="BN189" s="22">
        <v>184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690</v>
      </c>
      <c r="CB189" s="22">
        <v>214</v>
      </c>
      <c r="CC189" s="22">
        <v>463</v>
      </c>
      <c r="CD189" s="22">
        <v>167</v>
      </c>
      <c r="CE189" s="22">
        <v>490</v>
      </c>
      <c r="CF189" s="22">
        <v>180</v>
      </c>
      <c r="CG189" s="22">
        <v>617</v>
      </c>
      <c r="CH189" s="22">
        <v>213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232917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-1</v>
      </c>
      <c r="K190" s="20">
        <v>-0.5</v>
      </c>
      <c r="L190" s="22">
        <v>0</v>
      </c>
      <c r="M190" s="20" t="s">
        <v>2017</v>
      </c>
      <c r="N190" s="20">
        <v>0</v>
      </c>
      <c r="O190" s="22">
        <v>172</v>
      </c>
      <c r="P190" s="23" t="b">
        <v>0</v>
      </c>
      <c r="Q190" s="20"/>
      <c r="R190" s="20"/>
      <c r="S190" s="22">
        <v>44</v>
      </c>
      <c r="T190" s="20" t="s">
        <v>2018</v>
      </c>
      <c r="U190" s="20">
        <v>0</v>
      </c>
      <c r="V190" s="20" t="s">
        <v>2019</v>
      </c>
      <c r="W190" s="20">
        <v>0.2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718</v>
      </c>
      <c r="AE190" s="22">
        <v>25</v>
      </c>
      <c r="AF190" s="22">
        <v>10155</v>
      </c>
      <c r="AG190" s="22">
        <v>308</v>
      </c>
      <c r="AH190" s="20">
        <v>0</v>
      </c>
      <c r="AI190" s="20">
        <v>0</v>
      </c>
      <c r="AJ190" s="20" t="s">
        <v>2019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544</v>
      </c>
      <c r="BH190" s="22">
        <v>79</v>
      </c>
      <c r="BI190" s="22">
        <v>530</v>
      </c>
      <c r="BJ190" s="22">
        <v>65</v>
      </c>
      <c r="BK190" s="22">
        <v>514</v>
      </c>
      <c r="BL190" s="22">
        <v>62</v>
      </c>
      <c r="BM190" s="22">
        <v>549</v>
      </c>
      <c r="BN190" s="22">
        <v>79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544</v>
      </c>
      <c r="CB190" s="22">
        <v>31</v>
      </c>
      <c r="CC190" s="22">
        <v>529</v>
      </c>
      <c r="CD190" s="22">
        <v>78</v>
      </c>
      <c r="CE190" s="22">
        <v>551</v>
      </c>
      <c r="CF190" s="22">
        <v>79</v>
      </c>
      <c r="CG190" s="22">
        <v>326</v>
      </c>
      <c r="CH190" s="22">
        <v>51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216616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2</v>
      </c>
      <c r="J191" s="20">
        <v>-0.7</v>
      </c>
      <c r="K191" s="20">
        <v>-0.2</v>
      </c>
      <c r="L191" s="22">
        <v>0</v>
      </c>
      <c r="M191" s="20" t="s">
        <v>1997</v>
      </c>
      <c r="N191" s="20">
        <v>0.3</v>
      </c>
      <c r="O191" s="22">
        <v>173</v>
      </c>
      <c r="P191" s="23" t="b">
        <v>0</v>
      </c>
      <c r="Q191" s="20"/>
      <c r="R191" s="20"/>
      <c r="S191" s="22">
        <v>45</v>
      </c>
      <c r="T191" s="20" t="s">
        <v>2020</v>
      </c>
      <c r="U191" s="20">
        <v>0.7</v>
      </c>
      <c r="V191" s="20" t="s">
        <v>2021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</v>
      </c>
      <c r="AD191" s="22">
        <v>2885</v>
      </c>
      <c r="AE191" s="22">
        <v>200</v>
      </c>
      <c r="AF191" s="22">
        <v>7272</v>
      </c>
      <c r="AG191" s="22">
        <v>335</v>
      </c>
      <c r="AH191" s="20">
        <v>0.1</v>
      </c>
      <c r="AI191" s="20">
        <v>0.4</v>
      </c>
      <c r="AJ191" s="20" t="s">
        <v>2021</v>
      </c>
      <c r="AK191" s="22">
        <v>270</v>
      </c>
      <c r="AL191" s="22">
        <v>0</v>
      </c>
      <c r="AM191" s="22">
        <v>0</v>
      </c>
      <c r="AN191" s="22">
        <v>0</v>
      </c>
      <c r="AO191" s="22">
        <v>11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48</v>
      </c>
      <c r="AX191" s="20">
        <v>80.599999999999994</v>
      </c>
      <c r="AY191" s="20">
        <v>15.7</v>
      </c>
      <c r="AZ191" s="20">
        <v>11</v>
      </c>
      <c r="BA191" s="20">
        <v>10.8</v>
      </c>
      <c r="BB191" s="22">
        <v>3</v>
      </c>
      <c r="BC191" s="20">
        <v>0.04</v>
      </c>
      <c r="BD191" s="20">
        <v>0.02</v>
      </c>
      <c r="BE191" s="20">
        <v>0.06</v>
      </c>
      <c r="BF191" s="20">
        <v>6.99</v>
      </c>
      <c r="BG191" s="22">
        <v>110</v>
      </c>
      <c r="BH191" s="22">
        <v>39</v>
      </c>
      <c r="BI191" s="22">
        <v>236</v>
      </c>
      <c r="BJ191" s="22">
        <v>71</v>
      </c>
      <c r="BK191" s="22">
        <v>241</v>
      </c>
      <c r="BL191" s="22">
        <v>72</v>
      </c>
      <c r="BM191" s="22">
        <v>204</v>
      </c>
      <c r="BN191" s="22">
        <v>66</v>
      </c>
      <c r="BO191" s="20"/>
      <c r="BP191" s="20"/>
      <c r="BQ191" s="20"/>
      <c r="BR191" s="20"/>
      <c r="BS191" s="20"/>
      <c r="BT191" s="20"/>
      <c r="BU191" s="22">
        <v>0.01</v>
      </c>
      <c r="BV191" s="22">
        <v>0</v>
      </c>
      <c r="BW191" s="22">
        <v>0.01</v>
      </c>
      <c r="BX191" s="22">
        <v>0.02</v>
      </c>
      <c r="BY191" s="22">
        <v>2.33</v>
      </c>
      <c r="BZ191" s="22">
        <v>3.67</v>
      </c>
      <c r="CA191" s="22">
        <v>386</v>
      </c>
      <c r="CB191" s="22">
        <v>74</v>
      </c>
      <c r="CC191" s="22">
        <v>345</v>
      </c>
      <c r="CD191" s="22">
        <v>117</v>
      </c>
      <c r="CE191" s="22">
        <v>394</v>
      </c>
      <c r="CF191" s="22">
        <v>132</v>
      </c>
      <c r="CG191" s="22">
        <v>320</v>
      </c>
      <c r="CH191" s="22">
        <v>122</v>
      </c>
      <c r="CI191" s="22">
        <v>1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220598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4</v>
      </c>
      <c r="J192" s="20">
        <v>0</v>
      </c>
      <c r="K192" s="20">
        <v>0</v>
      </c>
      <c r="L192" s="22">
        <v>0</v>
      </c>
      <c r="M192" s="20" t="s">
        <v>1027</v>
      </c>
      <c r="N192" s="20">
        <v>0</v>
      </c>
      <c r="O192" s="22">
        <v>174</v>
      </c>
      <c r="P192" s="23" t="b">
        <v>0</v>
      </c>
      <c r="Q192" s="20" t="s">
        <v>2403</v>
      </c>
      <c r="R192" s="20" t="s">
        <v>2404</v>
      </c>
      <c r="S192" s="22">
        <v>49</v>
      </c>
      <c r="T192" s="20" t="s">
        <v>2022</v>
      </c>
      <c r="U192" s="20">
        <v>0</v>
      </c>
      <c r="V192" s="20" t="s">
        <v>2023</v>
      </c>
      <c r="W192" s="20">
        <v>0</v>
      </c>
      <c r="X192" s="23" t="b">
        <v>0</v>
      </c>
      <c r="Y192" s="20"/>
      <c r="Z192" s="20" t="s">
        <v>899</v>
      </c>
      <c r="AA192" s="22">
        <v>6</v>
      </c>
      <c r="AB192" s="22">
        <v>90</v>
      </c>
      <c r="AC192" s="22">
        <v>0</v>
      </c>
      <c r="AD192" s="22">
        <v>555</v>
      </c>
      <c r="AE192" s="22">
        <v>32</v>
      </c>
      <c r="AF192" s="22">
        <v>3118</v>
      </c>
      <c r="AG192" s="22">
        <v>74</v>
      </c>
      <c r="AH192" s="20">
        <v>0</v>
      </c>
      <c r="AI192" s="20">
        <v>0</v>
      </c>
      <c r="AJ192" s="20" t="s">
        <v>2023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657</v>
      </c>
      <c r="BH192" s="22">
        <v>75</v>
      </c>
      <c r="BI192" s="22">
        <v>653</v>
      </c>
      <c r="BJ192" s="22">
        <v>76</v>
      </c>
      <c r="BK192" s="22">
        <v>648</v>
      </c>
      <c r="BL192" s="22">
        <v>77</v>
      </c>
      <c r="BM192" s="22">
        <v>662</v>
      </c>
      <c r="BN192" s="22">
        <v>77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277</v>
      </c>
      <c r="CB192" s="22">
        <v>53</v>
      </c>
      <c r="CC192" s="22">
        <v>649</v>
      </c>
      <c r="CD192" s="22">
        <v>76</v>
      </c>
      <c r="CE192" s="22">
        <v>660</v>
      </c>
      <c r="CF192" s="22">
        <v>77</v>
      </c>
      <c r="CG192" s="22">
        <v>559</v>
      </c>
      <c r="CH192" s="22">
        <v>80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220037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1</v>
      </c>
      <c r="J193" s="20">
        <v>0</v>
      </c>
      <c r="K193" s="20">
        <v>0</v>
      </c>
      <c r="L193" s="22">
        <v>0</v>
      </c>
      <c r="M193" s="20" t="s">
        <v>435</v>
      </c>
      <c r="N193" s="20">
        <v>0</v>
      </c>
      <c r="O193" s="22">
        <v>175</v>
      </c>
      <c r="P193" s="23" t="b">
        <v>0</v>
      </c>
      <c r="Q193" s="20" t="s">
        <v>2024</v>
      </c>
      <c r="R193" s="20" t="s">
        <v>2025</v>
      </c>
      <c r="S193" s="22">
        <v>40</v>
      </c>
      <c r="T193" s="20" t="s">
        <v>2026</v>
      </c>
      <c r="U193" s="20">
        <v>0</v>
      </c>
      <c r="V193" s="20" t="s">
        <v>2027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0</v>
      </c>
      <c r="AE193" s="22">
        <v>0</v>
      </c>
      <c r="AF193" s="22">
        <v>616</v>
      </c>
      <c r="AG193" s="22">
        <v>26</v>
      </c>
      <c r="AH193" s="20">
        <v>0</v>
      </c>
      <c r="AI193" s="20">
        <v>0</v>
      </c>
      <c r="AJ193" s="20" t="s">
        <v>2027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453</v>
      </c>
      <c r="BH193" s="22">
        <v>54</v>
      </c>
      <c r="BI193" s="22">
        <v>436</v>
      </c>
      <c r="BJ193" s="22">
        <v>37</v>
      </c>
      <c r="BK193" s="22">
        <v>403</v>
      </c>
      <c r="BL193" s="22">
        <v>33</v>
      </c>
      <c r="BM193" s="22">
        <v>459</v>
      </c>
      <c r="BN193" s="22">
        <v>54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648</v>
      </c>
      <c r="CB193" s="22">
        <v>61</v>
      </c>
      <c r="CC193" s="22">
        <v>430</v>
      </c>
      <c r="CD193" s="22">
        <v>53</v>
      </c>
      <c r="CE193" s="22">
        <v>458</v>
      </c>
      <c r="CF193" s="22">
        <v>54</v>
      </c>
      <c r="CG193" s="22">
        <v>633</v>
      </c>
      <c r="CH193" s="22">
        <v>77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192290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2</v>
      </c>
      <c r="J194" s="20">
        <v>-0.3</v>
      </c>
      <c r="K194" s="20">
        <v>0.2</v>
      </c>
      <c r="L194" s="22">
        <v>1</v>
      </c>
      <c r="M194" s="20" t="s">
        <v>1713</v>
      </c>
      <c r="N194" s="20">
        <v>0.7</v>
      </c>
      <c r="O194" s="22">
        <v>176</v>
      </c>
      <c r="P194" s="23" t="b">
        <v>0</v>
      </c>
      <c r="Q194" s="20"/>
      <c r="R194" s="20"/>
      <c r="S194" s="22">
        <v>44</v>
      </c>
      <c r="T194" s="20" t="s">
        <v>2028</v>
      </c>
      <c r="U194" s="20">
        <v>0.8</v>
      </c>
      <c r="V194" s="20" t="s">
        <v>644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3</v>
      </c>
      <c r="AD194" s="22">
        <v>2481</v>
      </c>
      <c r="AE194" s="22">
        <v>199</v>
      </c>
      <c r="AF194" s="22">
        <v>10185</v>
      </c>
      <c r="AG194" s="22">
        <v>410</v>
      </c>
      <c r="AH194" s="20">
        <v>0.2</v>
      </c>
      <c r="AI194" s="20">
        <v>0.7</v>
      </c>
      <c r="AJ194" s="20" t="s">
        <v>644</v>
      </c>
      <c r="AK194" s="22">
        <v>360</v>
      </c>
      <c r="AL194" s="22">
        <v>0</v>
      </c>
      <c r="AM194" s="22">
        <v>0</v>
      </c>
      <c r="AN194" s="22">
        <v>0</v>
      </c>
      <c r="AO194" s="22">
        <v>12</v>
      </c>
      <c r="AP194" s="22">
        <v>0</v>
      </c>
      <c r="AQ194" s="22">
        <v>0</v>
      </c>
      <c r="AR194" s="22">
        <v>0</v>
      </c>
      <c r="AS194" s="22">
        <v>1</v>
      </c>
      <c r="AT194" s="22">
        <v>0</v>
      </c>
      <c r="AU194" s="22">
        <v>0</v>
      </c>
      <c r="AV194" s="22">
        <v>0</v>
      </c>
      <c r="AW194" s="22">
        <v>46</v>
      </c>
      <c r="AX194" s="20">
        <v>48.4</v>
      </c>
      <c r="AY194" s="20">
        <v>31.6</v>
      </c>
      <c r="AZ194" s="20">
        <v>0</v>
      </c>
      <c r="BA194" s="20">
        <v>8</v>
      </c>
      <c r="BB194" s="22">
        <v>4</v>
      </c>
      <c r="BC194" s="20">
        <v>0</v>
      </c>
      <c r="BD194" s="20">
        <v>0.25</v>
      </c>
      <c r="BE194" s="20">
        <v>0.25</v>
      </c>
      <c r="BF194" s="20">
        <v>7.71</v>
      </c>
      <c r="BG194" s="22">
        <v>200</v>
      </c>
      <c r="BH194" s="22">
        <v>82</v>
      </c>
      <c r="BI194" s="22">
        <v>167</v>
      </c>
      <c r="BJ194" s="22">
        <v>46</v>
      </c>
      <c r="BK194" s="22">
        <v>493</v>
      </c>
      <c r="BL194" s="22">
        <v>197</v>
      </c>
      <c r="BM194" s="22">
        <v>243</v>
      </c>
      <c r="BN194" s="22">
        <v>83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0.06</v>
      </c>
      <c r="BX194" s="22">
        <v>0.06</v>
      </c>
      <c r="BY194" s="22">
        <v>1.93</v>
      </c>
      <c r="BZ194" s="22">
        <v>3</v>
      </c>
      <c r="CA194" s="22">
        <v>520</v>
      </c>
      <c r="CB194" s="22">
        <v>128</v>
      </c>
      <c r="CC194" s="22">
        <v>294</v>
      </c>
      <c r="CD194" s="22">
        <v>96</v>
      </c>
      <c r="CE194" s="22">
        <v>384</v>
      </c>
      <c r="CF194" s="22">
        <v>126</v>
      </c>
      <c r="CG194" s="22">
        <v>286</v>
      </c>
      <c r="CH194" s="22">
        <v>111</v>
      </c>
      <c r="CI194" s="22">
        <v>1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44683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4</v>
      </c>
      <c r="J195" s="20">
        <v>-0.7</v>
      </c>
      <c r="K195" s="20">
        <v>-0.2</v>
      </c>
      <c r="L195" s="22">
        <v>0</v>
      </c>
      <c r="M195" s="20" t="s">
        <v>1311</v>
      </c>
      <c r="N195" s="20">
        <v>0.3</v>
      </c>
      <c r="O195" s="22">
        <v>177</v>
      </c>
      <c r="P195" s="23" t="b">
        <v>0</v>
      </c>
      <c r="Q195" s="20"/>
      <c r="R195" s="20"/>
      <c r="S195" s="22">
        <v>53</v>
      </c>
      <c r="T195" s="20" t="s">
        <v>2029</v>
      </c>
      <c r="U195" s="20">
        <v>1</v>
      </c>
      <c r="V195" s="20" t="s">
        <v>2030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</v>
      </c>
      <c r="AD195" s="22">
        <v>3962</v>
      </c>
      <c r="AE195" s="22">
        <v>251</v>
      </c>
      <c r="AF195" s="22">
        <v>15919</v>
      </c>
      <c r="AG195" s="22">
        <v>530</v>
      </c>
      <c r="AH195" s="20">
        <v>0.1</v>
      </c>
      <c r="AI195" s="20">
        <v>0.2</v>
      </c>
      <c r="AJ195" s="20" t="s">
        <v>2030</v>
      </c>
      <c r="AK195" s="22">
        <v>9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-3</v>
      </c>
      <c r="AX195" s="20">
        <v>0</v>
      </c>
      <c r="AY195" s="20">
        <v>0.3</v>
      </c>
      <c r="AZ195" s="20">
        <v>5</v>
      </c>
      <c r="BA195" s="20">
        <v>0.1</v>
      </c>
      <c r="BB195" s="22">
        <v>0</v>
      </c>
      <c r="BC195" s="20">
        <v>0.45</v>
      </c>
      <c r="BD195" s="20">
        <v>0</v>
      </c>
      <c r="BE195" s="20">
        <v>0.45</v>
      </c>
      <c r="BF195" s="20">
        <v>0.02</v>
      </c>
      <c r="BG195" s="22">
        <v>689</v>
      </c>
      <c r="BH195" s="22">
        <v>82</v>
      </c>
      <c r="BI195" s="22">
        <v>368</v>
      </c>
      <c r="BJ195" s="22">
        <v>50</v>
      </c>
      <c r="BK195" s="22">
        <v>294</v>
      </c>
      <c r="BL195" s="22">
        <v>47</v>
      </c>
      <c r="BM195" s="22">
        <v>405</v>
      </c>
      <c r="BN195" s="22">
        <v>51</v>
      </c>
      <c r="BO195" s="20"/>
      <c r="BP195" s="20"/>
      <c r="BQ195" s="20"/>
      <c r="BR195" s="20"/>
      <c r="BS195" s="22">
        <v>1</v>
      </c>
      <c r="BT195" s="20"/>
      <c r="BU195" s="22">
        <v>4.5</v>
      </c>
      <c r="BV195" s="22">
        <v>0</v>
      </c>
      <c r="BW195" s="22">
        <v>0</v>
      </c>
      <c r="BX195" s="22">
        <v>4.5</v>
      </c>
      <c r="BY195" s="22">
        <v>0.2</v>
      </c>
      <c r="BZ195" s="22">
        <v>0</v>
      </c>
      <c r="CA195" s="22">
        <v>143</v>
      </c>
      <c r="CB195" s="22">
        <v>42</v>
      </c>
      <c r="CC195" s="22">
        <v>362</v>
      </c>
      <c r="CD195" s="22">
        <v>49</v>
      </c>
      <c r="CE195" s="22">
        <v>367</v>
      </c>
      <c r="CF195" s="22">
        <v>49</v>
      </c>
      <c r="CG195" s="22">
        <v>337</v>
      </c>
      <c r="CH195" s="22">
        <v>54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103914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2</v>
      </c>
      <c r="J196" s="20">
        <v>-0.3</v>
      </c>
      <c r="K196" s="20">
        <v>0.2</v>
      </c>
      <c r="L196" s="22">
        <v>2</v>
      </c>
      <c r="M196" s="20" t="s">
        <v>1062</v>
      </c>
      <c r="N196" s="20">
        <v>0.7</v>
      </c>
      <c r="O196" s="22">
        <v>178</v>
      </c>
      <c r="P196" s="23" t="b">
        <v>0</v>
      </c>
      <c r="Q196" s="20"/>
      <c r="R196" s="20"/>
      <c r="S196" s="22">
        <v>40</v>
      </c>
      <c r="T196" s="20" t="s">
        <v>2031</v>
      </c>
      <c r="U196" s="20">
        <v>2</v>
      </c>
      <c r="V196" s="20" t="s">
        <v>718</v>
      </c>
      <c r="W196" s="20">
        <v>0.7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2</v>
      </c>
      <c r="AD196" s="22">
        <v>7830</v>
      </c>
      <c r="AE196" s="22">
        <v>297</v>
      </c>
      <c r="AF196" s="22">
        <v>28707</v>
      </c>
      <c r="AG196" s="22">
        <v>1244</v>
      </c>
      <c r="AH196" s="20">
        <v>0.2</v>
      </c>
      <c r="AI196" s="20">
        <v>0.5</v>
      </c>
      <c r="AJ196" s="20" t="s">
        <v>718</v>
      </c>
      <c r="AK196" s="22">
        <v>90</v>
      </c>
      <c r="AL196" s="22">
        <v>0</v>
      </c>
      <c r="AM196" s="22">
        <v>0</v>
      </c>
      <c r="AN196" s="22">
        <v>0</v>
      </c>
      <c r="AO196" s="22">
        <v>1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10</v>
      </c>
      <c r="AX196" s="20">
        <v>9.8000000000000007</v>
      </c>
      <c r="AY196" s="20">
        <v>1.8</v>
      </c>
      <c r="AZ196" s="20">
        <v>3</v>
      </c>
      <c r="BA196" s="20">
        <v>1.5</v>
      </c>
      <c r="BB196" s="22">
        <v>1</v>
      </c>
      <c r="BC196" s="20">
        <v>0.02</v>
      </c>
      <c r="BD196" s="20">
        <v>0.01</v>
      </c>
      <c r="BE196" s="20">
        <v>0.03</v>
      </c>
      <c r="BF196" s="20">
        <v>0.72</v>
      </c>
      <c r="BG196" s="22">
        <v>325</v>
      </c>
      <c r="BH196" s="22">
        <v>124</v>
      </c>
      <c r="BI196" s="22">
        <v>331</v>
      </c>
      <c r="BJ196" s="22">
        <v>122</v>
      </c>
      <c r="BK196" s="22">
        <v>313</v>
      </c>
      <c r="BL196" s="22">
        <v>108</v>
      </c>
      <c r="BM196" s="22">
        <v>360</v>
      </c>
      <c r="BN196" s="22">
        <v>128</v>
      </c>
      <c r="BO196" s="20"/>
      <c r="BP196" s="20"/>
      <c r="BQ196" s="20"/>
      <c r="BR196" s="20"/>
      <c r="BS196" s="20"/>
      <c r="BT196" s="20"/>
      <c r="BU196" s="22">
        <v>0.02</v>
      </c>
      <c r="BV196" s="22">
        <v>0</v>
      </c>
      <c r="BW196" s="22">
        <v>0.01</v>
      </c>
      <c r="BX196" s="22">
        <v>0.03</v>
      </c>
      <c r="BY196" s="22">
        <v>0.72</v>
      </c>
      <c r="BZ196" s="22">
        <v>1</v>
      </c>
      <c r="CA196" s="22">
        <v>611</v>
      </c>
      <c r="CB196" s="22">
        <v>167</v>
      </c>
      <c r="CC196" s="22">
        <v>290</v>
      </c>
      <c r="CD196" s="22">
        <v>93</v>
      </c>
      <c r="CE196" s="22">
        <v>189</v>
      </c>
      <c r="CF196" s="22">
        <v>62</v>
      </c>
      <c r="CG196" s="22">
        <v>184</v>
      </c>
      <c r="CH196" s="22">
        <v>70</v>
      </c>
      <c r="CI196" s="22">
        <v>1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461102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2</v>
      </c>
      <c r="J197" s="20">
        <v>0</v>
      </c>
      <c r="K197" s="20">
        <v>0</v>
      </c>
      <c r="L197" s="22">
        <v>0</v>
      </c>
      <c r="M197" s="20" t="s">
        <v>1291</v>
      </c>
      <c r="N197" s="20">
        <v>0</v>
      </c>
      <c r="O197" s="22">
        <v>179</v>
      </c>
      <c r="P197" s="23" t="b">
        <v>0</v>
      </c>
      <c r="Q197" s="20" t="s">
        <v>2032</v>
      </c>
      <c r="R197" s="20" t="s">
        <v>2033</v>
      </c>
      <c r="S197" s="22">
        <v>40</v>
      </c>
      <c r="T197" s="20" t="s">
        <v>2034</v>
      </c>
      <c r="U197" s="20">
        <v>0</v>
      </c>
      <c r="V197" s="20" t="s">
        <v>558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0</v>
      </c>
      <c r="AE197" s="22">
        <v>0</v>
      </c>
      <c r="AF197" s="22">
        <v>891</v>
      </c>
      <c r="AG197" s="22">
        <v>41</v>
      </c>
      <c r="AH197" s="20">
        <v>0</v>
      </c>
      <c r="AI197" s="20">
        <v>0</v>
      </c>
      <c r="AJ197" s="20" t="s">
        <v>558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473</v>
      </c>
      <c r="BH197" s="22">
        <v>177</v>
      </c>
      <c r="BI197" s="22">
        <v>457</v>
      </c>
      <c r="BJ197" s="22">
        <v>177</v>
      </c>
      <c r="BK197" s="22">
        <v>427</v>
      </c>
      <c r="BL197" s="22">
        <v>160</v>
      </c>
      <c r="BM197" s="22">
        <v>479</v>
      </c>
      <c r="BN197" s="22">
        <v>178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674</v>
      </c>
      <c r="CB197" s="22">
        <v>204</v>
      </c>
      <c r="CC197" s="22">
        <v>450</v>
      </c>
      <c r="CD197" s="22">
        <v>160</v>
      </c>
      <c r="CE197" s="22">
        <v>478</v>
      </c>
      <c r="CF197" s="22">
        <v>174</v>
      </c>
      <c r="CG197" s="22">
        <v>618</v>
      </c>
      <c r="CH197" s="22">
        <v>214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226473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1414</v>
      </c>
      <c r="N198" s="20">
        <v>0</v>
      </c>
      <c r="O198" s="22">
        <v>180</v>
      </c>
      <c r="P198" s="23" t="b">
        <v>0</v>
      </c>
      <c r="Q198" s="20" t="s">
        <v>2809</v>
      </c>
      <c r="R198" s="20" t="s">
        <v>2810</v>
      </c>
      <c r="S198" s="22">
        <v>49</v>
      </c>
      <c r="T198" s="20" t="s">
        <v>2035</v>
      </c>
      <c r="U198" s="20">
        <v>0</v>
      </c>
      <c r="V198" s="20" t="s">
        <v>2036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119</v>
      </c>
      <c r="AE198" s="22">
        <v>0</v>
      </c>
      <c r="AF198" s="22">
        <v>2356</v>
      </c>
      <c r="AG198" s="22">
        <v>45</v>
      </c>
      <c r="AH198" s="20">
        <v>0</v>
      </c>
      <c r="AI198" s="20">
        <v>0</v>
      </c>
      <c r="AJ198" s="20" t="s">
        <v>2036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659</v>
      </c>
      <c r="BH198" s="22">
        <v>270</v>
      </c>
      <c r="BI198" s="22">
        <v>655</v>
      </c>
      <c r="BJ198" s="22">
        <v>270</v>
      </c>
      <c r="BK198" s="22">
        <v>650</v>
      </c>
      <c r="BL198" s="22">
        <v>265</v>
      </c>
      <c r="BM198" s="22">
        <v>664</v>
      </c>
      <c r="BN198" s="22">
        <v>273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280</v>
      </c>
      <c r="CB198" s="22">
        <v>184</v>
      </c>
      <c r="CC198" s="22">
        <v>651</v>
      </c>
      <c r="CD198" s="22">
        <v>267</v>
      </c>
      <c r="CE198" s="22">
        <v>662</v>
      </c>
      <c r="CF198" s="22">
        <v>271</v>
      </c>
      <c r="CG198" s="22">
        <v>640</v>
      </c>
      <c r="CH198" s="22">
        <v>258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133085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0">
        <v>-1</v>
      </c>
      <c r="K199" s="20">
        <v>-0.5</v>
      </c>
      <c r="L199" s="22">
        <v>0</v>
      </c>
      <c r="M199" s="20" t="s">
        <v>2037</v>
      </c>
      <c r="N199" s="20">
        <v>0</v>
      </c>
      <c r="O199" s="22">
        <v>181</v>
      </c>
      <c r="P199" s="23" t="b">
        <v>0</v>
      </c>
      <c r="Q199" s="20"/>
      <c r="R199" s="20"/>
      <c r="S199" s="22">
        <v>40</v>
      </c>
      <c r="T199" s="20" t="s">
        <v>2038</v>
      </c>
      <c r="U199" s="20">
        <v>0</v>
      </c>
      <c r="V199" s="20" t="s">
        <v>2039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1998</v>
      </c>
      <c r="AE199" s="22">
        <v>75</v>
      </c>
      <c r="AF199" s="22">
        <v>4862</v>
      </c>
      <c r="AG199" s="22">
        <v>254</v>
      </c>
      <c r="AH199" s="20">
        <v>0</v>
      </c>
      <c r="AI199" s="20">
        <v>0</v>
      </c>
      <c r="AJ199" s="20" t="s">
        <v>2039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432</v>
      </c>
      <c r="BH199" s="22">
        <v>43</v>
      </c>
      <c r="BI199" s="22">
        <v>414</v>
      </c>
      <c r="BJ199" s="22">
        <v>26</v>
      </c>
      <c r="BK199" s="22">
        <v>381</v>
      </c>
      <c r="BL199" s="22">
        <v>22</v>
      </c>
      <c r="BM199" s="22">
        <v>438</v>
      </c>
      <c r="BN199" s="22">
        <v>43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623</v>
      </c>
      <c r="CB199" s="22">
        <v>50</v>
      </c>
      <c r="CC199" s="22">
        <v>409</v>
      </c>
      <c r="CD199" s="22">
        <v>43</v>
      </c>
      <c r="CE199" s="22">
        <v>436</v>
      </c>
      <c r="CF199" s="22">
        <v>43</v>
      </c>
      <c r="CG199" s="22">
        <v>306</v>
      </c>
      <c r="CH199" s="22">
        <v>49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441455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2</v>
      </c>
      <c r="J200" s="20">
        <v>-1</v>
      </c>
      <c r="K200" s="20">
        <v>-0.5</v>
      </c>
      <c r="L200" s="22">
        <v>0</v>
      </c>
      <c r="M200" s="20" t="s">
        <v>1334</v>
      </c>
      <c r="N200" s="20">
        <v>0</v>
      </c>
      <c r="O200" s="22">
        <v>182</v>
      </c>
      <c r="P200" s="23" t="b">
        <v>0</v>
      </c>
      <c r="Q200" s="20"/>
      <c r="R200" s="20" t="s">
        <v>3053</v>
      </c>
      <c r="S200" s="22">
        <v>44</v>
      </c>
      <c r="T200" s="20" t="s">
        <v>2040</v>
      </c>
      <c r="U200" s="20">
        <v>1</v>
      </c>
      <c r="V200" s="20" t="s">
        <v>2041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</v>
      </c>
      <c r="AD200" s="22">
        <v>1696</v>
      </c>
      <c r="AE200" s="22">
        <v>30</v>
      </c>
      <c r="AF200" s="22">
        <v>7503</v>
      </c>
      <c r="AG200" s="22">
        <v>172</v>
      </c>
      <c r="AH200" s="20">
        <v>0</v>
      </c>
      <c r="AI200" s="20">
        <v>0.2</v>
      </c>
      <c r="AJ200" s="20" t="s">
        <v>2042</v>
      </c>
      <c r="AK200" s="22">
        <v>90</v>
      </c>
      <c r="AL200" s="22">
        <v>0</v>
      </c>
      <c r="AM200" s="22">
        <v>0</v>
      </c>
      <c r="AN200" s="22">
        <v>0</v>
      </c>
      <c r="AO200" s="22">
        <v>3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6</v>
      </c>
      <c r="AX200" s="20">
        <v>8.8000000000000007</v>
      </c>
      <c r="AY200" s="20">
        <v>11.4</v>
      </c>
      <c r="AZ200" s="20">
        <v>2</v>
      </c>
      <c r="BA200" s="20">
        <v>2.2000000000000002</v>
      </c>
      <c r="BB200" s="22">
        <v>1</v>
      </c>
      <c r="BC200" s="20">
        <v>0</v>
      </c>
      <c r="BD200" s="20">
        <v>0.03</v>
      </c>
      <c r="BE200" s="20">
        <v>0.03</v>
      </c>
      <c r="BF200" s="20">
        <v>2.21</v>
      </c>
      <c r="BG200" s="22">
        <v>334</v>
      </c>
      <c r="BH200" s="22">
        <v>129</v>
      </c>
      <c r="BI200" s="22">
        <v>267</v>
      </c>
      <c r="BJ200" s="22">
        <v>87</v>
      </c>
      <c r="BK200" s="22">
        <v>322</v>
      </c>
      <c r="BL200" s="22">
        <v>113</v>
      </c>
      <c r="BM200" s="22">
        <v>344</v>
      </c>
      <c r="BN200" s="22">
        <v>126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0.03</v>
      </c>
      <c r="BX200" s="22">
        <v>0.03</v>
      </c>
      <c r="BY200" s="22">
        <v>2.21</v>
      </c>
      <c r="BZ200" s="22">
        <v>3</v>
      </c>
      <c r="CA200" s="22">
        <v>562</v>
      </c>
      <c r="CB200" s="22">
        <v>149</v>
      </c>
      <c r="CC200" s="22">
        <v>541</v>
      </c>
      <c r="CD200" s="22">
        <v>208</v>
      </c>
      <c r="CE200" s="22">
        <v>319</v>
      </c>
      <c r="CF200" s="22">
        <v>116</v>
      </c>
      <c r="CG200" s="22">
        <v>374</v>
      </c>
      <c r="CH200" s="22">
        <v>142</v>
      </c>
      <c r="CI200" s="22">
        <v>1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120202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4</v>
      </c>
      <c r="J201" s="20">
        <v>0</v>
      </c>
      <c r="K201" s="20">
        <v>0</v>
      </c>
      <c r="L201" s="22">
        <v>0</v>
      </c>
      <c r="M201" s="20" t="s">
        <v>1333</v>
      </c>
      <c r="N201" s="20">
        <v>0</v>
      </c>
      <c r="O201" s="22">
        <v>183</v>
      </c>
      <c r="P201" s="23" t="b">
        <v>0</v>
      </c>
      <c r="Q201" s="20" t="s">
        <v>2526</v>
      </c>
      <c r="R201" s="20" t="s">
        <v>2527</v>
      </c>
      <c r="S201" s="22">
        <v>55</v>
      </c>
      <c r="T201" s="20" t="s">
        <v>1473</v>
      </c>
      <c r="U201" s="20">
        <v>0</v>
      </c>
      <c r="V201" s="20" t="s">
        <v>1474</v>
      </c>
      <c r="W201" s="20">
        <v>0.1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13657</v>
      </c>
      <c r="AG201" s="22">
        <v>129</v>
      </c>
      <c r="AH201" s="20">
        <v>0</v>
      </c>
      <c r="AI201" s="20">
        <v>0</v>
      </c>
      <c r="AJ201" s="20" t="s">
        <v>1474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699</v>
      </c>
      <c r="BH201" s="22">
        <v>84</v>
      </c>
      <c r="BI201" s="22">
        <v>699</v>
      </c>
      <c r="BJ201" s="22">
        <v>84</v>
      </c>
      <c r="BK201" s="22">
        <v>696</v>
      </c>
      <c r="BL201" s="22">
        <v>84</v>
      </c>
      <c r="BM201" s="22">
        <v>700</v>
      </c>
      <c r="BN201" s="22">
        <v>84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95</v>
      </c>
      <c r="CB201" s="22">
        <v>30</v>
      </c>
      <c r="CC201" s="22">
        <v>694</v>
      </c>
      <c r="CD201" s="22">
        <v>83</v>
      </c>
      <c r="CE201" s="22">
        <v>699</v>
      </c>
      <c r="CF201" s="22">
        <v>84</v>
      </c>
      <c r="CG201" s="22">
        <v>489</v>
      </c>
      <c r="CH201" s="22">
        <v>69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511783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-0.7</v>
      </c>
      <c r="K202" s="20">
        <v>-0.2</v>
      </c>
      <c r="L202" s="22">
        <v>1</v>
      </c>
      <c r="M202" s="20" t="s">
        <v>2043</v>
      </c>
      <c r="N202" s="20">
        <v>0.3</v>
      </c>
      <c r="O202" s="22">
        <v>184</v>
      </c>
      <c r="P202" s="23" t="b">
        <v>0</v>
      </c>
      <c r="Q202" s="20"/>
      <c r="R202" s="20" t="s">
        <v>2528</v>
      </c>
      <c r="S202" s="22">
        <v>49</v>
      </c>
      <c r="T202" s="20" t="s">
        <v>2044</v>
      </c>
      <c r="U202" s="20">
        <v>-0.5</v>
      </c>
      <c r="V202" s="20" t="s">
        <v>2045</v>
      </c>
      <c r="W202" s="20">
        <v>0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-1</v>
      </c>
      <c r="AD202" s="22">
        <v>406</v>
      </c>
      <c r="AE202" s="22">
        <v>42</v>
      </c>
      <c r="AF202" s="22">
        <v>9121</v>
      </c>
      <c r="AG202" s="22">
        <v>121</v>
      </c>
      <c r="AH202" s="20">
        <v>0.1</v>
      </c>
      <c r="AI202" s="20">
        <v>-0.2</v>
      </c>
      <c r="AJ202" s="20" t="s">
        <v>2045</v>
      </c>
      <c r="AK202" s="22">
        <v>57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0</v>
      </c>
      <c r="AT202" s="22">
        <v>1</v>
      </c>
      <c r="AU202" s="22">
        <v>0</v>
      </c>
      <c r="AV202" s="22">
        <v>0</v>
      </c>
      <c r="AW202" s="22">
        <v>-3</v>
      </c>
      <c r="AX202" s="20">
        <v>0</v>
      </c>
      <c r="AY202" s="20">
        <v>19.8</v>
      </c>
      <c r="AZ202" s="20">
        <v>6</v>
      </c>
      <c r="BA202" s="20">
        <v>2</v>
      </c>
      <c r="BB202" s="22">
        <v>0</v>
      </c>
      <c r="BC202" s="20">
        <v>0.13</v>
      </c>
      <c r="BD202" s="20">
        <v>0.06</v>
      </c>
      <c r="BE202" s="20">
        <v>0.19</v>
      </c>
      <c r="BF202" s="20">
        <v>1.57</v>
      </c>
      <c r="BG202" s="22">
        <v>665</v>
      </c>
      <c r="BH202" s="22">
        <v>274</v>
      </c>
      <c r="BI202" s="22">
        <v>215</v>
      </c>
      <c r="BJ202" s="22">
        <v>121</v>
      </c>
      <c r="BK202" s="22">
        <v>282</v>
      </c>
      <c r="BL202" s="22">
        <v>138</v>
      </c>
      <c r="BM202" s="22">
        <v>351</v>
      </c>
      <c r="BN202" s="22">
        <v>160</v>
      </c>
      <c r="BO202" s="22">
        <v>1</v>
      </c>
      <c r="BP202" s="20"/>
      <c r="BQ202" s="20"/>
      <c r="BR202" s="20"/>
      <c r="BS202" s="20"/>
      <c r="BT202" s="20"/>
      <c r="BU202" s="22">
        <v>0.21</v>
      </c>
      <c r="BV202" s="22">
        <v>0</v>
      </c>
      <c r="BW202" s="22">
        <v>0.09</v>
      </c>
      <c r="BX202" s="22">
        <v>0.3</v>
      </c>
      <c r="BY202" s="22">
        <v>2.48</v>
      </c>
      <c r="BZ202" s="22">
        <v>1.58</v>
      </c>
      <c r="CA202" s="22">
        <v>300</v>
      </c>
      <c r="CB202" s="22">
        <v>199</v>
      </c>
      <c r="CC202" s="22">
        <v>359</v>
      </c>
      <c r="CD202" s="22">
        <v>169</v>
      </c>
      <c r="CE202" s="22">
        <v>717</v>
      </c>
      <c r="CF202" s="22">
        <v>308</v>
      </c>
      <c r="CG202" s="22">
        <v>511</v>
      </c>
      <c r="CH202" s="22">
        <v>180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207189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3</v>
      </c>
      <c r="J203" s="20">
        <v>0</v>
      </c>
      <c r="K203" s="20">
        <v>0.5</v>
      </c>
      <c r="L203" s="22">
        <v>1</v>
      </c>
      <c r="M203" s="20" t="s">
        <v>2262</v>
      </c>
      <c r="N203" s="20">
        <v>1</v>
      </c>
      <c r="O203" s="22">
        <v>475</v>
      </c>
      <c r="P203" s="23" t="b">
        <v>0</v>
      </c>
      <c r="Q203" s="20"/>
      <c r="R203" s="20"/>
      <c r="S203" s="22">
        <v>49</v>
      </c>
      <c r="T203" s="20" t="s">
        <v>2263</v>
      </c>
      <c r="U203" s="20">
        <v>1.2</v>
      </c>
      <c r="V203" s="20" t="s">
        <v>2264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5</v>
      </c>
      <c r="AD203" s="22">
        <v>2001</v>
      </c>
      <c r="AE203" s="22">
        <v>53</v>
      </c>
      <c r="AF203" s="22">
        <v>8139</v>
      </c>
      <c r="AG203" s="22">
        <v>289</v>
      </c>
      <c r="AH203" s="20">
        <v>0.2</v>
      </c>
      <c r="AI203" s="20">
        <v>1</v>
      </c>
      <c r="AJ203" s="20" t="s">
        <v>2264</v>
      </c>
      <c r="AK203" s="22">
        <v>228</v>
      </c>
      <c r="AL203" s="22">
        <v>0</v>
      </c>
      <c r="AM203" s="22">
        <v>0</v>
      </c>
      <c r="AN203" s="22">
        <v>0</v>
      </c>
      <c r="AO203" s="22">
        <v>8</v>
      </c>
      <c r="AP203" s="22">
        <v>0</v>
      </c>
      <c r="AQ203" s="22">
        <v>0</v>
      </c>
      <c r="AR203" s="22">
        <v>0</v>
      </c>
      <c r="AS203" s="22">
        <v>1</v>
      </c>
      <c r="AT203" s="22">
        <v>0</v>
      </c>
      <c r="AU203" s="22">
        <v>0</v>
      </c>
      <c r="AV203" s="22">
        <v>0</v>
      </c>
      <c r="AW203" s="22">
        <v>19</v>
      </c>
      <c r="AX203" s="20">
        <v>26.4</v>
      </c>
      <c r="AY203" s="20">
        <v>30.1</v>
      </c>
      <c r="AZ203" s="20">
        <v>16</v>
      </c>
      <c r="BA203" s="20">
        <v>7.3</v>
      </c>
      <c r="BB203" s="22">
        <v>3</v>
      </c>
      <c r="BC203" s="20">
        <v>0</v>
      </c>
      <c r="BD203" s="20">
        <v>0.03</v>
      </c>
      <c r="BE203" s="20">
        <v>0.03</v>
      </c>
      <c r="BF203" s="20">
        <v>5.56</v>
      </c>
      <c r="BG203" s="22">
        <v>262</v>
      </c>
      <c r="BH203" s="22">
        <v>106</v>
      </c>
      <c r="BI203" s="22">
        <v>171</v>
      </c>
      <c r="BJ203" s="22">
        <v>103</v>
      </c>
      <c r="BK203" s="22">
        <v>222</v>
      </c>
      <c r="BL203" s="22">
        <v>117</v>
      </c>
      <c r="BM203" s="22">
        <v>255</v>
      </c>
      <c r="BN203" s="22">
        <v>112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0.01</v>
      </c>
      <c r="BX203" s="22">
        <v>0.01</v>
      </c>
      <c r="BY203" s="22">
        <v>2.19</v>
      </c>
      <c r="BZ203" s="22">
        <v>3.16</v>
      </c>
      <c r="CA203" s="22">
        <v>273</v>
      </c>
      <c r="CB203" s="22">
        <v>180</v>
      </c>
      <c r="CC203" s="22">
        <v>260</v>
      </c>
      <c r="CD203" s="22">
        <v>120</v>
      </c>
      <c r="CE203" s="22">
        <v>289</v>
      </c>
      <c r="CF203" s="22">
        <v>133</v>
      </c>
      <c r="CG203" s="22">
        <v>391</v>
      </c>
      <c r="CH203" s="22">
        <v>124</v>
      </c>
      <c r="CI203" s="22">
        <v>1.18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492831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4</v>
      </c>
      <c r="J204" s="20">
        <v>2.7</v>
      </c>
      <c r="K204" s="20">
        <v>3.2</v>
      </c>
      <c r="L204" s="22">
        <v>8</v>
      </c>
      <c r="M204" s="20" t="s">
        <v>2046</v>
      </c>
      <c r="N204" s="20">
        <v>3.7</v>
      </c>
      <c r="O204" s="22">
        <v>594</v>
      </c>
      <c r="P204" s="23" t="b">
        <v>0</v>
      </c>
      <c r="Q204" s="20"/>
      <c r="R204" s="20"/>
      <c r="S204" s="22">
        <v>54</v>
      </c>
      <c r="T204" s="20" t="s">
        <v>2047</v>
      </c>
      <c r="U204" s="20">
        <v>3.2</v>
      </c>
      <c r="V204" s="20" t="s">
        <v>2048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13</v>
      </c>
      <c r="AD204" s="22">
        <v>5665</v>
      </c>
      <c r="AE204" s="22">
        <v>683</v>
      </c>
      <c r="AF204" s="22">
        <v>8987</v>
      </c>
      <c r="AG204" s="22">
        <v>383</v>
      </c>
      <c r="AH204" s="20">
        <v>0.7</v>
      </c>
      <c r="AI204" s="20">
        <v>2.4</v>
      </c>
      <c r="AJ204" s="20" t="s">
        <v>2048</v>
      </c>
      <c r="AK204" s="22">
        <v>262</v>
      </c>
      <c r="AL204" s="22">
        <v>1</v>
      </c>
      <c r="AM204" s="22">
        <v>0</v>
      </c>
      <c r="AN204" s="22">
        <v>0</v>
      </c>
      <c r="AO204" s="22">
        <v>9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2</v>
      </c>
      <c r="AW204" s="22">
        <v>46</v>
      </c>
      <c r="AX204" s="20">
        <v>61.6</v>
      </c>
      <c r="AY204" s="20">
        <v>20.6</v>
      </c>
      <c r="AZ204" s="20">
        <v>54</v>
      </c>
      <c r="BA204" s="20">
        <v>13.6</v>
      </c>
      <c r="BB204" s="22">
        <v>4</v>
      </c>
      <c r="BC204" s="20">
        <v>0.27</v>
      </c>
      <c r="BD204" s="20">
        <v>0.21</v>
      </c>
      <c r="BE204" s="20">
        <v>0.48</v>
      </c>
      <c r="BF204" s="20">
        <v>5.32</v>
      </c>
      <c r="BG204" s="22">
        <v>155</v>
      </c>
      <c r="BH204" s="22">
        <v>19</v>
      </c>
      <c r="BI204" s="22">
        <v>212</v>
      </c>
      <c r="BJ204" s="22">
        <v>30</v>
      </c>
      <c r="BK204" s="22">
        <v>98</v>
      </c>
      <c r="BL204" s="22">
        <v>28</v>
      </c>
      <c r="BM204" s="22">
        <v>154</v>
      </c>
      <c r="BN204" s="22">
        <v>25</v>
      </c>
      <c r="BO204" s="20"/>
      <c r="BP204" s="20"/>
      <c r="BQ204" s="20"/>
      <c r="BR204" s="20"/>
      <c r="BS204" s="20"/>
      <c r="BT204" s="20"/>
      <c r="BU204" s="22">
        <v>0.09</v>
      </c>
      <c r="BV204" s="22">
        <v>0</v>
      </c>
      <c r="BW204" s="22">
        <v>7.0000000000000007E-2</v>
      </c>
      <c r="BX204" s="22">
        <v>0.16</v>
      </c>
      <c r="BY204" s="22">
        <v>1.83</v>
      </c>
      <c r="BZ204" s="22">
        <v>3.09</v>
      </c>
      <c r="CA204" s="22">
        <v>139</v>
      </c>
      <c r="CB204" s="22">
        <v>39</v>
      </c>
      <c r="CC204" s="22">
        <v>74</v>
      </c>
      <c r="CD204" s="22">
        <v>11</v>
      </c>
      <c r="CE204" s="22">
        <v>111</v>
      </c>
      <c r="CF204" s="22">
        <v>22</v>
      </c>
      <c r="CG204" s="22">
        <v>388</v>
      </c>
      <c r="CH204" s="22">
        <v>61</v>
      </c>
      <c r="CI204" s="22">
        <v>1.37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432720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1</v>
      </c>
      <c r="J205" s="20">
        <v>0.7</v>
      </c>
      <c r="K205" s="20">
        <v>1.2</v>
      </c>
      <c r="L205" s="22">
        <v>2</v>
      </c>
      <c r="M205" s="20" t="s">
        <v>479</v>
      </c>
      <c r="N205" s="20">
        <v>1.7</v>
      </c>
      <c r="O205" s="22">
        <v>596</v>
      </c>
      <c r="P205" s="23" t="b">
        <v>0</v>
      </c>
      <c r="Q205" s="20"/>
      <c r="R205" s="20"/>
      <c r="S205" s="22">
        <v>45</v>
      </c>
      <c r="T205" s="20" t="s">
        <v>2049</v>
      </c>
      <c r="U205" s="20">
        <v>1.8</v>
      </c>
      <c r="V205" s="20" t="s">
        <v>2050</v>
      </c>
      <c r="W205" s="20">
        <v>0.9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7</v>
      </c>
      <c r="AD205" s="22">
        <v>11949</v>
      </c>
      <c r="AE205" s="22">
        <v>645</v>
      </c>
      <c r="AF205" s="22">
        <v>23087</v>
      </c>
      <c r="AG205" s="22">
        <v>1249</v>
      </c>
      <c r="AH205" s="20">
        <v>0.4</v>
      </c>
      <c r="AI205" s="20">
        <v>1.6</v>
      </c>
      <c r="AJ205" s="20" t="s">
        <v>2050</v>
      </c>
      <c r="AK205" s="22">
        <v>360</v>
      </c>
      <c r="AL205" s="22">
        <v>0</v>
      </c>
      <c r="AM205" s="22">
        <v>0</v>
      </c>
      <c r="AN205" s="22">
        <v>0</v>
      </c>
      <c r="AO205" s="22">
        <v>12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16</v>
      </c>
      <c r="AV205" s="22">
        <v>0</v>
      </c>
      <c r="AW205" s="22">
        <v>74</v>
      </c>
      <c r="AX205" s="20">
        <v>129.80000000000001</v>
      </c>
      <c r="AY205" s="20">
        <v>0.1</v>
      </c>
      <c r="AZ205" s="20">
        <v>0</v>
      </c>
      <c r="BA205" s="20">
        <v>13</v>
      </c>
      <c r="BB205" s="22">
        <v>4</v>
      </c>
      <c r="BC205" s="20">
        <v>0</v>
      </c>
      <c r="BD205" s="20">
        <v>0</v>
      </c>
      <c r="BE205" s="20">
        <v>0</v>
      </c>
      <c r="BF205" s="20">
        <v>7.71</v>
      </c>
      <c r="BG205" s="22">
        <v>36</v>
      </c>
      <c r="BH205" s="22">
        <v>9</v>
      </c>
      <c r="BI205" s="22">
        <v>375</v>
      </c>
      <c r="BJ205" s="22">
        <v>4</v>
      </c>
      <c r="BK205" s="22">
        <v>575</v>
      </c>
      <c r="BL205" s="22">
        <v>73</v>
      </c>
      <c r="BM205" s="22">
        <v>164</v>
      </c>
      <c r="BN205" s="22">
        <v>9</v>
      </c>
      <c r="BO205" s="20"/>
      <c r="BP205" s="20"/>
      <c r="BQ205" s="20"/>
      <c r="BR205" s="20"/>
      <c r="BS205" s="20"/>
      <c r="BT205" s="20"/>
      <c r="BU205" s="22">
        <v>0</v>
      </c>
      <c r="BV205" s="22">
        <v>4</v>
      </c>
      <c r="BW205" s="22">
        <v>0</v>
      </c>
      <c r="BX205" s="22">
        <v>0</v>
      </c>
      <c r="BY205" s="22">
        <v>1.93</v>
      </c>
      <c r="BZ205" s="22">
        <v>3</v>
      </c>
      <c r="CA205" s="22">
        <v>414</v>
      </c>
      <c r="CB205" s="22">
        <v>22</v>
      </c>
      <c r="CC205" s="22">
        <v>184</v>
      </c>
      <c r="CD205" s="22">
        <v>16</v>
      </c>
      <c r="CE205" s="22">
        <v>225</v>
      </c>
      <c r="CF205" s="22">
        <v>22</v>
      </c>
      <c r="CG205" s="22">
        <v>166</v>
      </c>
      <c r="CH205" s="22">
        <v>23</v>
      </c>
      <c r="CI205" s="22">
        <v>1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83283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3</v>
      </c>
      <c r="J206" s="20">
        <v>-0.3</v>
      </c>
      <c r="K206" s="20">
        <v>0.2</v>
      </c>
      <c r="L206" s="22">
        <v>0</v>
      </c>
      <c r="M206" s="20" t="s">
        <v>920</v>
      </c>
      <c r="N206" s="20">
        <v>0.7</v>
      </c>
      <c r="O206" s="22">
        <v>600</v>
      </c>
      <c r="P206" s="23" t="b">
        <v>0</v>
      </c>
      <c r="Q206" s="20"/>
      <c r="R206" s="20"/>
      <c r="S206" s="22">
        <v>48</v>
      </c>
      <c r="T206" s="20" t="s">
        <v>1587</v>
      </c>
      <c r="U206" s="20">
        <v>1</v>
      </c>
      <c r="V206" s="20" t="s">
        <v>711</v>
      </c>
      <c r="W206" s="20">
        <v>0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3</v>
      </c>
      <c r="AD206" s="22">
        <v>330</v>
      </c>
      <c r="AE206" s="22">
        <v>19</v>
      </c>
      <c r="AF206" s="22">
        <v>2878</v>
      </c>
      <c r="AG206" s="22">
        <v>72</v>
      </c>
      <c r="AH206" s="20">
        <v>0.1</v>
      </c>
      <c r="AI206" s="20">
        <v>0.6</v>
      </c>
      <c r="AJ206" s="20" t="s">
        <v>711</v>
      </c>
      <c r="AK206" s="22">
        <v>53</v>
      </c>
      <c r="AL206" s="22">
        <v>0</v>
      </c>
      <c r="AM206" s="22">
        <v>0</v>
      </c>
      <c r="AN206" s="22">
        <v>0</v>
      </c>
      <c r="AO206" s="22">
        <v>2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10</v>
      </c>
      <c r="AX206" s="20">
        <v>9.1999999999999993</v>
      </c>
      <c r="AY206" s="20">
        <v>15.8</v>
      </c>
      <c r="AZ206" s="20">
        <v>4</v>
      </c>
      <c r="BA206" s="20">
        <v>2.9</v>
      </c>
      <c r="BB206" s="22">
        <v>0</v>
      </c>
      <c r="BC206" s="20">
        <v>0</v>
      </c>
      <c r="BD206" s="20">
        <v>0.26</v>
      </c>
      <c r="BE206" s="20">
        <v>0.26</v>
      </c>
      <c r="BF206" s="20">
        <v>1.34</v>
      </c>
      <c r="BG206" s="22">
        <v>332</v>
      </c>
      <c r="BH206" s="22">
        <v>143</v>
      </c>
      <c r="BI206" s="22">
        <v>235</v>
      </c>
      <c r="BJ206" s="22">
        <v>129</v>
      </c>
      <c r="BK206" s="22">
        <v>302</v>
      </c>
      <c r="BL206" s="22">
        <v>148</v>
      </c>
      <c r="BM206" s="22">
        <v>326</v>
      </c>
      <c r="BN206" s="22">
        <v>148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0.44</v>
      </c>
      <c r="BX206" s="22">
        <v>0.44</v>
      </c>
      <c r="BY206" s="22">
        <v>2.2799999999999998</v>
      </c>
      <c r="BZ206" s="22">
        <v>3.4</v>
      </c>
      <c r="CA206" s="22">
        <v>306</v>
      </c>
      <c r="CB206" s="22">
        <v>204</v>
      </c>
      <c r="CC206" s="22">
        <v>304</v>
      </c>
      <c r="CD206" s="22">
        <v>140</v>
      </c>
      <c r="CE206" s="22">
        <v>341</v>
      </c>
      <c r="CF206" s="22">
        <v>151</v>
      </c>
      <c r="CG206" s="22">
        <v>537</v>
      </c>
      <c r="CH206" s="22">
        <v>197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487702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3</v>
      </c>
      <c r="J207" s="20">
        <v>2</v>
      </c>
      <c r="K207" s="20">
        <v>2.5</v>
      </c>
      <c r="L207" s="22">
        <v>2</v>
      </c>
      <c r="M207" s="20" t="s">
        <v>2051</v>
      </c>
      <c r="N207" s="20">
        <v>3</v>
      </c>
      <c r="O207" s="22">
        <v>605</v>
      </c>
      <c r="P207" s="23" t="b">
        <v>0</v>
      </c>
      <c r="Q207" s="20"/>
      <c r="R207" s="20"/>
      <c r="S207" s="22">
        <v>50</v>
      </c>
      <c r="T207" s="20" t="s">
        <v>2052</v>
      </c>
      <c r="U207" s="20">
        <v>2.8</v>
      </c>
      <c r="V207" s="20" t="s">
        <v>2053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11</v>
      </c>
      <c r="AD207" s="22">
        <v>3323</v>
      </c>
      <c r="AE207" s="22">
        <v>779</v>
      </c>
      <c r="AF207" s="22">
        <v>1832</v>
      </c>
      <c r="AG207" s="22">
        <v>160</v>
      </c>
      <c r="AH207" s="20">
        <v>0.6</v>
      </c>
      <c r="AI207" s="20">
        <v>2.2000000000000002</v>
      </c>
      <c r="AJ207" s="20" t="s">
        <v>2053</v>
      </c>
      <c r="AK207" s="22">
        <v>269</v>
      </c>
      <c r="AL207" s="22">
        <v>0</v>
      </c>
      <c r="AM207" s="22">
        <v>1</v>
      </c>
      <c r="AN207" s="22">
        <v>0</v>
      </c>
      <c r="AO207" s="22">
        <v>11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25</v>
      </c>
      <c r="AX207" s="20">
        <v>29.6</v>
      </c>
      <c r="AY207" s="20">
        <v>73.3</v>
      </c>
      <c r="AZ207" s="20">
        <v>35</v>
      </c>
      <c r="BA207" s="20">
        <v>13.8</v>
      </c>
      <c r="BB207" s="22">
        <v>4</v>
      </c>
      <c r="BC207" s="20">
        <v>0.18</v>
      </c>
      <c r="BD207" s="20">
        <v>0.46</v>
      </c>
      <c r="BE207" s="20">
        <v>0.64</v>
      </c>
      <c r="BF207" s="20">
        <v>5.9</v>
      </c>
      <c r="BG207" s="22">
        <v>250</v>
      </c>
      <c r="BH207" s="22">
        <v>99</v>
      </c>
      <c r="BI207" s="22">
        <v>67</v>
      </c>
      <c r="BJ207" s="22">
        <v>50</v>
      </c>
      <c r="BK207" s="22">
        <v>130</v>
      </c>
      <c r="BL207" s="22">
        <v>77</v>
      </c>
      <c r="BM207" s="22">
        <v>150</v>
      </c>
      <c r="BN207" s="22">
        <v>79</v>
      </c>
      <c r="BO207" s="20"/>
      <c r="BP207" s="20"/>
      <c r="BQ207" s="20"/>
      <c r="BR207" s="20"/>
      <c r="BS207" s="20"/>
      <c r="BT207" s="20"/>
      <c r="BU207" s="22">
        <v>0.06</v>
      </c>
      <c r="BV207" s="22">
        <v>0</v>
      </c>
      <c r="BW207" s="22">
        <v>0.15</v>
      </c>
      <c r="BX207" s="22">
        <v>0.21</v>
      </c>
      <c r="BY207" s="22">
        <v>1.97</v>
      </c>
      <c r="BZ207" s="22">
        <v>3.68</v>
      </c>
      <c r="CA207" s="22">
        <v>218</v>
      </c>
      <c r="CB207" s="22">
        <v>138</v>
      </c>
      <c r="CC207" s="22">
        <v>98</v>
      </c>
      <c r="CD207" s="22">
        <v>44</v>
      </c>
      <c r="CE207" s="22">
        <v>140</v>
      </c>
      <c r="CF207" s="22">
        <v>62</v>
      </c>
      <c r="CG207" s="22">
        <v>487</v>
      </c>
      <c r="CH207" s="22">
        <v>169</v>
      </c>
      <c r="CI207" s="22">
        <v>1.34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179458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-0.3</v>
      </c>
      <c r="K208" s="20">
        <v>0.2</v>
      </c>
      <c r="L208" s="22">
        <v>0</v>
      </c>
      <c r="M208" s="20" t="s">
        <v>957</v>
      </c>
      <c r="N208" s="20">
        <v>0.7</v>
      </c>
      <c r="O208" s="22">
        <v>608</v>
      </c>
      <c r="P208" s="23" t="b">
        <v>0</v>
      </c>
      <c r="Q208" s="20"/>
      <c r="R208" s="20"/>
      <c r="S208" s="22">
        <v>49</v>
      </c>
      <c r="T208" s="20" t="s">
        <v>2054</v>
      </c>
      <c r="U208" s="20">
        <v>1</v>
      </c>
      <c r="V208" s="20" t="s">
        <v>2055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3</v>
      </c>
      <c r="AD208" s="22">
        <v>197</v>
      </c>
      <c r="AE208" s="22">
        <v>6</v>
      </c>
      <c r="AF208" s="22">
        <v>891</v>
      </c>
      <c r="AG208" s="22">
        <v>22</v>
      </c>
      <c r="AH208" s="20">
        <v>0.1</v>
      </c>
      <c r="AI208" s="20">
        <v>0.6</v>
      </c>
      <c r="AJ208" s="20" t="s">
        <v>2055</v>
      </c>
      <c r="AK208" s="22">
        <v>60</v>
      </c>
      <c r="AL208" s="22">
        <v>0</v>
      </c>
      <c r="AM208" s="22">
        <v>0</v>
      </c>
      <c r="AN208" s="22">
        <v>0</v>
      </c>
      <c r="AO208" s="22">
        <v>1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6</v>
      </c>
      <c r="AX208" s="20">
        <v>6.4</v>
      </c>
      <c r="AY208" s="20">
        <v>23</v>
      </c>
      <c r="AZ208" s="20">
        <v>25</v>
      </c>
      <c r="BA208" s="20">
        <v>5.2</v>
      </c>
      <c r="BB208" s="22">
        <v>0</v>
      </c>
      <c r="BC208" s="20">
        <v>0.08</v>
      </c>
      <c r="BD208" s="20">
        <v>7.0000000000000007E-2</v>
      </c>
      <c r="BE208" s="20">
        <v>0.15</v>
      </c>
      <c r="BF208" s="20">
        <v>1.4</v>
      </c>
      <c r="BG208" s="22">
        <v>349</v>
      </c>
      <c r="BH208" s="22">
        <v>153</v>
      </c>
      <c r="BI208" s="22">
        <v>199</v>
      </c>
      <c r="BJ208" s="22">
        <v>119</v>
      </c>
      <c r="BK208" s="22">
        <v>171</v>
      </c>
      <c r="BL208" s="22">
        <v>96</v>
      </c>
      <c r="BM208" s="22">
        <v>287</v>
      </c>
      <c r="BN208" s="22">
        <v>128</v>
      </c>
      <c r="BO208" s="20"/>
      <c r="BP208" s="20"/>
      <c r="BQ208" s="20"/>
      <c r="BR208" s="20"/>
      <c r="BS208" s="20"/>
      <c r="BT208" s="20"/>
      <c r="BU208" s="22">
        <v>0.12</v>
      </c>
      <c r="BV208" s="22">
        <v>0</v>
      </c>
      <c r="BW208" s="22">
        <v>0.1</v>
      </c>
      <c r="BX208" s="22">
        <v>0.22</v>
      </c>
      <c r="BY208" s="22">
        <v>2.1</v>
      </c>
      <c r="BZ208" s="22">
        <v>1.5</v>
      </c>
      <c r="CA208" s="22">
        <v>261</v>
      </c>
      <c r="CB208" s="22">
        <v>171</v>
      </c>
      <c r="CC208" s="22">
        <v>306</v>
      </c>
      <c r="CD208" s="22">
        <v>142</v>
      </c>
      <c r="CE208" s="22">
        <v>354</v>
      </c>
      <c r="CF208" s="22">
        <v>161</v>
      </c>
      <c r="CG208" s="22">
        <v>606</v>
      </c>
      <c r="CH208" s="22">
        <v>236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461567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2529</v>
      </c>
      <c r="N209" s="20">
        <v>0</v>
      </c>
      <c r="O209" s="22">
        <v>622</v>
      </c>
      <c r="P209" s="23" t="b">
        <v>0</v>
      </c>
      <c r="Q209" s="20" t="s">
        <v>2944</v>
      </c>
      <c r="R209" s="20" t="s">
        <v>3054</v>
      </c>
      <c r="S209" s="22">
        <v>40</v>
      </c>
      <c r="T209" s="20" t="s">
        <v>2530</v>
      </c>
      <c r="U209" s="20">
        <v>0</v>
      </c>
      <c r="V209" s="20" t="s">
        <v>2531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467</v>
      </c>
      <c r="AE209" s="22">
        <v>0</v>
      </c>
      <c r="AF209" s="22">
        <v>2180</v>
      </c>
      <c r="AG209" s="22">
        <v>107</v>
      </c>
      <c r="AH209" s="20">
        <v>0</v>
      </c>
      <c r="AI209" s="20">
        <v>0</v>
      </c>
      <c r="AJ209" s="20" t="s">
        <v>2531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475</v>
      </c>
      <c r="BH209" s="22">
        <v>179</v>
      </c>
      <c r="BI209" s="22">
        <v>459</v>
      </c>
      <c r="BJ209" s="22">
        <v>179</v>
      </c>
      <c r="BK209" s="22">
        <v>429</v>
      </c>
      <c r="BL209" s="22">
        <v>162</v>
      </c>
      <c r="BM209" s="22">
        <v>481</v>
      </c>
      <c r="BN209" s="22">
        <v>180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676</v>
      </c>
      <c r="CB209" s="22">
        <v>206</v>
      </c>
      <c r="CC209" s="22">
        <v>452</v>
      </c>
      <c r="CD209" s="22">
        <v>162</v>
      </c>
      <c r="CE209" s="22">
        <v>480</v>
      </c>
      <c r="CF209" s="22">
        <v>176</v>
      </c>
      <c r="CG209" s="22">
        <v>516</v>
      </c>
      <c r="CH209" s="22">
        <v>194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550839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3</v>
      </c>
      <c r="J210" s="20">
        <v>-1</v>
      </c>
      <c r="K210" s="20">
        <v>-0.5</v>
      </c>
      <c r="L210" s="22">
        <v>0</v>
      </c>
      <c r="M210" s="20" t="s">
        <v>482</v>
      </c>
      <c r="N210" s="20">
        <v>0</v>
      </c>
      <c r="O210" s="22">
        <v>660</v>
      </c>
      <c r="P210" s="23" t="b">
        <v>0</v>
      </c>
      <c r="Q210" s="20"/>
      <c r="R210" s="20"/>
      <c r="S210" s="22">
        <v>50</v>
      </c>
      <c r="T210" s="20" t="s">
        <v>2532</v>
      </c>
      <c r="U210" s="20">
        <v>0</v>
      </c>
      <c r="V210" s="20" t="s">
        <v>2533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0</v>
      </c>
      <c r="AD210" s="22">
        <v>86</v>
      </c>
      <c r="AE210" s="22">
        <v>9</v>
      </c>
      <c r="AF210" s="22">
        <v>109</v>
      </c>
      <c r="AG210" s="22">
        <v>15</v>
      </c>
      <c r="AH210" s="20">
        <v>0</v>
      </c>
      <c r="AI210" s="20">
        <v>0</v>
      </c>
      <c r="AJ210" s="20" t="s">
        <v>2533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687</v>
      </c>
      <c r="BH210" s="22">
        <v>291</v>
      </c>
      <c r="BI210" s="22">
        <v>685</v>
      </c>
      <c r="BJ210" s="22">
        <v>290</v>
      </c>
      <c r="BK210" s="22">
        <v>681</v>
      </c>
      <c r="BL210" s="22">
        <v>287</v>
      </c>
      <c r="BM210" s="22">
        <v>689</v>
      </c>
      <c r="BN210" s="22">
        <v>292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224</v>
      </c>
      <c r="CB210" s="22">
        <v>143</v>
      </c>
      <c r="CC210" s="22">
        <v>679</v>
      </c>
      <c r="CD210" s="22">
        <v>288</v>
      </c>
      <c r="CE210" s="22">
        <v>688</v>
      </c>
      <c r="CF210" s="22">
        <v>291</v>
      </c>
      <c r="CG210" s="22">
        <v>679</v>
      </c>
      <c r="CH210" s="22">
        <v>279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247245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-0.7</v>
      </c>
      <c r="K211" s="20">
        <v>-0.2</v>
      </c>
      <c r="L211" s="22">
        <v>1</v>
      </c>
      <c r="M211" s="20" t="s">
        <v>2910</v>
      </c>
      <c r="N211" s="20">
        <v>0.3</v>
      </c>
      <c r="O211" s="22">
        <v>674</v>
      </c>
      <c r="P211" s="23" t="b">
        <v>0</v>
      </c>
      <c r="Q211" s="20"/>
      <c r="R211" s="20"/>
      <c r="S211" s="22">
        <v>40</v>
      </c>
      <c r="T211" s="20" t="s">
        <v>2911</v>
      </c>
      <c r="U211" s="20">
        <v>0.3</v>
      </c>
      <c r="V211" s="20" t="s">
        <v>2912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</v>
      </c>
      <c r="AD211" s="22">
        <v>1826</v>
      </c>
      <c r="AE211" s="22">
        <v>47</v>
      </c>
      <c r="AF211" s="22">
        <v>662</v>
      </c>
      <c r="AG211" s="22">
        <v>74</v>
      </c>
      <c r="AH211" s="20">
        <v>0.1</v>
      </c>
      <c r="AI211" s="20">
        <v>0.2</v>
      </c>
      <c r="AJ211" s="20" t="s">
        <v>2912</v>
      </c>
      <c r="AK211" s="22">
        <v>138</v>
      </c>
      <c r="AL211" s="22">
        <v>0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21</v>
      </c>
      <c r="AX211" s="20">
        <v>25.4</v>
      </c>
      <c r="AY211" s="20">
        <v>24.4</v>
      </c>
      <c r="AZ211" s="20">
        <v>42</v>
      </c>
      <c r="BA211" s="20">
        <v>9.1999999999999993</v>
      </c>
      <c r="BB211" s="22">
        <v>1</v>
      </c>
      <c r="BC211" s="20">
        <v>0.35</v>
      </c>
      <c r="BD211" s="20">
        <v>0.04</v>
      </c>
      <c r="BE211" s="20">
        <v>0.39</v>
      </c>
      <c r="BF211" s="20">
        <v>3.8</v>
      </c>
      <c r="BG211" s="22">
        <v>264</v>
      </c>
      <c r="BH211" s="22">
        <v>105</v>
      </c>
      <c r="BI211" s="22">
        <v>194</v>
      </c>
      <c r="BJ211" s="22">
        <v>52</v>
      </c>
      <c r="BK211" s="22">
        <v>116</v>
      </c>
      <c r="BL211" s="22">
        <v>16</v>
      </c>
      <c r="BM211" s="22">
        <v>224</v>
      </c>
      <c r="BN211" s="22">
        <v>77</v>
      </c>
      <c r="BO211" s="20"/>
      <c r="BP211" s="20"/>
      <c r="BQ211" s="20"/>
      <c r="BR211" s="20"/>
      <c r="BS211" s="20"/>
      <c r="BT211" s="20"/>
      <c r="BU211" s="22">
        <v>0.23</v>
      </c>
      <c r="BV211" s="22">
        <v>0</v>
      </c>
      <c r="BW211" s="22">
        <v>0.03</v>
      </c>
      <c r="BX211" s="22">
        <v>0.26</v>
      </c>
      <c r="BY211" s="22">
        <v>2.48</v>
      </c>
      <c r="BZ211" s="22">
        <v>3.91</v>
      </c>
      <c r="CA211" s="22">
        <v>660</v>
      </c>
      <c r="CB211" s="22">
        <v>195</v>
      </c>
      <c r="CC211" s="22">
        <v>329</v>
      </c>
      <c r="CD211" s="22">
        <v>105</v>
      </c>
      <c r="CE211" s="22">
        <v>403</v>
      </c>
      <c r="CF211" s="22">
        <v>138</v>
      </c>
      <c r="CG211" s="22">
        <v>555</v>
      </c>
      <c r="CH211" s="22">
        <v>199</v>
      </c>
      <c r="CI211" s="22">
        <v>0.65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447715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-0.7</v>
      </c>
      <c r="K212" s="20">
        <v>-0.2</v>
      </c>
      <c r="L212" s="22">
        <v>0</v>
      </c>
      <c r="M212" s="20" t="s">
        <v>883</v>
      </c>
      <c r="N212" s="20">
        <v>0.3</v>
      </c>
      <c r="O212" s="22">
        <v>675</v>
      </c>
      <c r="P212" s="23" t="b">
        <v>0</v>
      </c>
      <c r="Q212" s="20"/>
      <c r="R212" s="20" t="s">
        <v>3055</v>
      </c>
      <c r="S212" s="22">
        <v>50</v>
      </c>
      <c r="T212" s="20" t="s">
        <v>2913</v>
      </c>
      <c r="U212" s="20">
        <v>1</v>
      </c>
      <c r="V212" s="20" t="s">
        <v>545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1</v>
      </c>
      <c r="AD212" s="22">
        <v>1477</v>
      </c>
      <c r="AE212" s="22">
        <v>228</v>
      </c>
      <c r="AF212" s="22">
        <v>837</v>
      </c>
      <c r="AG212" s="22">
        <v>50</v>
      </c>
      <c r="AH212" s="20">
        <v>0.1</v>
      </c>
      <c r="AI212" s="20">
        <v>0.2</v>
      </c>
      <c r="AJ212" s="20" t="s">
        <v>2914</v>
      </c>
      <c r="AK212" s="22">
        <v>22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3</v>
      </c>
      <c r="AX212" s="20">
        <v>1.2</v>
      </c>
      <c r="AY212" s="20">
        <v>1</v>
      </c>
      <c r="AZ212" s="20">
        <v>0</v>
      </c>
      <c r="BA212" s="20">
        <v>0.2</v>
      </c>
      <c r="BB212" s="22">
        <v>0</v>
      </c>
      <c r="BC212" s="20">
        <v>0</v>
      </c>
      <c r="BD212" s="20">
        <v>0.01</v>
      </c>
      <c r="BE212" s="20">
        <v>0.01</v>
      </c>
      <c r="BF212" s="20">
        <v>0.3</v>
      </c>
      <c r="BG212" s="22">
        <v>386</v>
      </c>
      <c r="BH212" s="22">
        <v>179</v>
      </c>
      <c r="BI212" s="22">
        <v>343</v>
      </c>
      <c r="BJ212" s="22">
        <v>169</v>
      </c>
      <c r="BK212" s="22">
        <v>676</v>
      </c>
      <c r="BL212" s="22">
        <v>283</v>
      </c>
      <c r="BM212" s="22">
        <v>400</v>
      </c>
      <c r="BN212" s="22">
        <v>185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0.04</v>
      </c>
      <c r="BX212" s="22">
        <v>0.04</v>
      </c>
      <c r="BY212" s="22">
        <v>1.23</v>
      </c>
      <c r="BZ212" s="22">
        <v>0</v>
      </c>
      <c r="CA212" s="22">
        <v>213</v>
      </c>
      <c r="CB212" s="22">
        <v>134</v>
      </c>
      <c r="CC212" s="22">
        <v>360</v>
      </c>
      <c r="CD212" s="22">
        <v>170</v>
      </c>
      <c r="CE212" s="22">
        <v>366</v>
      </c>
      <c r="CF212" s="22">
        <v>170</v>
      </c>
      <c r="CG212" s="22">
        <v>615</v>
      </c>
      <c r="CH212" s="22">
        <v>243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437757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-1</v>
      </c>
      <c r="K213" s="20">
        <v>-0.5</v>
      </c>
      <c r="L213" s="22">
        <v>0</v>
      </c>
      <c r="M213" s="20" t="s">
        <v>3056</v>
      </c>
      <c r="N213" s="20">
        <v>0</v>
      </c>
      <c r="O213" s="22">
        <v>694</v>
      </c>
      <c r="P213" s="23" t="b">
        <v>0</v>
      </c>
      <c r="Q213" s="20"/>
      <c r="R213" s="20"/>
      <c r="S213" s="22">
        <v>50</v>
      </c>
      <c r="T213" s="20" t="s">
        <v>3057</v>
      </c>
      <c r="U213" s="20">
        <v>0</v>
      </c>
      <c r="V213" s="20" t="s">
        <v>3058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0</v>
      </c>
      <c r="AD213" s="22">
        <v>73</v>
      </c>
      <c r="AE213" s="22">
        <v>9</v>
      </c>
      <c r="AF213" s="22">
        <v>22</v>
      </c>
      <c r="AG213" s="22">
        <v>12</v>
      </c>
      <c r="AH213" s="20">
        <v>0</v>
      </c>
      <c r="AI213" s="20">
        <v>0</v>
      </c>
      <c r="AJ213" s="20" t="s">
        <v>3058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682</v>
      </c>
      <c r="BH213" s="22">
        <v>287</v>
      </c>
      <c r="BI213" s="22">
        <v>680</v>
      </c>
      <c r="BJ213" s="22">
        <v>286</v>
      </c>
      <c r="BK213" s="22">
        <v>675</v>
      </c>
      <c r="BL213" s="22">
        <v>282</v>
      </c>
      <c r="BM213" s="22">
        <v>684</v>
      </c>
      <c r="BN213" s="22">
        <v>288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209</v>
      </c>
      <c r="CB213" s="22">
        <v>131</v>
      </c>
      <c r="CC213" s="22">
        <v>674</v>
      </c>
      <c r="CD213" s="22">
        <v>284</v>
      </c>
      <c r="CE213" s="22">
        <v>683</v>
      </c>
      <c r="CF213" s="22">
        <v>287</v>
      </c>
      <c r="CG213" s="22">
        <v>703</v>
      </c>
      <c r="CH213" s="22">
        <v>298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437748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1.1000000000000001</v>
      </c>
      <c r="K214" s="20">
        <v>1.6</v>
      </c>
      <c r="L214" s="22">
        <v>1</v>
      </c>
      <c r="M214" s="20" t="s">
        <v>3277</v>
      </c>
      <c r="N214" s="20">
        <v>1</v>
      </c>
      <c r="O214" s="22">
        <v>706</v>
      </c>
      <c r="P214" s="23" t="b">
        <v>0</v>
      </c>
      <c r="Q214" s="20"/>
      <c r="R214" s="20"/>
      <c r="S214" s="22">
        <v>55</v>
      </c>
      <c r="T214" s="20" t="s">
        <v>3278</v>
      </c>
      <c r="U214" s="20">
        <v>1</v>
      </c>
      <c r="V214" s="20" t="s">
        <v>3279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1</v>
      </c>
      <c r="AD214" s="22">
        <v>269</v>
      </c>
      <c r="AE214" s="22">
        <v>91</v>
      </c>
      <c r="AF214" s="22">
        <v>51</v>
      </c>
      <c r="AG214" s="22">
        <v>28</v>
      </c>
      <c r="AH214" s="20">
        <v>0.2</v>
      </c>
      <c r="AI214" s="20">
        <v>0.2</v>
      </c>
      <c r="AJ214" s="20" t="s">
        <v>3280</v>
      </c>
      <c r="AK214" s="22">
        <v>14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5</v>
      </c>
      <c r="AX214" s="20">
        <v>0.4</v>
      </c>
      <c r="AY214" s="20">
        <v>14.5</v>
      </c>
      <c r="AZ214" s="20">
        <v>4</v>
      </c>
      <c r="BA214" s="20">
        <v>1.9</v>
      </c>
      <c r="BB214" s="22">
        <v>0</v>
      </c>
      <c r="BC214" s="20">
        <v>0.05</v>
      </c>
      <c r="BD214" s="20">
        <v>0.1</v>
      </c>
      <c r="BE214" s="20">
        <v>0.15</v>
      </c>
      <c r="BF214" s="20">
        <v>0.13</v>
      </c>
      <c r="BG214" s="22">
        <v>394</v>
      </c>
      <c r="BH214" s="22">
        <v>183</v>
      </c>
      <c r="BI214" s="22">
        <v>247</v>
      </c>
      <c r="BJ214" s="22">
        <v>136</v>
      </c>
      <c r="BK214" s="22">
        <v>312</v>
      </c>
      <c r="BL214" s="22">
        <v>155</v>
      </c>
      <c r="BM214" s="22">
        <v>354</v>
      </c>
      <c r="BN214" s="22">
        <v>162</v>
      </c>
      <c r="BO214" s="20"/>
      <c r="BP214" s="20"/>
      <c r="BQ214" s="20"/>
      <c r="BR214" s="20"/>
      <c r="BS214" s="20"/>
      <c r="BT214" s="20"/>
      <c r="BU214" s="22">
        <v>0.32</v>
      </c>
      <c r="BV214" s="22">
        <v>0</v>
      </c>
      <c r="BW214" s="22">
        <v>0.64</v>
      </c>
      <c r="BX214" s="22">
        <v>0.96</v>
      </c>
      <c r="BY214" s="22">
        <v>0.84</v>
      </c>
      <c r="BZ214" s="22">
        <v>0</v>
      </c>
      <c r="CA214" s="22">
        <v>114</v>
      </c>
      <c r="CB214" s="22">
        <v>71</v>
      </c>
      <c r="CC214" s="22">
        <v>274</v>
      </c>
      <c r="CD214" s="22">
        <v>126</v>
      </c>
      <c r="CE214" s="22">
        <v>374</v>
      </c>
      <c r="CF214" s="22">
        <v>177</v>
      </c>
      <c r="CG214" s="22">
        <v>685</v>
      </c>
      <c r="CH214" s="22">
        <v>285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75</v>
      </c>
      <c r="B215" s="20"/>
      <c r="C215" s="22">
        <v>486672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3</v>
      </c>
      <c r="J215" s="20">
        <v>1.1000000000000001</v>
      </c>
      <c r="K215" s="20">
        <v>1.5</v>
      </c>
      <c r="L215" s="22">
        <v>0</v>
      </c>
      <c r="M215" s="20" t="s">
        <v>1113</v>
      </c>
      <c r="N215" s="20">
        <v>1.5</v>
      </c>
      <c r="O215" s="22">
        <v>126</v>
      </c>
      <c r="P215" s="23" t="b">
        <v>0</v>
      </c>
      <c r="Q215" s="20" t="s">
        <v>2928</v>
      </c>
      <c r="R215" s="20" t="s">
        <v>3281</v>
      </c>
      <c r="S215" s="22">
        <v>49</v>
      </c>
      <c r="T215" s="20" t="s">
        <v>1114</v>
      </c>
      <c r="U215" s="20">
        <v>2</v>
      </c>
      <c r="V215" s="20" t="s">
        <v>1115</v>
      </c>
      <c r="W215" s="20">
        <v>2.1</v>
      </c>
      <c r="X215" s="23" t="b">
        <v>0</v>
      </c>
      <c r="Y215" s="20"/>
      <c r="Z215" s="20" t="s">
        <v>937</v>
      </c>
      <c r="AA215" s="22">
        <v>7</v>
      </c>
      <c r="AB215" s="22">
        <v>8</v>
      </c>
      <c r="AC215" s="22">
        <v>6</v>
      </c>
      <c r="AD215" s="22">
        <v>61974</v>
      </c>
      <c r="AE215" s="22">
        <v>841</v>
      </c>
      <c r="AF215" s="22">
        <v>181099</v>
      </c>
      <c r="AG215" s="22">
        <v>14839</v>
      </c>
      <c r="AH215" s="20">
        <v>0.3</v>
      </c>
      <c r="AI215" s="20">
        <v>1.2</v>
      </c>
      <c r="AJ215" s="20" t="s">
        <v>590</v>
      </c>
      <c r="AK215" s="22">
        <v>195</v>
      </c>
      <c r="AL215" s="22">
        <v>0</v>
      </c>
      <c r="AM215" s="22">
        <v>0</v>
      </c>
      <c r="AN215" s="22">
        <v>1</v>
      </c>
      <c r="AO215" s="22">
        <v>2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27</v>
      </c>
      <c r="AX215" s="20">
        <v>29.2</v>
      </c>
      <c r="AY215" s="20">
        <v>13.9</v>
      </c>
      <c r="AZ215" s="20">
        <v>5</v>
      </c>
      <c r="BA215" s="20">
        <v>4.5</v>
      </c>
      <c r="BB215" s="22">
        <v>2</v>
      </c>
      <c r="BC215" s="20">
        <v>0.11</v>
      </c>
      <c r="BD215" s="20">
        <v>0.1</v>
      </c>
      <c r="BE215" s="20">
        <v>0.21</v>
      </c>
      <c r="BF215" s="20">
        <v>2.02</v>
      </c>
      <c r="BG215" s="22">
        <v>254</v>
      </c>
      <c r="BH215" s="22">
        <v>102</v>
      </c>
      <c r="BI215" s="22">
        <v>249</v>
      </c>
      <c r="BJ215" s="22">
        <v>137</v>
      </c>
      <c r="BK215" s="22">
        <v>291</v>
      </c>
      <c r="BL215" s="22">
        <v>145</v>
      </c>
      <c r="BM215" s="22">
        <v>300</v>
      </c>
      <c r="BN215" s="22">
        <v>132</v>
      </c>
      <c r="BO215" s="20"/>
      <c r="BP215" s="20"/>
      <c r="BQ215" s="20"/>
      <c r="BR215" s="20"/>
      <c r="BS215" s="20"/>
      <c r="BT215" s="20"/>
      <c r="BU215" s="22">
        <v>0.05</v>
      </c>
      <c r="BV215" s="22">
        <v>0</v>
      </c>
      <c r="BW215" s="22">
        <v>0.05</v>
      </c>
      <c r="BX215" s="22">
        <v>0.1</v>
      </c>
      <c r="BY215" s="22">
        <v>0.93</v>
      </c>
      <c r="BZ215" s="22">
        <v>0.92</v>
      </c>
      <c r="CA215" s="22">
        <v>296</v>
      </c>
      <c r="CB215" s="22">
        <v>196</v>
      </c>
      <c r="CC215" s="22">
        <v>208</v>
      </c>
      <c r="CD215" s="22">
        <v>96</v>
      </c>
      <c r="CE215" s="22">
        <v>207</v>
      </c>
      <c r="CF215" s="22">
        <v>89</v>
      </c>
      <c r="CG215" s="22">
        <v>115</v>
      </c>
      <c r="CH215" s="22">
        <v>34</v>
      </c>
      <c r="CI215" s="22">
        <v>0.92</v>
      </c>
      <c r="CJ215" s="22">
        <v>0.46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215059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1</v>
      </c>
      <c r="J216" s="20">
        <v>5</v>
      </c>
      <c r="K216" s="20">
        <v>5</v>
      </c>
      <c r="L216" s="22">
        <v>10</v>
      </c>
      <c r="M216" s="20" t="s">
        <v>1099</v>
      </c>
      <c r="N216" s="20">
        <v>5</v>
      </c>
      <c r="O216" s="22">
        <v>145</v>
      </c>
      <c r="P216" s="23" t="b">
        <v>0</v>
      </c>
      <c r="Q216" s="20"/>
      <c r="R216" s="20"/>
      <c r="S216" s="22">
        <v>45</v>
      </c>
      <c r="T216" s="20" t="s">
        <v>1100</v>
      </c>
      <c r="U216" s="20">
        <v>4.4000000000000004</v>
      </c>
      <c r="V216" s="20" t="s">
        <v>426</v>
      </c>
      <c r="W216" s="20">
        <v>5.7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22</v>
      </c>
      <c r="AD216" s="22">
        <v>364482</v>
      </c>
      <c r="AE216" s="22">
        <v>22418</v>
      </c>
      <c r="AF216" s="22">
        <v>142819</v>
      </c>
      <c r="AG216" s="22">
        <v>6648</v>
      </c>
      <c r="AH216" s="20">
        <v>1.1000000000000001</v>
      </c>
      <c r="AI216" s="20">
        <v>4.9000000000000004</v>
      </c>
      <c r="AJ216" s="20" t="s">
        <v>1963</v>
      </c>
      <c r="AK216" s="22">
        <v>450</v>
      </c>
      <c r="AL216" s="22">
        <v>0</v>
      </c>
      <c r="AM216" s="22">
        <v>0</v>
      </c>
      <c r="AN216" s="22">
        <v>2</v>
      </c>
      <c r="AO216" s="22">
        <v>5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10</v>
      </c>
      <c r="AV216" s="22">
        <v>3</v>
      </c>
      <c r="AW216" s="22">
        <v>99</v>
      </c>
      <c r="AX216" s="20">
        <v>107.8</v>
      </c>
      <c r="AY216" s="20">
        <v>0.1</v>
      </c>
      <c r="AZ216" s="20">
        <v>0</v>
      </c>
      <c r="BA216" s="20">
        <v>10.8</v>
      </c>
      <c r="BB216" s="22">
        <v>5</v>
      </c>
      <c r="BC216" s="20">
        <v>0</v>
      </c>
      <c r="BD216" s="20">
        <v>0</v>
      </c>
      <c r="BE216" s="20">
        <v>0</v>
      </c>
      <c r="BF216" s="20">
        <v>5.41</v>
      </c>
      <c r="BG216" s="22">
        <v>58</v>
      </c>
      <c r="BH216" s="22">
        <v>15</v>
      </c>
      <c r="BI216" s="22">
        <v>374</v>
      </c>
      <c r="BJ216" s="22">
        <v>3</v>
      </c>
      <c r="BK216" s="22">
        <v>560</v>
      </c>
      <c r="BL216" s="22">
        <v>72</v>
      </c>
      <c r="BM216" s="22">
        <v>203</v>
      </c>
      <c r="BN216" s="22">
        <v>15</v>
      </c>
      <c r="BO216" s="20"/>
      <c r="BP216" s="20"/>
      <c r="BQ216" s="20"/>
      <c r="BR216" s="20"/>
      <c r="BS216" s="20"/>
      <c r="BT216" s="20"/>
      <c r="BU216" s="22">
        <v>0</v>
      </c>
      <c r="BV216" s="22">
        <v>2</v>
      </c>
      <c r="BW216" s="22">
        <v>0</v>
      </c>
      <c r="BX216" s="22">
        <v>0</v>
      </c>
      <c r="BY216" s="22">
        <v>1.08</v>
      </c>
      <c r="BZ216" s="22">
        <v>1</v>
      </c>
      <c r="CA216" s="22">
        <v>385</v>
      </c>
      <c r="CB216" s="22">
        <v>21</v>
      </c>
      <c r="CC216" s="22">
        <v>33</v>
      </c>
      <c r="CD216" s="22">
        <v>3</v>
      </c>
      <c r="CE216" s="22">
        <v>55</v>
      </c>
      <c r="CF216" s="22">
        <v>6</v>
      </c>
      <c r="CG216" s="22">
        <v>70</v>
      </c>
      <c r="CH216" s="22">
        <v>12</v>
      </c>
      <c r="CI216" s="22">
        <v>1</v>
      </c>
      <c r="CJ216" s="22">
        <v>0.4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199598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918</v>
      </c>
      <c r="N217" s="20">
        <v>0</v>
      </c>
      <c r="O217" s="22">
        <v>185</v>
      </c>
      <c r="P217" s="23" t="b">
        <v>0</v>
      </c>
      <c r="Q217" s="20" t="s">
        <v>2056</v>
      </c>
      <c r="R217" s="20" t="s">
        <v>2057</v>
      </c>
      <c r="S217" s="22">
        <v>40</v>
      </c>
      <c r="T217" s="20" t="s">
        <v>1176</v>
      </c>
      <c r="U217" s="20">
        <v>0</v>
      </c>
      <c r="V217" s="20" t="s">
        <v>738</v>
      </c>
      <c r="W217" s="20">
        <v>0</v>
      </c>
      <c r="X217" s="23" t="b">
        <v>0</v>
      </c>
      <c r="Y217" s="20"/>
      <c r="Z217" s="20" t="s">
        <v>872</v>
      </c>
      <c r="AA217" s="22">
        <v>7</v>
      </c>
      <c r="AB217" s="22">
        <v>8</v>
      </c>
      <c r="AC217" s="22">
        <v>0</v>
      </c>
      <c r="AD217" s="22">
        <v>0</v>
      </c>
      <c r="AE217" s="22">
        <v>0</v>
      </c>
      <c r="AF217" s="22">
        <v>689</v>
      </c>
      <c r="AG217" s="22">
        <v>28</v>
      </c>
      <c r="AH217" s="20">
        <v>0</v>
      </c>
      <c r="AI217" s="20">
        <v>0</v>
      </c>
      <c r="AJ217" s="20" t="s">
        <v>738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444</v>
      </c>
      <c r="BH217" s="22">
        <v>162</v>
      </c>
      <c r="BI217" s="22">
        <v>426</v>
      </c>
      <c r="BJ217" s="22">
        <v>161</v>
      </c>
      <c r="BK217" s="22">
        <v>393</v>
      </c>
      <c r="BL217" s="22">
        <v>141</v>
      </c>
      <c r="BM217" s="22">
        <v>450</v>
      </c>
      <c r="BN217" s="22">
        <v>163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637</v>
      </c>
      <c r="CB217" s="22">
        <v>182</v>
      </c>
      <c r="CC217" s="22">
        <v>420</v>
      </c>
      <c r="CD217" s="22">
        <v>144</v>
      </c>
      <c r="CE217" s="22">
        <v>448</v>
      </c>
      <c r="CF217" s="22">
        <v>158</v>
      </c>
      <c r="CG217" s="22">
        <v>655</v>
      </c>
      <c r="CH217" s="22">
        <v>220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109745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0</v>
      </c>
      <c r="K218" s="20">
        <v>0</v>
      </c>
      <c r="L218" s="22">
        <v>0</v>
      </c>
      <c r="M218" s="20" t="s">
        <v>399</v>
      </c>
      <c r="N218" s="20">
        <v>0</v>
      </c>
      <c r="O218" s="22">
        <v>187</v>
      </c>
      <c r="P218" s="23" t="b">
        <v>0</v>
      </c>
      <c r="Q218" s="20" t="s">
        <v>2534</v>
      </c>
      <c r="R218" s="20" t="s">
        <v>2535</v>
      </c>
      <c r="S218" s="22">
        <v>50</v>
      </c>
      <c r="T218" s="20" t="s">
        <v>1155</v>
      </c>
      <c r="U218" s="20">
        <v>0</v>
      </c>
      <c r="V218" s="20" t="s">
        <v>398</v>
      </c>
      <c r="W218" s="20">
        <v>0.3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1775</v>
      </c>
      <c r="AE218" s="22">
        <v>0</v>
      </c>
      <c r="AF218" s="22">
        <v>76347</v>
      </c>
      <c r="AG218" s="22">
        <v>765</v>
      </c>
      <c r="AH218" s="20">
        <v>0</v>
      </c>
      <c r="AI218" s="20">
        <v>0</v>
      </c>
      <c r="AJ218" s="20" t="s">
        <v>398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671</v>
      </c>
      <c r="BH218" s="22">
        <v>85</v>
      </c>
      <c r="BI218" s="22">
        <v>665</v>
      </c>
      <c r="BJ218" s="22">
        <v>80</v>
      </c>
      <c r="BK218" s="22">
        <v>660</v>
      </c>
      <c r="BL218" s="22">
        <v>79</v>
      </c>
      <c r="BM218" s="22">
        <v>673</v>
      </c>
      <c r="BN218" s="22">
        <v>85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175</v>
      </c>
      <c r="CB218" s="22">
        <v>5</v>
      </c>
      <c r="CC218" s="22">
        <v>663</v>
      </c>
      <c r="CD218" s="22">
        <v>84</v>
      </c>
      <c r="CE218" s="22">
        <v>672</v>
      </c>
      <c r="CF218" s="22">
        <v>85</v>
      </c>
      <c r="CG218" s="22">
        <v>275</v>
      </c>
      <c r="CH218" s="22">
        <v>40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54694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4</v>
      </c>
      <c r="J219" s="20">
        <v>0</v>
      </c>
      <c r="K219" s="20">
        <v>0</v>
      </c>
      <c r="L219" s="22">
        <v>0</v>
      </c>
      <c r="M219" s="20" t="s">
        <v>1183</v>
      </c>
      <c r="N219" s="20">
        <v>0</v>
      </c>
      <c r="O219" s="22">
        <v>188</v>
      </c>
      <c r="P219" s="23" t="b">
        <v>0</v>
      </c>
      <c r="Q219" s="20"/>
      <c r="R219" s="20" t="s">
        <v>2058</v>
      </c>
      <c r="S219" s="22">
        <v>65</v>
      </c>
      <c r="T219" s="20" t="s">
        <v>1184</v>
      </c>
      <c r="U219" s="20">
        <v>0</v>
      </c>
      <c r="V219" s="20" t="s">
        <v>571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1736</v>
      </c>
      <c r="AG219" s="22">
        <v>20</v>
      </c>
      <c r="AH219" s="20">
        <v>0</v>
      </c>
      <c r="AI219" s="20">
        <v>0</v>
      </c>
      <c r="AJ219" s="20" t="s">
        <v>571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712</v>
      </c>
      <c r="BH219" s="22">
        <v>88</v>
      </c>
      <c r="BI219" s="22">
        <v>711</v>
      </c>
      <c r="BJ219" s="22">
        <v>88</v>
      </c>
      <c r="BK219" s="22">
        <v>711</v>
      </c>
      <c r="BL219" s="22">
        <v>88</v>
      </c>
      <c r="BM219" s="22">
        <v>712</v>
      </c>
      <c r="BN219" s="22">
        <v>88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45</v>
      </c>
      <c r="CB219" s="22">
        <v>17</v>
      </c>
      <c r="CC219" s="22">
        <v>706</v>
      </c>
      <c r="CD219" s="22">
        <v>87</v>
      </c>
      <c r="CE219" s="22">
        <v>711</v>
      </c>
      <c r="CF219" s="22">
        <v>88</v>
      </c>
      <c r="CG219" s="22">
        <v>591</v>
      </c>
      <c r="CH219" s="22">
        <v>83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41328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2</v>
      </c>
      <c r="J220" s="20">
        <v>0</v>
      </c>
      <c r="K220" s="20">
        <v>0</v>
      </c>
      <c r="L220" s="22">
        <v>0</v>
      </c>
      <c r="M220" s="20" t="s">
        <v>1146</v>
      </c>
      <c r="N220" s="20">
        <v>0</v>
      </c>
      <c r="O220" s="22">
        <v>189</v>
      </c>
      <c r="P220" s="23" t="b">
        <v>0</v>
      </c>
      <c r="Q220" s="20" t="s">
        <v>2059</v>
      </c>
      <c r="R220" s="20" t="s">
        <v>2060</v>
      </c>
      <c r="S220" s="22">
        <v>45</v>
      </c>
      <c r="T220" s="20" t="s">
        <v>1147</v>
      </c>
      <c r="U220" s="20">
        <v>0</v>
      </c>
      <c r="V220" s="20" t="s">
        <v>516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96</v>
      </c>
      <c r="AG220" s="22">
        <v>0</v>
      </c>
      <c r="AH220" s="20">
        <v>0</v>
      </c>
      <c r="AI220" s="20">
        <v>0</v>
      </c>
      <c r="AJ220" s="20" t="s">
        <v>516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568</v>
      </c>
      <c r="BH220" s="22">
        <v>218</v>
      </c>
      <c r="BI220" s="22">
        <v>556</v>
      </c>
      <c r="BJ220" s="22">
        <v>218</v>
      </c>
      <c r="BK220" s="22">
        <v>542</v>
      </c>
      <c r="BL220" s="22">
        <v>214</v>
      </c>
      <c r="BM220" s="22">
        <v>573</v>
      </c>
      <c r="BN220" s="22">
        <v>218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340</v>
      </c>
      <c r="CB220" s="22">
        <v>43</v>
      </c>
      <c r="CC220" s="22">
        <v>555</v>
      </c>
      <c r="CD220" s="22">
        <v>210</v>
      </c>
      <c r="CE220" s="22">
        <v>574</v>
      </c>
      <c r="CF220" s="22">
        <v>216</v>
      </c>
      <c r="CG220" s="22">
        <v>712</v>
      </c>
      <c r="CH220" s="22">
        <v>231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118335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2061</v>
      </c>
      <c r="N221" s="20">
        <v>0</v>
      </c>
      <c r="O221" s="22">
        <v>190</v>
      </c>
      <c r="P221" s="23" t="b">
        <v>0</v>
      </c>
      <c r="Q221" s="20" t="s">
        <v>2062</v>
      </c>
      <c r="R221" s="20" t="s">
        <v>2063</v>
      </c>
      <c r="S221" s="22">
        <v>40</v>
      </c>
      <c r="T221" s="20" t="s">
        <v>2064</v>
      </c>
      <c r="U221" s="20">
        <v>0</v>
      </c>
      <c r="V221" s="20" t="s">
        <v>2065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211</v>
      </c>
      <c r="AG221" s="22">
        <v>0</v>
      </c>
      <c r="AH221" s="20">
        <v>0</v>
      </c>
      <c r="AI221" s="20">
        <v>0</v>
      </c>
      <c r="AJ221" s="20" t="s">
        <v>2065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428</v>
      </c>
      <c r="BH221" s="22">
        <v>153</v>
      </c>
      <c r="BI221" s="22">
        <v>410</v>
      </c>
      <c r="BJ221" s="22">
        <v>152</v>
      </c>
      <c r="BK221" s="22">
        <v>377</v>
      </c>
      <c r="BL221" s="22">
        <v>132</v>
      </c>
      <c r="BM221" s="22">
        <v>434</v>
      </c>
      <c r="BN221" s="22">
        <v>154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619</v>
      </c>
      <c r="CB221" s="22">
        <v>171</v>
      </c>
      <c r="CC221" s="22">
        <v>405</v>
      </c>
      <c r="CD221" s="22">
        <v>135</v>
      </c>
      <c r="CE221" s="22">
        <v>432</v>
      </c>
      <c r="CF221" s="22">
        <v>149</v>
      </c>
      <c r="CG221" s="22">
        <v>699</v>
      </c>
      <c r="CH221" s="22">
        <v>230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27.75" thickBot="1">
      <c r="A222" s="22">
        <v>25</v>
      </c>
      <c r="B222" s="22">
        <v>0</v>
      </c>
      <c r="C222" s="22">
        <v>242880</v>
      </c>
      <c r="D222" s="22">
        <v>0</v>
      </c>
      <c r="E222" s="22">
        <v>0</v>
      </c>
      <c r="F222" s="22">
        <v>-1</v>
      </c>
      <c r="G222" s="22">
        <v>1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1192</v>
      </c>
      <c r="N222" s="20">
        <v>0</v>
      </c>
      <c r="O222" s="22">
        <v>191</v>
      </c>
      <c r="P222" s="23" t="b">
        <v>0</v>
      </c>
      <c r="Q222" s="20" t="s">
        <v>2927</v>
      </c>
      <c r="R222" s="20" t="s">
        <v>2405</v>
      </c>
      <c r="S222" s="22">
        <v>44</v>
      </c>
      <c r="T222" s="20" t="s">
        <v>1193</v>
      </c>
      <c r="U222" s="20">
        <v>0</v>
      </c>
      <c r="V222" s="20" t="s">
        <v>1194</v>
      </c>
      <c r="W222" s="20">
        <v>0</v>
      </c>
      <c r="X222" s="23" t="b">
        <v>0</v>
      </c>
      <c r="Y222" s="20"/>
      <c r="Z222" s="20" t="s">
        <v>937</v>
      </c>
      <c r="AA222" s="22">
        <v>7</v>
      </c>
      <c r="AB222" s="22">
        <v>8</v>
      </c>
      <c r="AC222" s="22">
        <v>0</v>
      </c>
      <c r="AD222" s="22">
        <v>358</v>
      </c>
      <c r="AE222" s="22">
        <v>27</v>
      </c>
      <c r="AF222" s="22">
        <v>3419</v>
      </c>
      <c r="AG222" s="22">
        <v>65</v>
      </c>
      <c r="AH222" s="20">
        <v>0</v>
      </c>
      <c r="AI222" s="20">
        <v>0</v>
      </c>
      <c r="AJ222" s="20" t="s">
        <v>2066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547</v>
      </c>
      <c r="BH222" s="22">
        <v>215</v>
      </c>
      <c r="BI222" s="22">
        <v>533</v>
      </c>
      <c r="BJ222" s="22">
        <v>215</v>
      </c>
      <c r="BK222" s="22">
        <v>517</v>
      </c>
      <c r="BL222" s="22">
        <v>210</v>
      </c>
      <c r="BM222" s="22">
        <v>552</v>
      </c>
      <c r="BN222" s="22">
        <v>215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548</v>
      </c>
      <c r="CB222" s="22">
        <v>144</v>
      </c>
      <c r="CC222" s="22">
        <v>532</v>
      </c>
      <c r="CD222" s="22">
        <v>206</v>
      </c>
      <c r="CE222" s="22">
        <v>554</v>
      </c>
      <c r="CF222" s="22">
        <v>214</v>
      </c>
      <c r="CG222" s="22">
        <v>556</v>
      </c>
      <c r="CH222" s="22">
        <v>200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122074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1</v>
      </c>
      <c r="J223" s="20">
        <v>0</v>
      </c>
      <c r="K223" s="20">
        <v>0</v>
      </c>
      <c r="L223" s="22">
        <v>0</v>
      </c>
      <c r="M223" s="20" t="s">
        <v>907</v>
      </c>
      <c r="N223" s="20">
        <v>0</v>
      </c>
      <c r="O223" s="22">
        <v>192</v>
      </c>
      <c r="P223" s="23" t="b">
        <v>0</v>
      </c>
      <c r="Q223" s="20" t="s">
        <v>3059</v>
      </c>
      <c r="R223" s="20" t="s">
        <v>2406</v>
      </c>
      <c r="S223" s="22">
        <v>40</v>
      </c>
      <c r="T223" s="20" t="s">
        <v>1185</v>
      </c>
      <c r="U223" s="20">
        <v>0</v>
      </c>
      <c r="V223" s="20" t="s">
        <v>1186</v>
      </c>
      <c r="W223" s="20">
        <v>0</v>
      </c>
      <c r="X223" s="23" t="b">
        <v>0</v>
      </c>
      <c r="Y223" s="20"/>
      <c r="Z223" s="20" t="s">
        <v>899</v>
      </c>
      <c r="AA223" s="22">
        <v>7</v>
      </c>
      <c r="AB223" s="22">
        <v>8</v>
      </c>
      <c r="AC223" s="22">
        <v>0</v>
      </c>
      <c r="AD223" s="22">
        <v>338</v>
      </c>
      <c r="AE223" s="22">
        <v>28</v>
      </c>
      <c r="AF223" s="22">
        <v>944</v>
      </c>
      <c r="AG223" s="22">
        <v>25</v>
      </c>
      <c r="AH223" s="20">
        <v>0</v>
      </c>
      <c r="AI223" s="20">
        <v>0</v>
      </c>
      <c r="AJ223" s="20" t="s">
        <v>1186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430</v>
      </c>
      <c r="BH223" s="22">
        <v>42</v>
      </c>
      <c r="BI223" s="22">
        <v>412</v>
      </c>
      <c r="BJ223" s="22">
        <v>25</v>
      </c>
      <c r="BK223" s="22">
        <v>379</v>
      </c>
      <c r="BL223" s="22">
        <v>21</v>
      </c>
      <c r="BM223" s="22">
        <v>436</v>
      </c>
      <c r="BN223" s="22">
        <v>42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621</v>
      </c>
      <c r="CB223" s="22">
        <v>49</v>
      </c>
      <c r="CC223" s="22">
        <v>407</v>
      </c>
      <c r="CD223" s="22">
        <v>42</v>
      </c>
      <c r="CE223" s="22">
        <v>434</v>
      </c>
      <c r="CF223" s="22">
        <v>42</v>
      </c>
      <c r="CG223" s="22">
        <v>599</v>
      </c>
      <c r="CH223" s="22">
        <v>74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27.75" thickBot="1">
      <c r="A224" s="22">
        <v>25</v>
      </c>
      <c r="B224" s="22">
        <v>0</v>
      </c>
      <c r="C224" s="22">
        <v>440323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</v>
      </c>
      <c r="K224" s="20">
        <v>0</v>
      </c>
      <c r="L224" s="22">
        <v>0</v>
      </c>
      <c r="M224" s="20" t="s">
        <v>1174</v>
      </c>
      <c r="N224" s="20">
        <v>0</v>
      </c>
      <c r="O224" s="22">
        <v>193</v>
      </c>
      <c r="P224" s="23" t="b">
        <v>0</v>
      </c>
      <c r="Q224" s="20" t="s">
        <v>2927</v>
      </c>
      <c r="R224" s="20" t="s">
        <v>2407</v>
      </c>
      <c r="S224" s="22">
        <v>49</v>
      </c>
      <c r="T224" s="20" t="s">
        <v>1175</v>
      </c>
      <c r="U224" s="20">
        <v>0</v>
      </c>
      <c r="V224" s="20" t="s">
        <v>559</v>
      </c>
      <c r="W224" s="20">
        <v>0</v>
      </c>
      <c r="X224" s="23" t="b">
        <v>0</v>
      </c>
      <c r="Y224" s="20"/>
      <c r="Z224" s="20" t="s">
        <v>937</v>
      </c>
      <c r="AA224" s="22">
        <v>7</v>
      </c>
      <c r="AB224" s="22">
        <v>8</v>
      </c>
      <c r="AC224" s="22">
        <v>0</v>
      </c>
      <c r="AD224" s="22">
        <v>775</v>
      </c>
      <c r="AE224" s="22">
        <v>82</v>
      </c>
      <c r="AF224" s="22">
        <v>3660</v>
      </c>
      <c r="AG224" s="22">
        <v>105</v>
      </c>
      <c r="AH224" s="20">
        <v>0</v>
      </c>
      <c r="AI224" s="20">
        <v>0</v>
      </c>
      <c r="AJ224" s="20" t="s">
        <v>559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662</v>
      </c>
      <c r="BH224" s="22">
        <v>77</v>
      </c>
      <c r="BI224" s="22">
        <v>658</v>
      </c>
      <c r="BJ224" s="22">
        <v>78</v>
      </c>
      <c r="BK224" s="22">
        <v>654</v>
      </c>
      <c r="BL224" s="22">
        <v>79</v>
      </c>
      <c r="BM224" s="22">
        <v>667</v>
      </c>
      <c r="BN224" s="22">
        <v>79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292</v>
      </c>
      <c r="CB224" s="22">
        <v>58</v>
      </c>
      <c r="CC224" s="22">
        <v>655</v>
      </c>
      <c r="CD224" s="22">
        <v>78</v>
      </c>
      <c r="CE224" s="22">
        <v>665</v>
      </c>
      <c r="CF224" s="22">
        <v>79</v>
      </c>
      <c r="CG224" s="22">
        <v>532</v>
      </c>
      <c r="CH224" s="22">
        <v>75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180736</v>
      </c>
      <c r="D225" s="22">
        <v>0</v>
      </c>
      <c r="E225" s="22">
        <v>0</v>
      </c>
      <c r="F225" s="22">
        <v>-2</v>
      </c>
      <c r="G225" s="22">
        <v>2</v>
      </c>
      <c r="H225" s="22">
        <v>0</v>
      </c>
      <c r="I225" s="22">
        <v>2</v>
      </c>
      <c r="J225" s="20">
        <v>0</v>
      </c>
      <c r="K225" s="20">
        <v>0</v>
      </c>
      <c r="L225" s="22">
        <v>0</v>
      </c>
      <c r="M225" s="20" t="s">
        <v>1160</v>
      </c>
      <c r="N225" s="20">
        <v>0</v>
      </c>
      <c r="O225" s="22">
        <v>194</v>
      </c>
      <c r="P225" s="23" t="b">
        <v>0</v>
      </c>
      <c r="Q225" s="20" t="s">
        <v>2403</v>
      </c>
      <c r="R225" s="20" t="s">
        <v>2536</v>
      </c>
      <c r="S225" s="22">
        <v>43</v>
      </c>
      <c r="T225" s="20" t="s">
        <v>1161</v>
      </c>
      <c r="U225" s="20">
        <v>0</v>
      </c>
      <c r="V225" s="20" t="s">
        <v>518</v>
      </c>
      <c r="W225" s="20">
        <v>0.1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0</v>
      </c>
      <c r="AD225" s="22">
        <v>419</v>
      </c>
      <c r="AE225" s="22">
        <v>18</v>
      </c>
      <c r="AF225" s="22">
        <v>14467</v>
      </c>
      <c r="AG225" s="22">
        <v>224</v>
      </c>
      <c r="AH225" s="20">
        <v>0</v>
      </c>
      <c r="AI225" s="20">
        <v>0</v>
      </c>
      <c r="AJ225" s="20" t="s">
        <v>518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503</v>
      </c>
      <c r="BH225" s="22">
        <v>196</v>
      </c>
      <c r="BI225" s="22">
        <v>487</v>
      </c>
      <c r="BJ225" s="22">
        <v>195</v>
      </c>
      <c r="BK225" s="22">
        <v>459</v>
      </c>
      <c r="BL225" s="22">
        <v>180</v>
      </c>
      <c r="BM225" s="22">
        <v>508</v>
      </c>
      <c r="BN225" s="22">
        <v>196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589</v>
      </c>
      <c r="CB225" s="22">
        <v>157</v>
      </c>
      <c r="CC225" s="22">
        <v>482</v>
      </c>
      <c r="CD225" s="22">
        <v>181</v>
      </c>
      <c r="CE225" s="22">
        <v>509</v>
      </c>
      <c r="CF225" s="22">
        <v>194</v>
      </c>
      <c r="CG225" s="22">
        <v>459</v>
      </c>
      <c r="CH225" s="22">
        <v>176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172850</v>
      </c>
      <c r="D226" s="22">
        <v>0</v>
      </c>
      <c r="E226" s="22">
        <v>0</v>
      </c>
      <c r="F226" s="22">
        <v>3</v>
      </c>
      <c r="G226" s="22">
        <v>-3</v>
      </c>
      <c r="H226" s="22">
        <v>0</v>
      </c>
      <c r="I226" s="22">
        <v>2</v>
      </c>
      <c r="J226" s="20">
        <v>2</v>
      </c>
      <c r="K226" s="20">
        <v>2</v>
      </c>
      <c r="L226" s="22">
        <v>0</v>
      </c>
      <c r="M226" s="20" t="s">
        <v>999</v>
      </c>
      <c r="N226" s="20">
        <v>2</v>
      </c>
      <c r="O226" s="22">
        <v>195</v>
      </c>
      <c r="P226" s="23" t="b">
        <v>0</v>
      </c>
      <c r="Q226" s="20"/>
      <c r="R226" s="20"/>
      <c r="S226" s="22">
        <v>58</v>
      </c>
      <c r="T226" s="20" t="s">
        <v>1158</v>
      </c>
      <c r="U226" s="20">
        <v>3</v>
      </c>
      <c r="V226" s="20" t="s">
        <v>470</v>
      </c>
      <c r="W226" s="20">
        <v>31.4</v>
      </c>
      <c r="X226" s="23" t="b">
        <v>0</v>
      </c>
      <c r="Y226" s="20"/>
      <c r="Z226" s="20" t="s">
        <v>858</v>
      </c>
      <c r="AA226" s="22">
        <v>7</v>
      </c>
      <c r="AB226" s="22">
        <v>8</v>
      </c>
      <c r="AC226" s="22">
        <v>15</v>
      </c>
      <c r="AD226" s="22">
        <v>2094935</v>
      </c>
      <c r="AE226" s="22">
        <v>11389</v>
      </c>
      <c r="AF226" s="22">
        <v>511646</v>
      </c>
      <c r="AG226" s="22">
        <v>152805</v>
      </c>
      <c r="AH226" s="20">
        <v>0.3</v>
      </c>
      <c r="AI226" s="20">
        <v>2.6</v>
      </c>
      <c r="AJ226" s="20" t="s">
        <v>470</v>
      </c>
      <c r="AK226" s="22">
        <v>305</v>
      </c>
      <c r="AL226" s="22">
        <v>0</v>
      </c>
      <c r="AM226" s="22">
        <v>1</v>
      </c>
      <c r="AN226" s="22">
        <v>1</v>
      </c>
      <c r="AO226" s="22">
        <v>4</v>
      </c>
      <c r="AP226" s="22">
        <v>0</v>
      </c>
      <c r="AQ226" s="22">
        <v>0</v>
      </c>
      <c r="AR226" s="22">
        <v>0</v>
      </c>
      <c r="AS226" s="22">
        <v>2</v>
      </c>
      <c r="AT226" s="22">
        <v>0</v>
      </c>
      <c r="AU226" s="22">
        <v>0</v>
      </c>
      <c r="AV226" s="22">
        <v>2</v>
      </c>
      <c r="AW226" s="22">
        <v>65</v>
      </c>
      <c r="AX226" s="20">
        <v>49.8</v>
      </c>
      <c r="AY226" s="20">
        <v>131.6</v>
      </c>
      <c r="AZ226" s="20">
        <v>71</v>
      </c>
      <c r="BA226" s="20">
        <v>25.2</v>
      </c>
      <c r="BB226" s="22">
        <v>4</v>
      </c>
      <c r="BC226" s="20">
        <v>0.7</v>
      </c>
      <c r="BD226" s="20">
        <v>1.26</v>
      </c>
      <c r="BE226" s="20">
        <v>1.96</v>
      </c>
      <c r="BF226" s="20">
        <v>3.25</v>
      </c>
      <c r="BG226" s="22">
        <v>193</v>
      </c>
      <c r="BH226" s="22">
        <v>76</v>
      </c>
      <c r="BI226" s="22">
        <v>21</v>
      </c>
      <c r="BJ226" s="22">
        <v>6</v>
      </c>
      <c r="BK226" s="22">
        <v>62</v>
      </c>
      <c r="BL226" s="22">
        <v>5</v>
      </c>
      <c r="BM226" s="22">
        <v>56</v>
      </c>
      <c r="BN226" s="22">
        <v>9</v>
      </c>
      <c r="BO226" s="22">
        <v>2</v>
      </c>
      <c r="BP226" s="20"/>
      <c r="BQ226" s="20"/>
      <c r="BR226" s="20"/>
      <c r="BS226" s="20"/>
      <c r="BT226" s="20"/>
      <c r="BU226" s="22">
        <v>0.21</v>
      </c>
      <c r="BV226" s="22">
        <v>0</v>
      </c>
      <c r="BW226" s="22">
        <v>0.37</v>
      </c>
      <c r="BX226" s="22">
        <v>0.57999999999999996</v>
      </c>
      <c r="BY226" s="22">
        <v>0.96</v>
      </c>
      <c r="BZ226" s="22">
        <v>1.18</v>
      </c>
      <c r="CA226" s="22">
        <v>83</v>
      </c>
      <c r="CB226" s="22">
        <v>6</v>
      </c>
      <c r="CC226" s="22">
        <v>169</v>
      </c>
      <c r="CD226" s="22">
        <v>55</v>
      </c>
      <c r="CE226" s="22">
        <v>129</v>
      </c>
      <c r="CF226" s="22">
        <v>35</v>
      </c>
      <c r="CG226" s="22">
        <v>6</v>
      </c>
      <c r="CH226" s="22">
        <v>2</v>
      </c>
      <c r="CI226" s="22">
        <v>1.18</v>
      </c>
      <c r="CJ226" s="22">
        <v>0.3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478912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</v>
      </c>
      <c r="K227" s="20">
        <v>0</v>
      </c>
      <c r="L227" s="22">
        <v>0</v>
      </c>
      <c r="M227" s="20" t="s">
        <v>1141</v>
      </c>
      <c r="N227" s="20">
        <v>1.2</v>
      </c>
      <c r="O227" s="22">
        <v>196</v>
      </c>
      <c r="P227" s="23" t="b">
        <v>0</v>
      </c>
      <c r="Q227" s="20" t="s">
        <v>910</v>
      </c>
      <c r="R227" s="20" t="s">
        <v>2811</v>
      </c>
      <c r="S227" s="22">
        <v>44</v>
      </c>
      <c r="T227" s="20" t="s">
        <v>1142</v>
      </c>
      <c r="U227" s="20">
        <v>3</v>
      </c>
      <c r="V227" s="20" t="s">
        <v>560</v>
      </c>
      <c r="W227" s="20">
        <v>1.2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6</v>
      </c>
      <c r="AD227" s="22">
        <v>46180</v>
      </c>
      <c r="AE227" s="22">
        <v>306</v>
      </c>
      <c r="AF227" s="22">
        <v>203513</v>
      </c>
      <c r="AG227" s="22">
        <v>6193</v>
      </c>
      <c r="AH227" s="20">
        <v>0.3</v>
      </c>
      <c r="AI227" s="20">
        <v>1.4</v>
      </c>
      <c r="AJ227" s="20" t="s">
        <v>560</v>
      </c>
      <c r="AK227" s="22">
        <v>125</v>
      </c>
      <c r="AL227" s="22">
        <v>1</v>
      </c>
      <c r="AM227" s="22">
        <v>0</v>
      </c>
      <c r="AN227" s="22">
        <v>0</v>
      </c>
      <c r="AO227" s="22">
        <v>2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0</v>
      </c>
      <c r="AW227" s="22">
        <v>23</v>
      </c>
      <c r="AX227" s="20">
        <v>34.799999999999997</v>
      </c>
      <c r="AY227" s="20">
        <v>25.1</v>
      </c>
      <c r="AZ227" s="20">
        <v>39</v>
      </c>
      <c r="BA227" s="20">
        <v>9.9</v>
      </c>
      <c r="BB227" s="22">
        <v>2</v>
      </c>
      <c r="BC227" s="20">
        <v>0.08</v>
      </c>
      <c r="BD227" s="20">
        <v>0.19</v>
      </c>
      <c r="BE227" s="20">
        <v>0.27</v>
      </c>
      <c r="BF227" s="20">
        <v>1.96</v>
      </c>
      <c r="BG227" s="22">
        <v>241</v>
      </c>
      <c r="BH227" s="22">
        <v>95</v>
      </c>
      <c r="BI227" s="22">
        <v>190</v>
      </c>
      <c r="BJ227" s="22">
        <v>115</v>
      </c>
      <c r="BK227" s="22">
        <v>123</v>
      </c>
      <c r="BL227" s="22">
        <v>75</v>
      </c>
      <c r="BM227" s="22">
        <v>214</v>
      </c>
      <c r="BN227" s="22">
        <v>99</v>
      </c>
      <c r="BO227" s="20"/>
      <c r="BP227" s="20"/>
      <c r="BQ227" s="20"/>
      <c r="BR227" s="20"/>
      <c r="BS227" s="20"/>
      <c r="BT227" s="20"/>
      <c r="BU227" s="22">
        <v>0.06</v>
      </c>
      <c r="BV227" s="22">
        <v>0</v>
      </c>
      <c r="BW227" s="22">
        <v>0.14000000000000001</v>
      </c>
      <c r="BX227" s="22">
        <v>0.2</v>
      </c>
      <c r="BY227" s="22">
        <v>1.41</v>
      </c>
      <c r="BZ227" s="22">
        <v>1.44</v>
      </c>
      <c r="CA227" s="22">
        <v>572</v>
      </c>
      <c r="CB227" s="22">
        <v>299</v>
      </c>
      <c r="CC227" s="22">
        <v>234</v>
      </c>
      <c r="CD227" s="22">
        <v>108</v>
      </c>
      <c r="CE227" s="22">
        <v>118</v>
      </c>
      <c r="CF227" s="22">
        <v>56</v>
      </c>
      <c r="CG227" s="22">
        <v>148</v>
      </c>
      <c r="CH227" s="22">
        <v>49</v>
      </c>
      <c r="CI227" s="22">
        <v>1.44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460028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3.8</v>
      </c>
      <c r="K228" s="20">
        <v>3.8</v>
      </c>
      <c r="L228" s="22">
        <v>6</v>
      </c>
      <c r="M228" s="20" t="s">
        <v>1131</v>
      </c>
      <c r="N228" s="20">
        <v>3.8</v>
      </c>
      <c r="O228" s="22">
        <v>197</v>
      </c>
      <c r="P228" s="23" t="b">
        <v>0</v>
      </c>
      <c r="Q228" s="20"/>
      <c r="R228" s="20"/>
      <c r="S228" s="22">
        <v>45</v>
      </c>
      <c r="T228" s="20" t="s">
        <v>1132</v>
      </c>
      <c r="U228" s="20">
        <v>3.4</v>
      </c>
      <c r="V228" s="20" t="s">
        <v>473</v>
      </c>
      <c r="W228" s="20">
        <v>4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17</v>
      </c>
      <c r="AD228" s="22">
        <v>212468</v>
      </c>
      <c r="AE228" s="22">
        <v>6681</v>
      </c>
      <c r="AF228" s="22">
        <v>123304</v>
      </c>
      <c r="AG228" s="22">
        <v>6763</v>
      </c>
      <c r="AH228" s="20">
        <v>0.8</v>
      </c>
      <c r="AI228" s="20">
        <v>3.8</v>
      </c>
      <c r="AJ228" s="20" t="s">
        <v>473</v>
      </c>
      <c r="AK228" s="22">
        <v>439</v>
      </c>
      <c r="AL228" s="22">
        <v>0</v>
      </c>
      <c r="AM228" s="22">
        <v>0</v>
      </c>
      <c r="AN228" s="22">
        <v>2</v>
      </c>
      <c r="AO228" s="22">
        <v>5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88</v>
      </c>
      <c r="AX228" s="20">
        <v>64.599999999999994</v>
      </c>
      <c r="AY228" s="20">
        <v>45.6</v>
      </c>
      <c r="AZ228" s="20">
        <v>93</v>
      </c>
      <c r="BA228" s="20">
        <v>20.3</v>
      </c>
      <c r="BB228" s="22">
        <v>5</v>
      </c>
      <c r="BC228" s="20">
        <v>0.84</v>
      </c>
      <c r="BD228" s="20">
        <v>0.22</v>
      </c>
      <c r="BE228" s="20">
        <v>1.06</v>
      </c>
      <c r="BF228" s="20">
        <v>5.32</v>
      </c>
      <c r="BG228" s="22">
        <v>149</v>
      </c>
      <c r="BH228" s="22">
        <v>63</v>
      </c>
      <c r="BI228" s="22">
        <v>129</v>
      </c>
      <c r="BJ228" s="22">
        <v>32</v>
      </c>
      <c r="BK228" s="22">
        <v>48</v>
      </c>
      <c r="BL228" s="22">
        <v>3</v>
      </c>
      <c r="BM228" s="22">
        <v>77</v>
      </c>
      <c r="BN228" s="22">
        <v>15</v>
      </c>
      <c r="BO228" s="20"/>
      <c r="BP228" s="20"/>
      <c r="BQ228" s="20"/>
      <c r="BR228" s="20"/>
      <c r="BS228" s="20"/>
      <c r="BT228" s="20"/>
      <c r="BU228" s="22">
        <v>0.17</v>
      </c>
      <c r="BV228" s="22">
        <v>0</v>
      </c>
      <c r="BW228" s="22">
        <v>0.05</v>
      </c>
      <c r="BX228" s="22">
        <v>0.22</v>
      </c>
      <c r="BY228" s="22">
        <v>1.0900000000000001</v>
      </c>
      <c r="BZ228" s="22">
        <v>1.03</v>
      </c>
      <c r="CA228" s="22">
        <v>427</v>
      </c>
      <c r="CB228" s="22">
        <v>95</v>
      </c>
      <c r="CC228" s="22">
        <v>63</v>
      </c>
      <c r="CD228" s="22">
        <v>16</v>
      </c>
      <c r="CE228" s="22">
        <v>100</v>
      </c>
      <c r="CF228" s="22">
        <v>27</v>
      </c>
      <c r="CG228" s="22">
        <v>86</v>
      </c>
      <c r="CH228" s="22">
        <v>35</v>
      </c>
      <c r="CI228" s="22">
        <v>1.03</v>
      </c>
      <c r="CJ228" s="22">
        <v>0.41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75</v>
      </c>
      <c r="B229" s="20"/>
      <c r="C229" s="22">
        <v>179268</v>
      </c>
      <c r="D229" s="22">
        <v>0</v>
      </c>
      <c r="E229" s="22">
        <v>0</v>
      </c>
      <c r="F229" s="22">
        <v>-1</v>
      </c>
      <c r="G229" s="22">
        <v>1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1143</v>
      </c>
      <c r="N229" s="20">
        <v>0</v>
      </c>
      <c r="O229" s="22">
        <v>198</v>
      </c>
      <c r="P229" s="23" t="b">
        <v>0</v>
      </c>
      <c r="Q229" s="20" t="s">
        <v>3282</v>
      </c>
      <c r="R229" s="20" t="s">
        <v>3283</v>
      </c>
      <c r="S229" s="22">
        <v>49</v>
      </c>
      <c r="T229" s="20" t="s">
        <v>1144</v>
      </c>
      <c r="U229" s="20">
        <v>0</v>
      </c>
      <c r="V229" s="20" t="s">
        <v>1145</v>
      </c>
      <c r="W229" s="20">
        <v>0.4</v>
      </c>
      <c r="X229" s="23" t="b">
        <v>0</v>
      </c>
      <c r="Y229" s="20"/>
      <c r="Z229" s="20" t="s">
        <v>937</v>
      </c>
      <c r="AA229" s="22">
        <v>7</v>
      </c>
      <c r="AB229" s="22">
        <v>8</v>
      </c>
      <c r="AC229" s="22">
        <v>0</v>
      </c>
      <c r="AD229" s="22">
        <v>11834</v>
      </c>
      <c r="AE229" s="22">
        <v>208</v>
      </c>
      <c r="AF229" s="22">
        <v>33681</v>
      </c>
      <c r="AG229" s="22">
        <v>1951</v>
      </c>
      <c r="AH229" s="20">
        <v>0</v>
      </c>
      <c r="AI229" s="20">
        <v>0</v>
      </c>
      <c r="AJ229" s="20" t="s">
        <v>492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652</v>
      </c>
      <c r="BH229" s="22">
        <v>229</v>
      </c>
      <c r="BI229" s="22">
        <v>648</v>
      </c>
      <c r="BJ229" s="22">
        <v>229</v>
      </c>
      <c r="BK229" s="22">
        <v>642</v>
      </c>
      <c r="BL229" s="22">
        <v>229</v>
      </c>
      <c r="BM229" s="22">
        <v>657</v>
      </c>
      <c r="BN229" s="22">
        <v>229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260</v>
      </c>
      <c r="CB229" s="22">
        <v>29</v>
      </c>
      <c r="CC229" s="22">
        <v>644</v>
      </c>
      <c r="CD229" s="22">
        <v>224</v>
      </c>
      <c r="CE229" s="22">
        <v>655</v>
      </c>
      <c r="CF229" s="22">
        <v>229</v>
      </c>
      <c r="CG229" s="22">
        <v>233</v>
      </c>
      <c r="CH229" s="22">
        <v>88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448047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3</v>
      </c>
      <c r="J230" s="20">
        <v>1.8</v>
      </c>
      <c r="K230" s="20">
        <v>1.8</v>
      </c>
      <c r="L230" s="22">
        <v>3</v>
      </c>
      <c r="M230" s="20" t="s">
        <v>1749</v>
      </c>
      <c r="N230" s="20">
        <v>1.8</v>
      </c>
      <c r="O230" s="22">
        <v>199</v>
      </c>
      <c r="P230" s="23" t="b">
        <v>0</v>
      </c>
      <c r="Q230" s="20"/>
      <c r="R230" s="20"/>
      <c r="S230" s="22">
        <v>50</v>
      </c>
      <c r="T230" s="20" t="s">
        <v>1750</v>
      </c>
      <c r="U230" s="20">
        <v>1.6</v>
      </c>
      <c r="V230" s="20" t="s">
        <v>747</v>
      </c>
      <c r="W230" s="20">
        <v>3.9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8</v>
      </c>
      <c r="AD230" s="22">
        <v>186154</v>
      </c>
      <c r="AE230" s="22">
        <v>5218</v>
      </c>
      <c r="AF230" s="22">
        <v>229715</v>
      </c>
      <c r="AG230" s="22">
        <v>12960</v>
      </c>
      <c r="AH230" s="20">
        <v>0.4</v>
      </c>
      <c r="AI230" s="20">
        <v>1.6</v>
      </c>
      <c r="AJ230" s="20" t="s">
        <v>1749</v>
      </c>
      <c r="AK230" s="22">
        <v>440</v>
      </c>
      <c r="AL230" s="22">
        <v>0</v>
      </c>
      <c r="AM230" s="22">
        <v>0</v>
      </c>
      <c r="AN230" s="22">
        <v>2</v>
      </c>
      <c r="AO230" s="22">
        <v>5</v>
      </c>
      <c r="AP230" s="22">
        <v>0</v>
      </c>
      <c r="AQ230" s="22">
        <v>0</v>
      </c>
      <c r="AR230" s="22">
        <v>1</v>
      </c>
      <c r="AS230" s="22">
        <v>2</v>
      </c>
      <c r="AT230" s="22">
        <v>0</v>
      </c>
      <c r="AU230" s="22">
        <v>0</v>
      </c>
      <c r="AV230" s="22">
        <v>0</v>
      </c>
      <c r="AW230" s="22">
        <v>52</v>
      </c>
      <c r="AX230" s="20">
        <v>74.2</v>
      </c>
      <c r="AY230" s="20">
        <v>200.6</v>
      </c>
      <c r="AZ230" s="20">
        <v>70</v>
      </c>
      <c r="BA230" s="20">
        <v>34.200000000000003</v>
      </c>
      <c r="BB230" s="22">
        <v>5</v>
      </c>
      <c r="BC230" s="20">
        <v>1.38</v>
      </c>
      <c r="BD230" s="20">
        <v>1.31</v>
      </c>
      <c r="BE230" s="20">
        <v>2.69</v>
      </c>
      <c r="BF230" s="20">
        <v>5.32</v>
      </c>
      <c r="BG230" s="22">
        <v>126</v>
      </c>
      <c r="BH230" s="22">
        <v>46</v>
      </c>
      <c r="BI230" s="22">
        <v>8</v>
      </c>
      <c r="BJ230" s="22">
        <v>7</v>
      </c>
      <c r="BK230" s="22">
        <v>63</v>
      </c>
      <c r="BL230" s="22">
        <v>36</v>
      </c>
      <c r="BM230" s="22">
        <v>29</v>
      </c>
      <c r="BN230" s="22">
        <v>22</v>
      </c>
      <c r="BO230" s="22">
        <v>1</v>
      </c>
      <c r="BP230" s="20"/>
      <c r="BQ230" s="22">
        <v>4</v>
      </c>
      <c r="BR230" s="20"/>
      <c r="BS230" s="22">
        <v>1</v>
      </c>
      <c r="BT230" s="20"/>
      <c r="BU230" s="22">
        <v>0.28000000000000003</v>
      </c>
      <c r="BV230" s="22">
        <v>0</v>
      </c>
      <c r="BW230" s="22">
        <v>0.27</v>
      </c>
      <c r="BX230" s="22">
        <v>0.55000000000000004</v>
      </c>
      <c r="BY230" s="22">
        <v>1.0900000000000001</v>
      </c>
      <c r="BZ230" s="22">
        <v>1.02</v>
      </c>
      <c r="CA230" s="22">
        <v>214</v>
      </c>
      <c r="CB230" s="22">
        <v>135</v>
      </c>
      <c r="CC230" s="22">
        <v>175</v>
      </c>
      <c r="CD230" s="22">
        <v>79</v>
      </c>
      <c r="CE230" s="22">
        <v>252</v>
      </c>
      <c r="CF230" s="22">
        <v>115</v>
      </c>
      <c r="CG230" s="22">
        <v>88</v>
      </c>
      <c r="CH230" s="22">
        <v>24</v>
      </c>
      <c r="CI230" s="22">
        <v>1.02</v>
      </c>
      <c r="CJ230" s="22">
        <v>0.41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27.75" thickBot="1">
      <c r="A231" s="22">
        <v>0</v>
      </c>
      <c r="B231" s="22">
        <v>0</v>
      </c>
      <c r="C231" s="22">
        <v>520295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4</v>
      </c>
      <c r="J231" s="20">
        <v>0</v>
      </c>
      <c r="K231" s="20">
        <v>0</v>
      </c>
      <c r="L231" s="22">
        <v>0</v>
      </c>
      <c r="M231" s="20" t="s">
        <v>1189</v>
      </c>
      <c r="N231" s="20">
        <v>0</v>
      </c>
      <c r="O231" s="22">
        <v>200</v>
      </c>
      <c r="P231" s="23" t="b">
        <v>0</v>
      </c>
      <c r="Q231" s="20" t="s">
        <v>2067</v>
      </c>
      <c r="R231" s="20" t="s">
        <v>2068</v>
      </c>
      <c r="S231" s="22">
        <v>50</v>
      </c>
      <c r="T231" s="20" t="s">
        <v>1190</v>
      </c>
      <c r="U231" s="20">
        <v>0</v>
      </c>
      <c r="V231" s="20" t="s">
        <v>620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309</v>
      </c>
      <c r="AG231" s="22">
        <v>4</v>
      </c>
      <c r="AH231" s="20">
        <v>0</v>
      </c>
      <c r="AI231" s="20">
        <v>0</v>
      </c>
      <c r="AJ231" s="20" t="s">
        <v>1191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686</v>
      </c>
      <c r="BH231" s="22">
        <v>81</v>
      </c>
      <c r="BI231" s="22">
        <v>684</v>
      </c>
      <c r="BJ231" s="22">
        <v>82</v>
      </c>
      <c r="BK231" s="22">
        <v>680</v>
      </c>
      <c r="BL231" s="22">
        <v>82</v>
      </c>
      <c r="BM231" s="22">
        <v>688</v>
      </c>
      <c r="BN231" s="22">
        <v>82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222</v>
      </c>
      <c r="CB231" s="22">
        <v>49</v>
      </c>
      <c r="CC231" s="22">
        <v>678</v>
      </c>
      <c r="CD231" s="22">
        <v>81</v>
      </c>
      <c r="CE231" s="22">
        <v>687</v>
      </c>
      <c r="CF231" s="22">
        <v>82</v>
      </c>
      <c r="CG231" s="22">
        <v>696</v>
      </c>
      <c r="CH231" s="22">
        <v>91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444463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1177</v>
      </c>
      <c r="N232" s="20">
        <v>0</v>
      </c>
      <c r="O232" s="22">
        <v>201</v>
      </c>
      <c r="P232" s="23" t="b">
        <v>0</v>
      </c>
      <c r="Q232" s="20" t="s">
        <v>910</v>
      </c>
      <c r="R232" s="20" t="s">
        <v>2069</v>
      </c>
      <c r="S232" s="22">
        <v>44</v>
      </c>
      <c r="T232" s="20" t="s">
        <v>1178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899</v>
      </c>
      <c r="AA232" s="22">
        <v>7</v>
      </c>
      <c r="AB232" s="22">
        <v>8</v>
      </c>
      <c r="AC232" s="22">
        <v>0</v>
      </c>
      <c r="AD232" s="22">
        <v>343</v>
      </c>
      <c r="AE232" s="22">
        <v>22</v>
      </c>
      <c r="AF232" s="22">
        <v>2426</v>
      </c>
      <c r="AG232" s="22">
        <v>56</v>
      </c>
      <c r="AH232" s="20">
        <v>0</v>
      </c>
      <c r="AI232" s="20">
        <v>0</v>
      </c>
      <c r="AJ232" s="20" t="s">
        <v>621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556</v>
      </c>
      <c r="BH232" s="22">
        <v>217</v>
      </c>
      <c r="BI232" s="22">
        <v>543</v>
      </c>
      <c r="BJ232" s="22">
        <v>217</v>
      </c>
      <c r="BK232" s="22">
        <v>527</v>
      </c>
      <c r="BL232" s="22">
        <v>212</v>
      </c>
      <c r="BM232" s="22">
        <v>561</v>
      </c>
      <c r="BN232" s="22">
        <v>217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564</v>
      </c>
      <c r="CB232" s="22">
        <v>150</v>
      </c>
      <c r="CC232" s="22">
        <v>543</v>
      </c>
      <c r="CD232" s="22">
        <v>209</v>
      </c>
      <c r="CE232" s="22">
        <v>562</v>
      </c>
      <c r="CF232" s="22">
        <v>215</v>
      </c>
      <c r="CG232" s="22">
        <v>561</v>
      </c>
      <c r="CH232" s="22">
        <v>202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0"/>
      <c r="B233" s="20"/>
      <c r="C233" s="22">
        <v>232787</v>
      </c>
      <c r="D233" s="22">
        <v>-1</v>
      </c>
      <c r="E233" s="22">
        <v>1</v>
      </c>
      <c r="F233" s="22">
        <v>-1</v>
      </c>
      <c r="G233" s="22">
        <v>1</v>
      </c>
      <c r="H233" s="22">
        <v>0</v>
      </c>
      <c r="I233" s="22">
        <v>3</v>
      </c>
      <c r="J233" s="20">
        <v>2.2000000000000002</v>
      </c>
      <c r="K233" s="20">
        <v>2.2000000000000002</v>
      </c>
      <c r="L233" s="22">
        <v>3</v>
      </c>
      <c r="M233" s="20" t="s">
        <v>1172</v>
      </c>
      <c r="N233" s="20">
        <v>2.2000000000000002</v>
      </c>
      <c r="O233" s="22">
        <v>202</v>
      </c>
      <c r="P233" s="23" t="b">
        <v>0</v>
      </c>
      <c r="Q233" s="20"/>
      <c r="R233" s="20"/>
      <c r="S233" s="22">
        <v>54</v>
      </c>
      <c r="T233" s="20" t="s">
        <v>1173</v>
      </c>
      <c r="U233" s="20">
        <v>2.2000000000000002</v>
      </c>
      <c r="V233" s="20" t="s">
        <v>589</v>
      </c>
      <c r="W233" s="20">
        <v>0.4</v>
      </c>
      <c r="X233" s="23" t="b">
        <v>0</v>
      </c>
      <c r="Y233" s="20"/>
      <c r="Z233" s="20" t="s">
        <v>858</v>
      </c>
      <c r="AA233" s="22">
        <v>7</v>
      </c>
      <c r="AB233" s="22">
        <v>8</v>
      </c>
      <c r="AC233" s="22">
        <v>11</v>
      </c>
      <c r="AD233" s="22">
        <v>20906</v>
      </c>
      <c r="AE233" s="22">
        <v>654</v>
      </c>
      <c r="AF233" s="22">
        <v>30185</v>
      </c>
      <c r="AG233" s="22">
        <v>1316</v>
      </c>
      <c r="AH233" s="20">
        <v>0.4</v>
      </c>
      <c r="AI233" s="20">
        <v>2</v>
      </c>
      <c r="AJ233" s="20" t="s">
        <v>589</v>
      </c>
      <c r="AK233" s="22">
        <v>405</v>
      </c>
      <c r="AL233" s="22">
        <v>0</v>
      </c>
      <c r="AM233" s="22">
        <v>0</v>
      </c>
      <c r="AN233" s="22">
        <v>2</v>
      </c>
      <c r="AO233" s="22">
        <v>4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68</v>
      </c>
      <c r="AX233" s="20">
        <v>76.2</v>
      </c>
      <c r="AY233" s="20">
        <v>71.400000000000006</v>
      </c>
      <c r="AZ233" s="20">
        <v>53</v>
      </c>
      <c r="BA233" s="20">
        <v>20.100000000000001</v>
      </c>
      <c r="BB233" s="22">
        <v>5</v>
      </c>
      <c r="BC233" s="20">
        <v>0.45</v>
      </c>
      <c r="BD233" s="20">
        <v>0.65</v>
      </c>
      <c r="BE233" s="20">
        <v>1.1000000000000001</v>
      </c>
      <c r="BF233" s="20">
        <v>4.42</v>
      </c>
      <c r="BG233" s="22">
        <v>122</v>
      </c>
      <c r="BH233" s="22">
        <v>44</v>
      </c>
      <c r="BI233" s="22">
        <v>71</v>
      </c>
      <c r="BJ233" s="22">
        <v>53</v>
      </c>
      <c r="BK233" s="22">
        <v>99</v>
      </c>
      <c r="BL233" s="22">
        <v>59</v>
      </c>
      <c r="BM233" s="22">
        <v>79</v>
      </c>
      <c r="BN233" s="22">
        <v>50</v>
      </c>
      <c r="BO233" s="20"/>
      <c r="BP233" s="20"/>
      <c r="BQ233" s="20"/>
      <c r="BR233" s="20"/>
      <c r="BS233" s="20"/>
      <c r="BT233" s="20"/>
      <c r="BU233" s="22">
        <v>0.1</v>
      </c>
      <c r="BV233" s="22">
        <v>0</v>
      </c>
      <c r="BW233" s="22">
        <v>0.14000000000000001</v>
      </c>
      <c r="BX233" s="22">
        <v>0.24</v>
      </c>
      <c r="BY233" s="22">
        <v>0.98</v>
      </c>
      <c r="BZ233" s="22">
        <v>0.89</v>
      </c>
      <c r="CA233" s="22">
        <v>133</v>
      </c>
      <c r="CB233" s="22">
        <v>86</v>
      </c>
      <c r="CC233" s="22">
        <v>147</v>
      </c>
      <c r="CD233" s="22">
        <v>64</v>
      </c>
      <c r="CE233" s="22">
        <v>187</v>
      </c>
      <c r="CF233" s="22">
        <v>80</v>
      </c>
      <c r="CG233" s="22">
        <v>235</v>
      </c>
      <c r="CH233" s="22">
        <v>75</v>
      </c>
      <c r="CI233" s="22">
        <v>1.1100000000000001</v>
      </c>
      <c r="CJ233" s="22">
        <v>0.44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482609</v>
      </c>
      <c r="D234" s="22">
        <v>0</v>
      </c>
      <c r="E234" s="22">
        <v>0</v>
      </c>
      <c r="F234" s="22">
        <v>2</v>
      </c>
      <c r="G234" s="22">
        <v>-2</v>
      </c>
      <c r="H234" s="22">
        <v>1</v>
      </c>
      <c r="I234" s="22">
        <v>2</v>
      </c>
      <c r="J234" s="20">
        <v>5.8</v>
      </c>
      <c r="K234" s="20">
        <v>5.8</v>
      </c>
      <c r="L234" s="22">
        <v>6</v>
      </c>
      <c r="M234" s="20" t="s">
        <v>2070</v>
      </c>
      <c r="N234" s="20">
        <v>5.8</v>
      </c>
      <c r="O234" s="22">
        <v>203</v>
      </c>
      <c r="P234" s="23" t="b">
        <v>1</v>
      </c>
      <c r="Q234" s="20"/>
      <c r="R234" s="20"/>
      <c r="S234" s="22">
        <v>42</v>
      </c>
      <c r="T234" s="20" t="s">
        <v>2071</v>
      </c>
      <c r="U234" s="20">
        <v>4.8</v>
      </c>
      <c r="V234" s="20" t="s">
        <v>2072</v>
      </c>
      <c r="W234" s="20">
        <v>14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24</v>
      </c>
      <c r="AD234" s="22">
        <v>1363551</v>
      </c>
      <c r="AE234" s="22">
        <v>77653</v>
      </c>
      <c r="AF234" s="22">
        <v>173313</v>
      </c>
      <c r="AG234" s="22">
        <v>14358</v>
      </c>
      <c r="AH234" s="20">
        <v>1.4</v>
      </c>
      <c r="AI234" s="20">
        <v>5.7</v>
      </c>
      <c r="AJ234" s="20" t="s">
        <v>2072</v>
      </c>
      <c r="AK234" s="22">
        <v>352</v>
      </c>
      <c r="AL234" s="22">
        <v>0</v>
      </c>
      <c r="AM234" s="22">
        <v>2</v>
      </c>
      <c r="AN234" s="22">
        <v>2</v>
      </c>
      <c r="AO234" s="22">
        <v>3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2</v>
      </c>
      <c r="AW234" s="22">
        <v>110</v>
      </c>
      <c r="AX234" s="20">
        <v>77.400000000000006</v>
      </c>
      <c r="AY234" s="20">
        <v>54.8</v>
      </c>
      <c r="AZ234" s="20">
        <v>23</v>
      </c>
      <c r="BA234" s="20">
        <v>15.6</v>
      </c>
      <c r="BB234" s="22">
        <v>4</v>
      </c>
      <c r="BC234" s="20">
        <v>0.08</v>
      </c>
      <c r="BD234" s="20">
        <v>0.31</v>
      </c>
      <c r="BE234" s="20">
        <v>0.39</v>
      </c>
      <c r="BF234" s="20">
        <v>3.2</v>
      </c>
      <c r="BG234" s="22">
        <v>117</v>
      </c>
      <c r="BH234" s="22">
        <v>46</v>
      </c>
      <c r="BI234" s="22">
        <v>109</v>
      </c>
      <c r="BJ234" s="22">
        <v>26</v>
      </c>
      <c r="BK234" s="22">
        <v>183</v>
      </c>
      <c r="BL234" s="22">
        <v>44</v>
      </c>
      <c r="BM234" s="22">
        <v>129</v>
      </c>
      <c r="BN234" s="22">
        <v>32</v>
      </c>
      <c r="BO234" s="20"/>
      <c r="BP234" s="20"/>
      <c r="BQ234" s="20"/>
      <c r="BR234" s="20"/>
      <c r="BS234" s="20"/>
      <c r="BT234" s="20"/>
      <c r="BU234" s="22">
        <v>0.02</v>
      </c>
      <c r="BV234" s="22">
        <v>0</v>
      </c>
      <c r="BW234" s="22">
        <v>0.08</v>
      </c>
      <c r="BX234" s="22">
        <v>0.1</v>
      </c>
      <c r="BY234" s="22">
        <v>0.82</v>
      </c>
      <c r="BZ234" s="22">
        <v>0.77</v>
      </c>
      <c r="CA234" s="22">
        <v>592</v>
      </c>
      <c r="CB234" s="22">
        <v>160</v>
      </c>
      <c r="CC234" s="22">
        <v>17</v>
      </c>
      <c r="CD234" s="22">
        <v>3</v>
      </c>
      <c r="CE234" s="22">
        <v>39</v>
      </c>
      <c r="CF234" s="22">
        <v>7</v>
      </c>
      <c r="CG234" s="22">
        <v>30</v>
      </c>
      <c r="CH234" s="22">
        <v>9</v>
      </c>
      <c r="CI234" s="22">
        <v>1.02</v>
      </c>
      <c r="CJ234" s="22">
        <v>0.51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225796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1170</v>
      </c>
      <c r="N235" s="20">
        <v>0</v>
      </c>
      <c r="O235" s="22">
        <v>206</v>
      </c>
      <c r="P235" s="23" t="b">
        <v>0</v>
      </c>
      <c r="Q235" s="20" t="s">
        <v>3284</v>
      </c>
      <c r="R235" s="20" t="s">
        <v>2812</v>
      </c>
      <c r="S235" s="22">
        <v>53</v>
      </c>
      <c r="T235" s="20" t="s">
        <v>1171</v>
      </c>
      <c r="U235" s="20">
        <v>2</v>
      </c>
      <c r="V235" s="20" t="s">
        <v>479</v>
      </c>
      <c r="W235" s="20">
        <v>4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2</v>
      </c>
      <c r="AD235" s="22">
        <v>196423</v>
      </c>
      <c r="AE235" s="22">
        <v>324</v>
      </c>
      <c r="AF235" s="22">
        <v>1330020</v>
      </c>
      <c r="AG235" s="22">
        <v>14311</v>
      </c>
      <c r="AH235" s="20">
        <v>0</v>
      </c>
      <c r="AI235" s="20">
        <v>0.4</v>
      </c>
      <c r="AJ235" s="20" t="s">
        <v>479</v>
      </c>
      <c r="AK235" s="22">
        <v>75</v>
      </c>
      <c r="AL235" s="22">
        <v>0</v>
      </c>
      <c r="AM235" s="22">
        <v>0</v>
      </c>
      <c r="AN235" s="22">
        <v>0</v>
      </c>
      <c r="AO235" s="22">
        <v>1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15</v>
      </c>
      <c r="AX235" s="20">
        <v>11.4</v>
      </c>
      <c r="AY235" s="20">
        <v>35.9</v>
      </c>
      <c r="AZ235" s="20">
        <v>3</v>
      </c>
      <c r="BA235" s="20">
        <v>5</v>
      </c>
      <c r="BB235" s="22">
        <v>1</v>
      </c>
      <c r="BC235" s="20">
        <v>0.03</v>
      </c>
      <c r="BD235" s="20">
        <v>0.42</v>
      </c>
      <c r="BE235" s="20">
        <v>0.45</v>
      </c>
      <c r="BF235" s="20">
        <v>1.23</v>
      </c>
      <c r="BG235" s="22">
        <v>318</v>
      </c>
      <c r="BH235" s="22">
        <v>122</v>
      </c>
      <c r="BI235" s="22">
        <v>154</v>
      </c>
      <c r="BJ235" s="22">
        <v>38</v>
      </c>
      <c r="BK235" s="22">
        <v>318</v>
      </c>
      <c r="BL235" s="22">
        <v>110</v>
      </c>
      <c r="BM235" s="22">
        <v>293</v>
      </c>
      <c r="BN235" s="22">
        <v>104</v>
      </c>
      <c r="BO235" s="22">
        <v>4</v>
      </c>
      <c r="BP235" s="20"/>
      <c r="BQ235" s="22">
        <v>2</v>
      </c>
      <c r="BR235" s="20"/>
      <c r="BS235" s="20"/>
      <c r="BT235" s="20"/>
      <c r="BU235" s="22">
        <v>0.04</v>
      </c>
      <c r="BV235" s="22">
        <v>0</v>
      </c>
      <c r="BW235" s="22">
        <v>0.5</v>
      </c>
      <c r="BX235" s="22">
        <v>0.54</v>
      </c>
      <c r="BY235" s="22">
        <v>1.48</v>
      </c>
      <c r="BZ235" s="22">
        <v>1.2</v>
      </c>
      <c r="CA235" s="22">
        <v>155</v>
      </c>
      <c r="CB235" s="22">
        <v>12</v>
      </c>
      <c r="CC235" s="22">
        <v>688</v>
      </c>
      <c r="CD235" s="22">
        <v>229</v>
      </c>
      <c r="CE235" s="22">
        <v>217</v>
      </c>
      <c r="CF235" s="22">
        <v>70</v>
      </c>
      <c r="CG235" s="22">
        <v>85</v>
      </c>
      <c r="CH235" s="22">
        <v>34</v>
      </c>
      <c r="CI235" s="22">
        <v>1.2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66749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4</v>
      </c>
      <c r="J236" s="20">
        <v>0</v>
      </c>
      <c r="K236" s="20">
        <v>0</v>
      </c>
      <c r="L236" s="22">
        <v>0</v>
      </c>
      <c r="M236" s="20" t="s">
        <v>2073</v>
      </c>
      <c r="N236" s="20">
        <v>0</v>
      </c>
      <c r="O236" s="22">
        <v>207</v>
      </c>
      <c r="P236" s="23" t="b">
        <v>0</v>
      </c>
      <c r="Q236" s="20" t="s">
        <v>3060</v>
      </c>
      <c r="R236" s="20" t="s">
        <v>3061</v>
      </c>
      <c r="S236" s="22">
        <v>68</v>
      </c>
      <c r="T236" s="20" t="s">
        <v>2074</v>
      </c>
      <c r="U236" s="20">
        <v>0</v>
      </c>
      <c r="V236" s="20" t="s">
        <v>2075</v>
      </c>
      <c r="W236" s="20">
        <v>0.3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9006</v>
      </c>
      <c r="AE236" s="22">
        <v>0</v>
      </c>
      <c r="AF236" s="22">
        <v>55438</v>
      </c>
      <c r="AG236" s="22">
        <v>1082</v>
      </c>
      <c r="AH236" s="20">
        <v>0</v>
      </c>
      <c r="AI236" s="20">
        <v>0</v>
      </c>
      <c r="AJ236" s="20" t="s">
        <v>2076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713</v>
      </c>
      <c r="BH236" s="22">
        <v>89</v>
      </c>
      <c r="BI236" s="22">
        <v>713</v>
      </c>
      <c r="BJ236" s="22">
        <v>89</v>
      </c>
      <c r="BK236" s="22">
        <v>713</v>
      </c>
      <c r="BL236" s="22">
        <v>89</v>
      </c>
      <c r="BM236" s="22">
        <v>713</v>
      </c>
      <c r="BN236" s="22">
        <v>89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35</v>
      </c>
      <c r="CB236" s="22">
        <v>14</v>
      </c>
      <c r="CC236" s="22">
        <v>707</v>
      </c>
      <c r="CD236" s="22">
        <v>88</v>
      </c>
      <c r="CE236" s="22">
        <v>712</v>
      </c>
      <c r="CF236" s="22">
        <v>89</v>
      </c>
      <c r="CG236" s="22">
        <v>259</v>
      </c>
      <c r="CH236" s="22">
        <v>43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75</v>
      </c>
      <c r="B237" s="22">
        <v>100</v>
      </c>
      <c r="C237" s="22">
        <v>248857</v>
      </c>
      <c r="D237" s="22">
        <v>0</v>
      </c>
      <c r="E237" s="22">
        <v>0</v>
      </c>
      <c r="F237" s="22">
        <v>-1</v>
      </c>
      <c r="G237" s="22">
        <v>1</v>
      </c>
      <c r="H237" s="22">
        <v>0</v>
      </c>
      <c r="I237" s="22">
        <v>3</v>
      </c>
      <c r="J237" s="20">
        <v>0.4</v>
      </c>
      <c r="K237" s="20">
        <v>0.5</v>
      </c>
      <c r="L237" s="22">
        <v>0</v>
      </c>
      <c r="M237" s="20" t="s">
        <v>1202</v>
      </c>
      <c r="N237" s="20">
        <v>0.5</v>
      </c>
      <c r="O237" s="22">
        <v>208</v>
      </c>
      <c r="P237" s="23" t="b">
        <v>0</v>
      </c>
      <c r="Q237" s="20" t="s">
        <v>3118</v>
      </c>
      <c r="R237" s="20" t="s">
        <v>3285</v>
      </c>
      <c r="S237" s="22">
        <v>54</v>
      </c>
      <c r="T237" s="20" t="s">
        <v>1203</v>
      </c>
      <c r="U237" s="20">
        <v>1</v>
      </c>
      <c r="V237" s="20" t="s">
        <v>1204</v>
      </c>
      <c r="W237" s="20">
        <v>0.1</v>
      </c>
      <c r="X237" s="23" t="b">
        <v>0</v>
      </c>
      <c r="Y237" s="20"/>
      <c r="Z237" s="20" t="s">
        <v>937</v>
      </c>
      <c r="AA237" s="22">
        <v>7</v>
      </c>
      <c r="AB237" s="22">
        <v>8</v>
      </c>
      <c r="AC237" s="22">
        <v>2</v>
      </c>
      <c r="AD237" s="22">
        <v>4194</v>
      </c>
      <c r="AE237" s="22">
        <v>113</v>
      </c>
      <c r="AF237" s="22">
        <v>7916</v>
      </c>
      <c r="AG237" s="22">
        <v>538</v>
      </c>
      <c r="AH237" s="20">
        <v>0.1</v>
      </c>
      <c r="AI237" s="20">
        <v>0.4</v>
      </c>
      <c r="AJ237" s="20" t="s">
        <v>1204</v>
      </c>
      <c r="AK237" s="22">
        <v>43</v>
      </c>
      <c r="AL237" s="22">
        <v>0</v>
      </c>
      <c r="AM237" s="22">
        <v>0</v>
      </c>
      <c r="AN237" s="22">
        <v>0</v>
      </c>
      <c r="AO237" s="22">
        <v>1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</v>
      </c>
      <c r="AX237" s="20">
        <v>7.2</v>
      </c>
      <c r="AY237" s="20">
        <v>10.4</v>
      </c>
      <c r="AZ237" s="20">
        <v>26</v>
      </c>
      <c r="BA237" s="20">
        <v>4.3</v>
      </c>
      <c r="BB237" s="22">
        <v>0</v>
      </c>
      <c r="BC237" s="20">
        <v>7.0000000000000007E-2</v>
      </c>
      <c r="BD237" s="20">
        <v>0.13</v>
      </c>
      <c r="BE237" s="20">
        <v>0.2</v>
      </c>
      <c r="BF237" s="20">
        <v>0.99</v>
      </c>
      <c r="BG237" s="22">
        <v>346</v>
      </c>
      <c r="BH237" s="22">
        <v>150</v>
      </c>
      <c r="BI237" s="22">
        <v>282</v>
      </c>
      <c r="BJ237" s="22">
        <v>147</v>
      </c>
      <c r="BK237" s="22">
        <v>164</v>
      </c>
      <c r="BL237" s="22">
        <v>94</v>
      </c>
      <c r="BM237" s="22">
        <v>302</v>
      </c>
      <c r="BN237" s="22">
        <v>134</v>
      </c>
      <c r="BO237" s="20"/>
      <c r="BP237" s="20"/>
      <c r="BQ237" s="20"/>
      <c r="BR237" s="20"/>
      <c r="BS237" s="20"/>
      <c r="BT237" s="20"/>
      <c r="BU237" s="22">
        <v>0.15</v>
      </c>
      <c r="BV237" s="22">
        <v>0</v>
      </c>
      <c r="BW237" s="22">
        <v>0.27</v>
      </c>
      <c r="BX237" s="22">
        <v>0.42</v>
      </c>
      <c r="BY237" s="22">
        <v>2.0699999999999998</v>
      </c>
      <c r="BZ237" s="22">
        <v>2.09</v>
      </c>
      <c r="CA237" s="22">
        <v>134</v>
      </c>
      <c r="CB237" s="22">
        <v>87</v>
      </c>
      <c r="CC237" s="22">
        <v>325</v>
      </c>
      <c r="CD237" s="22">
        <v>155</v>
      </c>
      <c r="CE237" s="22">
        <v>371</v>
      </c>
      <c r="CF237" s="22">
        <v>174</v>
      </c>
      <c r="CG237" s="22">
        <v>432</v>
      </c>
      <c r="CH237" s="22">
        <v>138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465920</v>
      </c>
      <c r="D238" s="22">
        <v>0</v>
      </c>
      <c r="E238" s="22">
        <v>0</v>
      </c>
      <c r="F238" s="22">
        <v>-1</v>
      </c>
      <c r="G238" s="22">
        <v>1</v>
      </c>
      <c r="H238" s="22">
        <v>0</v>
      </c>
      <c r="I238" s="22">
        <v>3</v>
      </c>
      <c r="J238" s="20">
        <v>1</v>
      </c>
      <c r="K238" s="20">
        <v>1</v>
      </c>
      <c r="L238" s="22">
        <v>2</v>
      </c>
      <c r="M238" s="20" t="s">
        <v>1196</v>
      </c>
      <c r="N238" s="20">
        <v>1</v>
      </c>
      <c r="O238" s="22">
        <v>210</v>
      </c>
      <c r="P238" s="23" t="b">
        <v>0</v>
      </c>
      <c r="Q238" s="20"/>
      <c r="R238" s="20" t="s">
        <v>2915</v>
      </c>
      <c r="S238" s="22">
        <v>64</v>
      </c>
      <c r="T238" s="20" t="s">
        <v>1197</v>
      </c>
      <c r="U238" s="20">
        <v>1.2</v>
      </c>
      <c r="V238" s="20" t="s">
        <v>1198</v>
      </c>
      <c r="W238" s="20">
        <v>0.8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5</v>
      </c>
      <c r="AD238" s="22">
        <v>18867</v>
      </c>
      <c r="AE238" s="22">
        <v>643</v>
      </c>
      <c r="AF238" s="22">
        <v>213713</v>
      </c>
      <c r="AG238" s="22">
        <v>2572</v>
      </c>
      <c r="AH238" s="20">
        <v>0.2</v>
      </c>
      <c r="AI238" s="20">
        <v>0.8</v>
      </c>
      <c r="AJ238" s="20" t="s">
        <v>1198</v>
      </c>
      <c r="AK238" s="22">
        <v>129</v>
      </c>
      <c r="AL238" s="22">
        <v>0</v>
      </c>
      <c r="AM238" s="22">
        <v>0</v>
      </c>
      <c r="AN238" s="22">
        <v>1</v>
      </c>
      <c r="AO238" s="22">
        <v>2</v>
      </c>
      <c r="AP238" s="22">
        <v>0</v>
      </c>
      <c r="AQ238" s="22">
        <v>0</v>
      </c>
      <c r="AR238" s="22">
        <v>0</v>
      </c>
      <c r="AS238" s="22">
        <v>1</v>
      </c>
      <c r="AT238" s="22">
        <v>0</v>
      </c>
      <c r="AU238" s="22">
        <v>0</v>
      </c>
      <c r="AV238" s="22">
        <v>0</v>
      </c>
      <c r="AW238" s="22">
        <v>19</v>
      </c>
      <c r="AX238" s="20">
        <v>22.2</v>
      </c>
      <c r="AY238" s="20">
        <v>62.6</v>
      </c>
      <c r="AZ238" s="20">
        <v>32</v>
      </c>
      <c r="BA238" s="20">
        <v>11.7</v>
      </c>
      <c r="BB238" s="22">
        <v>1</v>
      </c>
      <c r="BC238" s="20">
        <v>0.1</v>
      </c>
      <c r="BD238" s="20">
        <v>0.57999999999999996</v>
      </c>
      <c r="BE238" s="20">
        <v>0.68</v>
      </c>
      <c r="BF238" s="20">
        <v>1.74</v>
      </c>
      <c r="BG238" s="22">
        <v>275</v>
      </c>
      <c r="BH238" s="22">
        <v>112</v>
      </c>
      <c r="BI238" s="22">
        <v>92</v>
      </c>
      <c r="BJ238" s="22">
        <v>64</v>
      </c>
      <c r="BK238" s="22">
        <v>142</v>
      </c>
      <c r="BL238" s="22">
        <v>86</v>
      </c>
      <c r="BM238" s="22">
        <v>185</v>
      </c>
      <c r="BN238" s="22">
        <v>89</v>
      </c>
      <c r="BO238" s="22">
        <v>3</v>
      </c>
      <c r="BP238" s="20"/>
      <c r="BQ238" s="20"/>
      <c r="BR238" s="20"/>
      <c r="BS238" s="20"/>
      <c r="BT238" s="20"/>
      <c r="BU238" s="22">
        <v>7.0000000000000007E-2</v>
      </c>
      <c r="BV238" s="22">
        <v>0</v>
      </c>
      <c r="BW238" s="22">
        <v>0.4</v>
      </c>
      <c r="BX238" s="22">
        <v>0.47</v>
      </c>
      <c r="BY238" s="22">
        <v>1.21</v>
      </c>
      <c r="BZ238" s="22">
        <v>1.4</v>
      </c>
      <c r="CA238" s="22">
        <v>56</v>
      </c>
      <c r="CB238" s="22">
        <v>34</v>
      </c>
      <c r="CC238" s="22">
        <v>278</v>
      </c>
      <c r="CD238" s="22">
        <v>130</v>
      </c>
      <c r="CE238" s="22">
        <v>292</v>
      </c>
      <c r="CF238" s="22">
        <v>136</v>
      </c>
      <c r="CG238" s="22">
        <v>176</v>
      </c>
      <c r="CH238" s="22">
        <v>54</v>
      </c>
      <c r="CI238" s="22">
        <v>0.7</v>
      </c>
      <c r="CJ238" s="22">
        <v>0.7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0"/>
      <c r="B239" s="20"/>
      <c r="C239" s="22">
        <v>517052</v>
      </c>
      <c r="D239" s="22">
        <v>-1</v>
      </c>
      <c r="E239" s="22">
        <v>1</v>
      </c>
      <c r="F239" s="22">
        <v>0</v>
      </c>
      <c r="G239" s="22">
        <v>0</v>
      </c>
      <c r="H239" s="22">
        <v>0</v>
      </c>
      <c r="I239" s="22">
        <v>4</v>
      </c>
      <c r="J239" s="20">
        <v>2.5</v>
      </c>
      <c r="K239" s="20">
        <v>2.5</v>
      </c>
      <c r="L239" s="22">
        <v>1</v>
      </c>
      <c r="M239" s="20" t="s">
        <v>870</v>
      </c>
      <c r="N239" s="20">
        <v>2.5</v>
      </c>
      <c r="O239" s="22">
        <v>211</v>
      </c>
      <c r="P239" s="23" t="b">
        <v>0</v>
      </c>
      <c r="Q239" s="20"/>
      <c r="R239" s="20"/>
      <c r="S239" s="22">
        <v>70</v>
      </c>
      <c r="T239" s="20" t="s">
        <v>2077</v>
      </c>
      <c r="U239" s="20">
        <v>2.2000000000000002</v>
      </c>
      <c r="V239" s="20" t="s">
        <v>1709</v>
      </c>
      <c r="W239" s="20">
        <v>15.9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11</v>
      </c>
      <c r="AD239" s="22">
        <v>1031256</v>
      </c>
      <c r="AE239" s="22">
        <v>4755</v>
      </c>
      <c r="AF239" s="22">
        <v>971477</v>
      </c>
      <c r="AG239" s="22">
        <v>190820</v>
      </c>
      <c r="AH239" s="20">
        <v>0.4</v>
      </c>
      <c r="AI239" s="20">
        <v>1.6</v>
      </c>
      <c r="AJ239" s="20" t="s">
        <v>2078</v>
      </c>
      <c r="AK239" s="22">
        <v>442</v>
      </c>
      <c r="AL239" s="22">
        <v>1</v>
      </c>
      <c r="AM239" s="22">
        <v>0</v>
      </c>
      <c r="AN239" s="22">
        <v>2</v>
      </c>
      <c r="AO239" s="22">
        <v>5</v>
      </c>
      <c r="AP239" s="22">
        <v>0</v>
      </c>
      <c r="AQ239" s="22">
        <v>0</v>
      </c>
      <c r="AR239" s="22">
        <v>0</v>
      </c>
      <c r="AS239" s="22">
        <v>4</v>
      </c>
      <c r="AT239" s="22">
        <v>0</v>
      </c>
      <c r="AU239" s="22">
        <v>0</v>
      </c>
      <c r="AV239" s="22">
        <v>1</v>
      </c>
      <c r="AW239" s="22">
        <v>27</v>
      </c>
      <c r="AX239" s="20">
        <v>69.2</v>
      </c>
      <c r="AY239" s="20">
        <v>66.599999999999994</v>
      </c>
      <c r="AZ239" s="20">
        <v>213</v>
      </c>
      <c r="BA239" s="20">
        <v>34.6</v>
      </c>
      <c r="BB239" s="22">
        <v>5</v>
      </c>
      <c r="BC239" s="20">
        <v>3.16</v>
      </c>
      <c r="BD239" s="20">
        <v>0.71</v>
      </c>
      <c r="BE239" s="20">
        <v>3.87</v>
      </c>
      <c r="BF239" s="20">
        <v>5.34</v>
      </c>
      <c r="BG239" s="22">
        <v>141</v>
      </c>
      <c r="BH239" s="22">
        <v>16</v>
      </c>
      <c r="BI239" s="22">
        <v>82</v>
      </c>
      <c r="BJ239" s="22">
        <v>8</v>
      </c>
      <c r="BK239" s="22">
        <v>4</v>
      </c>
      <c r="BL239" s="22">
        <v>3</v>
      </c>
      <c r="BM239" s="22">
        <v>28</v>
      </c>
      <c r="BN239" s="22">
        <v>6</v>
      </c>
      <c r="BO239" s="20"/>
      <c r="BP239" s="20"/>
      <c r="BQ239" s="20"/>
      <c r="BR239" s="20"/>
      <c r="BS239" s="20"/>
      <c r="BT239" s="20"/>
      <c r="BU239" s="22">
        <v>0.64</v>
      </c>
      <c r="BV239" s="22">
        <v>0</v>
      </c>
      <c r="BW239" s="22">
        <v>0.14000000000000001</v>
      </c>
      <c r="BX239" s="22">
        <v>0.78</v>
      </c>
      <c r="BY239" s="22">
        <v>1.0900000000000001</v>
      </c>
      <c r="BZ239" s="22">
        <v>1.02</v>
      </c>
      <c r="CA239" s="22">
        <v>33</v>
      </c>
      <c r="CB239" s="22">
        <v>13</v>
      </c>
      <c r="CC239" s="22">
        <v>123</v>
      </c>
      <c r="CD239" s="22">
        <v>22</v>
      </c>
      <c r="CE239" s="22">
        <v>188</v>
      </c>
      <c r="CF239" s="22">
        <v>29</v>
      </c>
      <c r="CG239" s="22">
        <v>22</v>
      </c>
      <c r="CH239" s="22">
        <v>5</v>
      </c>
      <c r="CI239" s="22">
        <v>1.02</v>
      </c>
      <c r="CJ239" s="22">
        <v>0.41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213198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4</v>
      </c>
      <c r="J240" s="20">
        <v>0</v>
      </c>
      <c r="K240" s="20">
        <v>0</v>
      </c>
      <c r="L240" s="22">
        <v>0</v>
      </c>
      <c r="M240" s="20" t="s">
        <v>2079</v>
      </c>
      <c r="N240" s="20">
        <v>0</v>
      </c>
      <c r="O240" s="22">
        <v>212</v>
      </c>
      <c r="P240" s="23" t="b">
        <v>0</v>
      </c>
      <c r="Q240" s="20" t="s">
        <v>910</v>
      </c>
      <c r="R240" s="20" t="s">
        <v>2408</v>
      </c>
      <c r="S240" s="22">
        <v>73</v>
      </c>
      <c r="T240" s="20" t="s">
        <v>2080</v>
      </c>
      <c r="U240" s="20">
        <v>0</v>
      </c>
      <c r="V240" s="20" t="s">
        <v>2081</v>
      </c>
      <c r="W240" s="20">
        <v>0.6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0</v>
      </c>
      <c r="AD240" s="22">
        <v>3016</v>
      </c>
      <c r="AE240" s="22">
        <v>108</v>
      </c>
      <c r="AF240" s="22">
        <v>108142</v>
      </c>
      <c r="AG240" s="22">
        <v>1144</v>
      </c>
      <c r="AH240" s="20">
        <v>0</v>
      </c>
      <c r="AI240" s="20">
        <v>0</v>
      </c>
      <c r="AJ240" s="20" t="s">
        <v>2081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714</v>
      </c>
      <c r="BH240" s="22">
        <v>90</v>
      </c>
      <c r="BI240" s="22">
        <v>714</v>
      </c>
      <c r="BJ240" s="22">
        <v>90</v>
      </c>
      <c r="BK240" s="22">
        <v>714</v>
      </c>
      <c r="BL240" s="22">
        <v>90</v>
      </c>
      <c r="BM240" s="22">
        <v>714</v>
      </c>
      <c r="BN240" s="22">
        <v>90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25</v>
      </c>
      <c r="CB240" s="22">
        <v>10</v>
      </c>
      <c r="CC240" s="22">
        <v>709</v>
      </c>
      <c r="CD240" s="22">
        <v>89</v>
      </c>
      <c r="CE240" s="22">
        <v>713</v>
      </c>
      <c r="CF240" s="22">
        <v>90</v>
      </c>
      <c r="CG240" s="22">
        <v>212</v>
      </c>
      <c r="CH240" s="22">
        <v>39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176413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1025</v>
      </c>
      <c r="N241" s="20">
        <v>0</v>
      </c>
      <c r="O241" s="22">
        <v>213</v>
      </c>
      <c r="P241" s="23" t="b">
        <v>0</v>
      </c>
      <c r="Q241" s="20" t="s">
        <v>2082</v>
      </c>
      <c r="R241" s="20" t="s">
        <v>2083</v>
      </c>
      <c r="S241" s="22">
        <v>55</v>
      </c>
      <c r="T241" s="20" t="s">
        <v>1159</v>
      </c>
      <c r="U241" s="20">
        <v>0</v>
      </c>
      <c r="V241" s="20" t="s">
        <v>576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355</v>
      </c>
      <c r="AG241" s="22">
        <v>5</v>
      </c>
      <c r="AH241" s="20">
        <v>0</v>
      </c>
      <c r="AI241" s="20">
        <v>0</v>
      </c>
      <c r="AJ241" s="20" t="s">
        <v>576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700</v>
      </c>
      <c r="BH241" s="22">
        <v>300</v>
      </c>
      <c r="BI241" s="22">
        <v>700</v>
      </c>
      <c r="BJ241" s="22">
        <v>300</v>
      </c>
      <c r="BK241" s="22">
        <v>698</v>
      </c>
      <c r="BL241" s="22">
        <v>299</v>
      </c>
      <c r="BM241" s="22">
        <v>701</v>
      </c>
      <c r="BN241" s="22">
        <v>301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103</v>
      </c>
      <c r="CB241" s="22">
        <v>62</v>
      </c>
      <c r="CC241" s="22">
        <v>695</v>
      </c>
      <c r="CD241" s="22">
        <v>299</v>
      </c>
      <c r="CE241" s="22">
        <v>700</v>
      </c>
      <c r="CF241" s="22">
        <v>300</v>
      </c>
      <c r="CG241" s="22">
        <v>692</v>
      </c>
      <c r="CH241" s="22">
        <v>290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204727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1164</v>
      </c>
      <c r="N242" s="20">
        <v>0</v>
      </c>
      <c r="O242" s="22">
        <v>214</v>
      </c>
      <c r="P242" s="23" t="b">
        <v>0</v>
      </c>
      <c r="Q242" s="20"/>
      <c r="R242" s="20"/>
      <c r="S242" s="22">
        <v>44</v>
      </c>
      <c r="T242" s="20" t="s">
        <v>1165</v>
      </c>
      <c r="U242" s="20">
        <v>0</v>
      </c>
      <c r="V242" s="20" t="s">
        <v>705</v>
      </c>
      <c r="W242" s="20">
        <v>0.1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0</v>
      </c>
      <c r="AD242" s="22">
        <v>2190</v>
      </c>
      <c r="AE242" s="22">
        <v>96</v>
      </c>
      <c r="AF242" s="22">
        <v>5157</v>
      </c>
      <c r="AG242" s="22">
        <v>225</v>
      </c>
      <c r="AH242" s="20">
        <v>0</v>
      </c>
      <c r="AI242" s="20">
        <v>0</v>
      </c>
      <c r="AJ242" s="20" t="s">
        <v>2084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535</v>
      </c>
      <c r="BH242" s="22">
        <v>211</v>
      </c>
      <c r="BI242" s="22">
        <v>521</v>
      </c>
      <c r="BJ242" s="22">
        <v>211</v>
      </c>
      <c r="BK242" s="22">
        <v>501</v>
      </c>
      <c r="BL242" s="22">
        <v>203</v>
      </c>
      <c r="BM242" s="22">
        <v>540</v>
      </c>
      <c r="BN242" s="22">
        <v>211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528</v>
      </c>
      <c r="CB242" s="22">
        <v>134</v>
      </c>
      <c r="CC242" s="22">
        <v>518</v>
      </c>
      <c r="CD242" s="22">
        <v>200</v>
      </c>
      <c r="CE242" s="22">
        <v>542</v>
      </c>
      <c r="CF242" s="22">
        <v>210</v>
      </c>
      <c r="CG242" s="22">
        <v>412</v>
      </c>
      <c r="CH242" s="22">
        <v>160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471798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1</v>
      </c>
      <c r="J243" s="20">
        <v>0</v>
      </c>
      <c r="K243" s="20">
        <v>0</v>
      </c>
      <c r="L243" s="22">
        <v>0</v>
      </c>
      <c r="M243" s="20" t="s">
        <v>412</v>
      </c>
      <c r="N243" s="20">
        <v>0</v>
      </c>
      <c r="O243" s="22">
        <v>215</v>
      </c>
      <c r="P243" s="23" t="b">
        <v>0</v>
      </c>
      <c r="Q243" s="20" t="s">
        <v>2537</v>
      </c>
      <c r="R243" s="20" t="s">
        <v>2538</v>
      </c>
      <c r="S243" s="22">
        <v>40</v>
      </c>
      <c r="T243" s="20" t="s">
        <v>2085</v>
      </c>
      <c r="U243" s="20">
        <v>0</v>
      </c>
      <c r="V243" s="20" t="s">
        <v>2086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2795</v>
      </c>
      <c r="AG243" s="22">
        <v>66</v>
      </c>
      <c r="AH243" s="20">
        <v>0</v>
      </c>
      <c r="AI243" s="20">
        <v>0</v>
      </c>
      <c r="AJ243" s="20" t="s">
        <v>2087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479</v>
      </c>
      <c r="BH243" s="22">
        <v>65</v>
      </c>
      <c r="BI243" s="22">
        <v>462</v>
      </c>
      <c r="BJ243" s="22">
        <v>49</v>
      </c>
      <c r="BK243" s="22">
        <v>433</v>
      </c>
      <c r="BL243" s="22">
        <v>45</v>
      </c>
      <c r="BM243" s="22">
        <v>484</v>
      </c>
      <c r="BN243" s="22">
        <v>65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681</v>
      </c>
      <c r="CB243" s="22">
        <v>73</v>
      </c>
      <c r="CC243" s="22">
        <v>456</v>
      </c>
      <c r="CD243" s="22">
        <v>64</v>
      </c>
      <c r="CE243" s="22">
        <v>483</v>
      </c>
      <c r="CF243" s="22">
        <v>65</v>
      </c>
      <c r="CG243" s="22">
        <v>520</v>
      </c>
      <c r="CH243" s="22">
        <v>68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103955</v>
      </c>
      <c r="D244" s="22">
        <v>0</v>
      </c>
      <c r="E244" s="22">
        <v>0</v>
      </c>
      <c r="F244" s="22">
        <v>2</v>
      </c>
      <c r="G244" s="22">
        <v>-2</v>
      </c>
      <c r="H244" s="22">
        <v>1</v>
      </c>
      <c r="I244" s="22">
        <v>3</v>
      </c>
      <c r="J244" s="20">
        <v>6.2</v>
      </c>
      <c r="K244" s="20">
        <v>6.2</v>
      </c>
      <c r="L244" s="22">
        <v>2</v>
      </c>
      <c r="M244" s="20" t="s">
        <v>1179</v>
      </c>
      <c r="N244" s="20">
        <v>6.2</v>
      </c>
      <c r="O244" s="22">
        <v>216</v>
      </c>
      <c r="P244" s="23" t="b">
        <v>0</v>
      </c>
      <c r="Q244" s="20"/>
      <c r="R244" s="20"/>
      <c r="S244" s="22">
        <v>72</v>
      </c>
      <c r="T244" s="20" t="s">
        <v>1180</v>
      </c>
      <c r="U244" s="20">
        <v>5.4</v>
      </c>
      <c r="V244" s="20" t="s">
        <v>464</v>
      </c>
      <c r="W244" s="20">
        <v>15.8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27</v>
      </c>
      <c r="AD244" s="22">
        <v>1641367</v>
      </c>
      <c r="AE244" s="22">
        <v>24978</v>
      </c>
      <c r="AF244" s="22">
        <v>385426</v>
      </c>
      <c r="AG244" s="22">
        <v>83417</v>
      </c>
      <c r="AH244" s="20">
        <v>0.9</v>
      </c>
      <c r="AI244" s="20">
        <v>3.8</v>
      </c>
      <c r="AJ244" s="20" t="s">
        <v>464</v>
      </c>
      <c r="AK244" s="22">
        <v>440</v>
      </c>
      <c r="AL244" s="22">
        <v>2</v>
      </c>
      <c r="AM244" s="22">
        <v>1</v>
      </c>
      <c r="AN244" s="22">
        <v>2</v>
      </c>
      <c r="AO244" s="22">
        <v>5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3</v>
      </c>
      <c r="AW244" s="22">
        <v>85</v>
      </c>
      <c r="AX244" s="20">
        <v>106.4</v>
      </c>
      <c r="AY244" s="20">
        <v>147.30000000000001</v>
      </c>
      <c r="AZ244" s="20">
        <v>198</v>
      </c>
      <c r="BA244" s="20">
        <v>45.2</v>
      </c>
      <c r="BB244" s="22">
        <v>5</v>
      </c>
      <c r="BC244" s="20">
        <v>1.53</v>
      </c>
      <c r="BD244" s="20">
        <v>1.1299999999999999</v>
      </c>
      <c r="BE244" s="20">
        <v>2.66</v>
      </c>
      <c r="BF244" s="20">
        <v>5.36</v>
      </c>
      <c r="BG244" s="22">
        <v>61</v>
      </c>
      <c r="BH244" s="22">
        <v>24</v>
      </c>
      <c r="BI244" s="22">
        <v>18</v>
      </c>
      <c r="BJ244" s="22">
        <v>14</v>
      </c>
      <c r="BK244" s="22">
        <v>7</v>
      </c>
      <c r="BL244" s="22">
        <v>4</v>
      </c>
      <c r="BM244" s="22">
        <v>14</v>
      </c>
      <c r="BN244" s="22">
        <v>11</v>
      </c>
      <c r="BO244" s="20"/>
      <c r="BP244" s="20"/>
      <c r="BQ244" s="20"/>
      <c r="BR244" s="20"/>
      <c r="BS244" s="20"/>
      <c r="BT244" s="20"/>
      <c r="BU244" s="22">
        <v>0.31</v>
      </c>
      <c r="BV244" s="22">
        <v>0</v>
      </c>
      <c r="BW244" s="22">
        <v>0.23</v>
      </c>
      <c r="BX244" s="22">
        <v>0.54</v>
      </c>
      <c r="BY244" s="22">
        <v>1.1000000000000001</v>
      </c>
      <c r="BZ244" s="22">
        <v>1.02</v>
      </c>
      <c r="CA244" s="22">
        <v>27</v>
      </c>
      <c r="CB244" s="22">
        <v>15</v>
      </c>
      <c r="CC244" s="22">
        <v>14</v>
      </c>
      <c r="CD244" s="22">
        <v>7</v>
      </c>
      <c r="CE244" s="22">
        <v>21</v>
      </c>
      <c r="CF244" s="22">
        <v>13</v>
      </c>
      <c r="CG244" s="22">
        <v>23</v>
      </c>
      <c r="CH244" s="22">
        <v>9</v>
      </c>
      <c r="CI244" s="22">
        <v>1.02</v>
      </c>
      <c r="CJ244" s="22">
        <v>0.41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51090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3.8</v>
      </c>
      <c r="K245" s="20">
        <v>3.8</v>
      </c>
      <c r="L245" s="22">
        <v>6</v>
      </c>
      <c r="M245" s="20" t="s">
        <v>605</v>
      </c>
      <c r="N245" s="20">
        <v>3.8</v>
      </c>
      <c r="O245" s="22">
        <v>217</v>
      </c>
      <c r="P245" s="23" t="b">
        <v>0</v>
      </c>
      <c r="Q245" s="20"/>
      <c r="R245" s="20"/>
      <c r="S245" s="22">
        <v>50</v>
      </c>
      <c r="T245" s="20" t="s">
        <v>1148</v>
      </c>
      <c r="U245" s="20">
        <v>3.4</v>
      </c>
      <c r="V245" s="20" t="s">
        <v>1149</v>
      </c>
      <c r="W245" s="20">
        <v>3.7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17</v>
      </c>
      <c r="AD245" s="22">
        <v>143391</v>
      </c>
      <c r="AE245" s="22">
        <v>4818</v>
      </c>
      <c r="AF245" s="22">
        <v>86698</v>
      </c>
      <c r="AG245" s="22">
        <v>4860</v>
      </c>
      <c r="AH245" s="20">
        <v>0.8</v>
      </c>
      <c r="AI245" s="20">
        <v>3.4</v>
      </c>
      <c r="AJ245" s="20" t="s">
        <v>2088</v>
      </c>
      <c r="AK245" s="22">
        <v>450</v>
      </c>
      <c r="AL245" s="22">
        <v>0</v>
      </c>
      <c r="AM245" s="22">
        <v>0</v>
      </c>
      <c r="AN245" s="22">
        <v>2</v>
      </c>
      <c r="AO245" s="22">
        <v>5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107</v>
      </c>
      <c r="AX245" s="20">
        <v>128.4</v>
      </c>
      <c r="AY245" s="20">
        <v>32</v>
      </c>
      <c r="AZ245" s="20">
        <v>32</v>
      </c>
      <c r="BA245" s="20">
        <v>19.3</v>
      </c>
      <c r="BB245" s="22">
        <v>5</v>
      </c>
      <c r="BC245" s="20">
        <v>0.1</v>
      </c>
      <c r="BD245" s="20">
        <v>0.16</v>
      </c>
      <c r="BE245" s="20">
        <v>0.26</v>
      </c>
      <c r="BF245" s="20">
        <v>5.41</v>
      </c>
      <c r="BG245" s="22">
        <v>39</v>
      </c>
      <c r="BH245" s="22">
        <v>8</v>
      </c>
      <c r="BI245" s="22">
        <v>165</v>
      </c>
      <c r="BJ245" s="22">
        <v>45</v>
      </c>
      <c r="BK245" s="22">
        <v>141</v>
      </c>
      <c r="BL245" s="22">
        <v>25</v>
      </c>
      <c r="BM245" s="22">
        <v>91</v>
      </c>
      <c r="BN245" s="22">
        <v>18</v>
      </c>
      <c r="BO245" s="20"/>
      <c r="BP245" s="20"/>
      <c r="BQ245" s="20"/>
      <c r="BR245" s="20"/>
      <c r="BS245" s="20"/>
      <c r="BT245" s="20"/>
      <c r="BU245" s="22">
        <v>0.02</v>
      </c>
      <c r="BV245" s="22">
        <v>0</v>
      </c>
      <c r="BW245" s="22">
        <v>0.03</v>
      </c>
      <c r="BX245" s="22">
        <v>0.05</v>
      </c>
      <c r="BY245" s="22">
        <v>1.08</v>
      </c>
      <c r="BZ245" s="22">
        <v>1</v>
      </c>
      <c r="CA245" s="22">
        <v>166</v>
      </c>
      <c r="CB245" s="22">
        <v>18</v>
      </c>
      <c r="CC245" s="22">
        <v>65</v>
      </c>
      <c r="CD245" s="22">
        <v>18</v>
      </c>
      <c r="CE245" s="22">
        <v>101</v>
      </c>
      <c r="CF245" s="22">
        <v>28</v>
      </c>
      <c r="CG245" s="22">
        <v>91</v>
      </c>
      <c r="CH245" s="22">
        <v>37</v>
      </c>
      <c r="CI245" s="22">
        <v>1</v>
      </c>
      <c r="CJ245" s="22">
        <v>0.4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124183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1156</v>
      </c>
      <c r="N246" s="20">
        <v>0</v>
      </c>
      <c r="O246" s="22">
        <v>218</v>
      </c>
      <c r="P246" s="23" t="b">
        <v>0</v>
      </c>
      <c r="Q246" s="20" t="s">
        <v>2813</v>
      </c>
      <c r="R246" s="20" t="s">
        <v>2814</v>
      </c>
      <c r="S246" s="22">
        <v>54</v>
      </c>
      <c r="T246" s="20" t="s">
        <v>1157</v>
      </c>
      <c r="U246" s="20">
        <v>0</v>
      </c>
      <c r="V246" s="20" t="s">
        <v>510</v>
      </c>
      <c r="W246" s="20">
        <v>0.1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1010</v>
      </c>
      <c r="AE246" s="22">
        <v>0</v>
      </c>
      <c r="AF246" s="22">
        <v>15049</v>
      </c>
      <c r="AG246" s="22">
        <v>205</v>
      </c>
      <c r="AH246" s="20">
        <v>0</v>
      </c>
      <c r="AI246" s="20">
        <v>0</v>
      </c>
      <c r="AJ246" s="20" t="s">
        <v>510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694</v>
      </c>
      <c r="BH246" s="22">
        <v>296</v>
      </c>
      <c r="BI246" s="22">
        <v>693</v>
      </c>
      <c r="BJ246" s="22">
        <v>296</v>
      </c>
      <c r="BK246" s="22">
        <v>690</v>
      </c>
      <c r="BL246" s="22">
        <v>294</v>
      </c>
      <c r="BM246" s="22">
        <v>695</v>
      </c>
      <c r="BN246" s="22">
        <v>297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120</v>
      </c>
      <c r="CB246" s="22">
        <v>74</v>
      </c>
      <c r="CC246" s="22">
        <v>689</v>
      </c>
      <c r="CD246" s="22">
        <v>295</v>
      </c>
      <c r="CE246" s="22">
        <v>694</v>
      </c>
      <c r="CF246" s="22">
        <v>296</v>
      </c>
      <c r="CG246" s="22">
        <v>427</v>
      </c>
      <c r="CH246" s="22">
        <v>135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244851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0.7</v>
      </c>
      <c r="K247" s="20">
        <v>0.7</v>
      </c>
      <c r="L247" s="22">
        <v>1</v>
      </c>
      <c r="M247" s="20" t="s">
        <v>1403</v>
      </c>
      <c r="N247" s="20">
        <v>0.7</v>
      </c>
      <c r="O247" s="22">
        <v>362</v>
      </c>
      <c r="P247" s="23" t="b">
        <v>0</v>
      </c>
      <c r="Q247" s="20"/>
      <c r="R247" s="20"/>
      <c r="S247" s="22">
        <v>49</v>
      </c>
      <c r="T247" s="20" t="s">
        <v>1404</v>
      </c>
      <c r="U247" s="20">
        <v>1</v>
      </c>
      <c r="V247" s="20" t="s">
        <v>748</v>
      </c>
      <c r="W247" s="20">
        <v>0.2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3</v>
      </c>
      <c r="AD247" s="22">
        <v>19610</v>
      </c>
      <c r="AE247" s="22">
        <v>1064</v>
      </c>
      <c r="AF247" s="22">
        <v>18499</v>
      </c>
      <c r="AG247" s="22">
        <v>1076</v>
      </c>
      <c r="AH247" s="20">
        <v>0.1</v>
      </c>
      <c r="AI247" s="20">
        <v>0.6</v>
      </c>
      <c r="AJ247" s="20" t="s">
        <v>748</v>
      </c>
      <c r="AK247" s="22">
        <v>65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12</v>
      </c>
      <c r="AX247" s="20">
        <v>16.2</v>
      </c>
      <c r="AY247" s="20">
        <v>29.6</v>
      </c>
      <c r="AZ247" s="20">
        <v>23</v>
      </c>
      <c r="BA247" s="20">
        <v>6.8</v>
      </c>
      <c r="BB247" s="22">
        <v>0</v>
      </c>
      <c r="BC247" s="20">
        <v>0.17</v>
      </c>
      <c r="BD247" s="20">
        <v>0.15</v>
      </c>
      <c r="BE247" s="20">
        <v>0.32</v>
      </c>
      <c r="BF247" s="20">
        <v>0.77</v>
      </c>
      <c r="BG247" s="22">
        <v>298</v>
      </c>
      <c r="BH247" s="22">
        <v>127</v>
      </c>
      <c r="BI247" s="22">
        <v>175</v>
      </c>
      <c r="BJ247" s="22">
        <v>107</v>
      </c>
      <c r="BK247" s="22">
        <v>184</v>
      </c>
      <c r="BL247" s="22">
        <v>102</v>
      </c>
      <c r="BM247" s="22">
        <v>263</v>
      </c>
      <c r="BN247" s="22">
        <v>115</v>
      </c>
      <c r="BO247" s="20"/>
      <c r="BP247" s="20"/>
      <c r="BQ247" s="20"/>
      <c r="BR247" s="20"/>
      <c r="BS247" s="20"/>
      <c r="BT247" s="20"/>
      <c r="BU247" s="22">
        <v>0.24</v>
      </c>
      <c r="BV247" s="22">
        <v>0</v>
      </c>
      <c r="BW247" s="22">
        <v>0.21</v>
      </c>
      <c r="BX247" s="22">
        <v>0.45</v>
      </c>
      <c r="BY247" s="22">
        <v>1.07</v>
      </c>
      <c r="BZ247" s="22">
        <v>0</v>
      </c>
      <c r="CA247" s="22">
        <v>287</v>
      </c>
      <c r="CB247" s="22">
        <v>188</v>
      </c>
      <c r="CC247" s="22">
        <v>307</v>
      </c>
      <c r="CD247" s="22">
        <v>143</v>
      </c>
      <c r="CE247" s="22">
        <v>358</v>
      </c>
      <c r="CF247" s="22">
        <v>163</v>
      </c>
      <c r="CG247" s="22">
        <v>301</v>
      </c>
      <c r="CH247" s="22">
        <v>90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27.75" thickBot="1">
      <c r="A248" s="22">
        <v>0</v>
      </c>
      <c r="B248" s="22">
        <v>0</v>
      </c>
      <c r="C248" s="22">
        <v>518620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2089</v>
      </c>
      <c r="N248" s="20">
        <v>0</v>
      </c>
      <c r="O248" s="22">
        <v>589</v>
      </c>
      <c r="P248" s="23" t="b">
        <v>0</v>
      </c>
      <c r="Q248" s="20" t="s">
        <v>2539</v>
      </c>
      <c r="R248" s="20" t="s">
        <v>2540</v>
      </c>
      <c r="S248" s="22">
        <v>50</v>
      </c>
      <c r="T248" s="20" t="s">
        <v>2090</v>
      </c>
      <c r="U248" s="20">
        <v>0</v>
      </c>
      <c r="V248" s="20" t="s">
        <v>2091</v>
      </c>
      <c r="W248" s="20">
        <v>0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0</v>
      </c>
      <c r="AE248" s="22">
        <v>0</v>
      </c>
      <c r="AF248" s="22">
        <v>927</v>
      </c>
      <c r="AG248" s="22">
        <v>15</v>
      </c>
      <c r="AH248" s="20">
        <v>0</v>
      </c>
      <c r="AI248" s="20">
        <v>0</v>
      </c>
      <c r="AJ248" s="20" t="s">
        <v>2092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685</v>
      </c>
      <c r="BH248" s="22">
        <v>290</v>
      </c>
      <c r="BI248" s="22">
        <v>683</v>
      </c>
      <c r="BJ248" s="22">
        <v>289</v>
      </c>
      <c r="BK248" s="22">
        <v>679</v>
      </c>
      <c r="BL248" s="22">
        <v>286</v>
      </c>
      <c r="BM248" s="22">
        <v>687</v>
      </c>
      <c r="BN248" s="22">
        <v>291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221</v>
      </c>
      <c r="CB248" s="22">
        <v>141</v>
      </c>
      <c r="CC248" s="22">
        <v>677</v>
      </c>
      <c r="CD248" s="22">
        <v>287</v>
      </c>
      <c r="CE248" s="22">
        <v>686</v>
      </c>
      <c r="CF248" s="22">
        <v>290</v>
      </c>
      <c r="CG248" s="22">
        <v>695</v>
      </c>
      <c r="CH248" s="22">
        <v>292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441302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3</v>
      </c>
      <c r="J249" s="20">
        <v>0.5</v>
      </c>
      <c r="K249" s="20">
        <v>0.5</v>
      </c>
      <c r="L249" s="22">
        <v>1</v>
      </c>
      <c r="M249" s="20" t="s">
        <v>2093</v>
      </c>
      <c r="N249" s="20">
        <v>0.5</v>
      </c>
      <c r="O249" s="22">
        <v>609</v>
      </c>
      <c r="P249" s="23" t="b">
        <v>0</v>
      </c>
      <c r="Q249" s="20"/>
      <c r="R249" s="20"/>
      <c r="S249" s="22">
        <v>53</v>
      </c>
      <c r="T249" s="20" t="s">
        <v>2094</v>
      </c>
      <c r="U249" s="20">
        <v>0.8</v>
      </c>
      <c r="V249" s="20" t="s">
        <v>2095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3</v>
      </c>
      <c r="AD249" s="22">
        <v>987</v>
      </c>
      <c r="AE249" s="22">
        <v>41</v>
      </c>
      <c r="AF249" s="22">
        <v>7160</v>
      </c>
      <c r="AG249" s="22">
        <v>143</v>
      </c>
      <c r="AH249" s="20">
        <v>0.1</v>
      </c>
      <c r="AI249" s="20">
        <v>0.6</v>
      </c>
      <c r="AJ249" s="20" t="s">
        <v>2095</v>
      </c>
      <c r="AK249" s="22">
        <v>35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0</v>
      </c>
      <c r="AW249" s="22">
        <v>8</v>
      </c>
      <c r="AX249" s="20">
        <v>7.8</v>
      </c>
      <c r="AY249" s="20">
        <v>18.7</v>
      </c>
      <c r="AZ249" s="20">
        <v>9</v>
      </c>
      <c r="BA249" s="20">
        <v>3.6</v>
      </c>
      <c r="BB249" s="22">
        <v>0</v>
      </c>
      <c r="BC249" s="20">
        <v>0.26</v>
      </c>
      <c r="BD249" s="20">
        <v>0.06</v>
      </c>
      <c r="BE249" s="20">
        <v>0.32</v>
      </c>
      <c r="BF249" s="20">
        <v>0.23</v>
      </c>
      <c r="BG249" s="22">
        <v>342</v>
      </c>
      <c r="BH249" s="22">
        <v>148</v>
      </c>
      <c r="BI249" s="22">
        <v>221</v>
      </c>
      <c r="BJ249" s="22">
        <v>124</v>
      </c>
      <c r="BK249" s="22">
        <v>260</v>
      </c>
      <c r="BL249" s="22">
        <v>132</v>
      </c>
      <c r="BM249" s="22">
        <v>312</v>
      </c>
      <c r="BN249" s="22">
        <v>139</v>
      </c>
      <c r="BO249" s="20"/>
      <c r="BP249" s="20"/>
      <c r="BQ249" s="20"/>
      <c r="BR249" s="20"/>
      <c r="BS249" s="20"/>
      <c r="BT249" s="20"/>
      <c r="BU249" s="22">
        <v>0.67</v>
      </c>
      <c r="BV249" s="22">
        <v>0</v>
      </c>
      <c r="BW249" s="22">
        <v>0.15</v>
      </c>
      <c r="BX249" s="22">
        <v>0.82</v>
      </c>
      <c r="BY249" s="22">
        <v>0.59</v>
      </c>
      <c r="BZ249" s="22">
        <v>0</v>
      </c>
      <c r="CA249" s="22">
        <v>157</v>
      </c>
      <c r="CB249" s="22">
        <v>100</v>
      </c>
      <c r="CC249" s="22">
        <v>323</v>
      </c>
      <c r="CD249" s="22">
        <v>153</v>
      </c>
      <c r="CE249" s="22">
        <v>389</v>
      </c>
      <c r="CF249" s="22">
        <v>186</v>
      </c>
      <c r="CG249" s="22">
        <v>481</v>
      </c>
      <c r="CH249" s="22">
        <v>166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220362</v>
      </c>
      <c r="D250" s="22">
        <v>0</v>
      </c>
      <c r="E250" s="22">
        <v>0</v>
      </c>
      <c r="F250" s="22">
        <v>1</v>
      </c>
      <c r="G250" s="22">
        <v>-1</v>
      </c>
      <c r="H250" s="22">
        <v>1</v>
      </c>
      <c r="I250" s="22">
        <v>2</v>
      </c>
      <c r="J250" s="20">
        <v>3.2</v>
      </c>
      <c r="K250" s="20">
        <v>3.2</v>
      </c>
      <c r="L250" s="22">
        <v>5</v>
      </c>
      <c r="M250" s="20" t="s">
        <v>2409</v>
      </c>
      <c r="N250" s="20">
        <v>3.2</v>
      </c>
      <c r="O250" s="22">
        <v>611</v>
      </c>
      <c r="P250" s="23" t="b">
        <v>0</v>
      </c>
      <c r="Q250" s="20"/>
      <c r="R250" s="20"/>
      <c r="S250" s="22">
        <v>51</v>
      </c>
      <c r="T250" s="20" t="s">
        <v>2410</v>
      </c>
      <c r="U250" s="20">
        <v>4.8</v>
      </c>
      <c r="V250" s="20" t="s">
        <v>2411</v>
      </c>
      <c r="W250" s="20">
        <v>7.2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24</v>
      </c>
      <c r="AD250" s="22">
        <v>709573</v>
      </c>
      <c r="AE250" s="22">
        <v>12782</v>
      </c>
      <c r="AF250" s="22">
        <v>221318</v>
      </c>
      <c r="AG250" s="22">
        <v>14066</v>
      </c>
      <c r="AH250" s="20">
        <v>0.6</v>
      </c>
      <c r="AI250" s="20">
        <v>4.7</v>
      </c>
      <c r="AJ250" s="20" t="s">
        <v>2411</v>
      </c>
      <c r="AK250" s="22">
        <v>450</v>
      </c>
      <c r="AL250" s="22">
        <v>1</v>
      </c>
      <c r="AM250" s="22">
        <v>0</v>
      </c>
      <c r="AN250" s="22">
        <v>2</v>
      </c>
      <c r="AO250" s="22">
        <v>5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3</v>
      </c>
      <c r="AW250" s="22">
        <v>98</v>
      </c>
      <c r="AX250" s="20">
        <v>120</v>
      </c>
      <c r="AY250" s="20">
        <v>20.8</v>
      </c>
      <c r="AZ250" s="20">
        <v>64</v>
      </c>
      <c r="BA250" s="20">
        <v>20.5</v>
      </c>
      <c r="BB250" s="22">
        <v>5</v>
      </c>
      <c r="BC250" s="20">
        <v>0.67</v>
      </c>
      <c r="BD250" s="20">
        <v>0.79</v>
      </c>
      <c r="BE250" s="20">
        <v>1.46</v>
      </c>
      <c r="BF250" s="20">
        <v>5.41</v>
      </c>
      <c r="BG250" s="22">
        <v>46</v>
      </c>
      <c r="BH250" s="22">
        <v>10</v>
      </c>
      <c r="BI250" s="22">
        <v>210</v>
      </c>
      <c r="BJ250" s="22">
        <v>62</v>
      </c>
      <c r="BK250" s="22">
        <v>72</v>
      </c>
      <c r="BL250" s="22">
        <v>8</v>
      </c>
      <c r="BM250" s="22">
        <v>76</v>
      </c>
      <c r="BN250" s="22">
        <v>14</v>
      </c>
      <c r="BO250" s="20"/>
      <c r="BP250" s="20"/>
      <c r="BQ250" s="20"/>
      <c r="BR250" s="20"/>
      <c r="BS250" s="20"/>
      <c r="BT250" s="20"/>
      <c r="BU250" s="22">
        <v>0.13</v>
      </c>
      <c r="BV250" s="22">
        <v>0</v>
      </c>
      <c r="BW250" s="22">
        <v>0.16</v>
      </c>
      <c r="BX250" s="22">
        <v>0.28999999999999998</v>
      </c>
      <c r="BY250" s="22">
        <v>1.08</v>
      </c>
      <c r="BZ250" s="22">
        <v>1</v>
      </c>
      <c r="CA250" s="22">
        <v>164</v>
      </c>
      <c r="CB250" s="22">
        <v>16</v>
      </c>
      <c r="CC250" s="22">
        <v>91</v>
      </c>
      <c r="CD250" s="22">
        <v>24</v>
      </c>
      <c r="CE250" s="22">
        <v>42</v>
      </c>
      <c r="CF250" s="22">
        <v>9</v>
      </c>
      <c r="CG250" s="22">
        <v>57</v>
      </c>
      <c r="CH250" s="22">
        <v>19</v>
      </c>
      <c r="CI250" s="22">
        <v>1</v>
      </c>
      <c r="CJ250" s="22">
        <v>0.4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503714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3</v>
      </c>
      <c r="J251" s="20">
        <v>1</v>
      </c>
      <c r="K251" s="20">
        <v>1</v>
      </c>
      <c r="L251" s="22">
        <v>3</v>
      </c>
      <c r="M251" s="20" t="s">
        <v>2412</v>
      </c>
      <c r="N251" s="20">
        <v>1</v>
      </c>
      <c r="O251" s="22">
        <v>613</v>
      </c>
      <c r="P251" s="23" t="b">
        <v>0</v>
      </c>
      <c r="Q251" s="20"/>
      <c r="R251" s="20"/>
      <c r="S251" s="22">
        <v>44</v>
      </c>
      <c r="T251" s="20" t="s">
        <v>2413</v>
      </c>
      <c r="U251" s="20">
        <v>1.7</v>
      </c>
      <c r="V251" s="20" t="s">
        <v>2414</v>
      </c>
      <c r="W251" s="20">
        <v>0.2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</v>
      </c>
      <c r="AD251" s="22">
        <v>10379</v>
      </c>
      <c r="AE251" s="22">
        <v>2216</v>
      </c>
      <c r="AF251" s="22">
        <v>9291</v>
      </c>
      <c r="AG251" s="22">
        <v>634</v>
      </c>
      <c r="AH251" s="20">
        <v>0.2</v>
      </c>
      <c r="AI251" s="20">
        <v>1.1000000000000001</v>
      </c>
      <c r="AJ251" s="20" t="s">
        <v>2414</v>
      </c>
      <c r="AK251" s="22">
        <v>98</v>
      </c>
      <c r="AL251" s="22">
        <v>0</v>
      </c>
      <c r="AM251" s="22">
        <v>0</v>
      </c>
      <c r="AN251" s="22">
        <v>1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18</v>
      </c>
      <c r="AX251" s="20">
        <v>14.6</v>
      </c>
      <c r="AY251" s="20">
        <v>14.7</v>
      </c>
      <c r="AZ251" s="20">
        <v>2</v>
      </c>
      <c r="BA251" s="20">
        <v>3.1</v>
      </c>
      <c r="BB251" s="22">
        <v>1</v>
      </c>
      <c r="BC251" s="20">
        <v>0</v>
      </c>
      <c r="BD251" s="20">
        <v>7.0000000000000007E-2</v>
      </c>
      <c r="BE251" s="20">
        <v>7.0000000000000007E-2</v>
      </c>
      <c r="BF251" s="20">
        <v>1.28</v>
      </c>
      <c r="BG251" s="22">
        <v>301</v>
      </c>
      <c r="BH251" s="22">
        <v>129</v>
      </c>
      <c r="BI251" s="22">
        <v>241</v>
      </c>
      <c r="BJ251" s="22">
        <v>133</v>
      </c>
      <c r="BK251" s="22">
        <v>326</v>
      </c>
      <c r="BL251" s="22">
        <v>162</v>
      </c>
      <c r="BM251" s="22">
        <v>319</v>
      </c>
      <c r="BN251" s="22">
        <v>143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0.06</v>
      </c>
      <c r="BX251" s="22">
        <v>0.06</v>
      </c>
      <c r="BY251" s="22">
        <v>1.18</v>
      </c>
      <c r="BZ251" s="22">
        <v>0</v>
      </c>
      <c r="CA251" s="22">
        <v>579</v>
      </c>
      <c r="CB251" s="22">
        <v>304</v>
      </c>
      <c r="CC251" s="22">
        <v>244</v>
      </c>
      <c r="CD251" s="22">
        <v>111</v>
      </c>
      <c r="CE251" s="22">
        <v>238</v>
      </c>
      <c r="CF251" s="22">
        <v>106</v>
      </c>
      <c r="CG251" s="22">
        <v>334</v>
      </c>
      <c r="CH251" s="22">
        <v>104</v>
      </c>
      <c r="CI251" s="22">
        <v>0.92</v>
      </c>
      <c r="CJ251" s="22">
        <v>0.92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534392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4</v>
      </c>
      <c r="J252" s="20">
        <v>0</v>
      </c>
      <c r="K252" s="20">
        <v>0</v>
      </c>
      <c r="L252" s="22">
        <v>0</v>
      </c>
      <c r="M252" s="20" t="s">
        <v>1162</v>
      </c>
      <c r="N252" s="20">
        <v>0.5</v>
      </c>
      <c r="O252" s="22">
        <v>623</v>
      </c>
      <c r="P252" s="23" t="b">
        <v>0</v>
      </c>
      <c r="Q252" s="20" t="s">
        <v>3062</v>
      </c>
      <c r="R252" s="20" t="s">
        <v>3063</v>
      </c>
      <c r="S252" s="22">
        <v>45</v>
      </c>
      <c r="T252" s="20" t="s">
        <v>2541</v>
      </c>
      <c r="U252" s="20">
        <v>1</v>
      </c>
      <c r="V252" s="20" t="s">
        <v>2542</v>
      </c>
      <c r="W252" s="20">
        <v>0.1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2</v>
      </c>
      <c r="AD252" s="22">
        <v>4401</v>
      </c>
      <c r="AE252" s="22">
        <v>0</v>
      </c>
      <c r="AF252" s="22">
        <v>9881</v>
      </c>
      <c r="AG252" s="22">
        <v>471</v>
      </c>
      <c r="AH252" s="20">
        <v>0.1</v>
      </c>
      <c r="AI252" s="20">
        <v>0.4</v>
      </c>
      <c r="AJ252" s="20" t="s">
        <v>2542</v>
      </c>
      <c r="AK252" s="22">
        <v>8</v>
      </c>
      <c r="AL252" s="22">
        <v>0</v>
      </c>
      <c r="AM252" s="22">
        <v>0</v>
      </c>
      <c r="AN252" s="22">
        <v>0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6</v>
      </c>
      <c r="AX252" s="20">
        <v>0.4</v>
      </c>
      <c r="AY252" s="20">
        <v>0.6</v>
      </c>
      <c r="AZ252" s="20">
        <v>2</v>
      </c>
      <c r="BA252" s="20">
        <v>0.3</v>
      </c>
      <c r="BB252" s="22">
        <v>0</v>
      </c>
      <c r="BC252" s="20">
        <v>0</v>
      </c>
      <c r="BD252" s="20">
        <v>0</v>
      </c>
      <c r="BE252" s="20">
        <v>0</v>
      </c>
      <c r="BF252" s="20">
        <v>0.9</v>
      </c>
      <c r="BG252" s="22">
        <v>392</v>
      </c>
      <c r="BH252" s="22">
        <v>46</v>
      </c>
      <c r="BI252" s="22">
        <v>356</v>
      </c>
      <c r="BJ252" s="22">
        <v>47</v>
      </c>
      <c r="BK252" s="22">
        <v>331</v>
      </c>
      <c r="BL252" s="22">
        <v>50</v>
      </c>
      <c r="BM252" s="22">
        <v>392</v>
      </c>
      <c r="BN252" s="22">
        <v>50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10.119999999999999</v>
      </c>
      <c r="BZ252" s="22">
        <v>11.25</v>
      </c>
      <c r="CA252" s="22">
        <v>466</v>
      </c>
      <c r="CB252" s="22">
        <v>83</v>
      </c>
      <c r="CC252" s="22">
        <v>319</v>
      </c>
      <c r="CD252" s="22">
        <v>43</v>
      </c>
      <c r="CE252" s="22">
        <v>337</v>
      </c>
      <c r="CF252" s="22">
        <v>45</v>
      </c>
      <c r="CG252" s="22">
        <v>402</v>
      </c>
      <c r="CH252" s="22">
        <v>63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482158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1</v>
      </c>
      <c r="J253" s="20">
        <v>0</v>
      </c>
      <c r="K253" s="20">
        <v>0</v>
      </c>
      <c r="L253" s="22">
        <v>0</v>
      </c>
      <c r="M253" s="20" t="s">
        <v>896</v>
      </c>
      <c r="N253" s="20">
        <v>0</v>
      </c>
      <c r="O253" s="22">
        <v>659</v>
      </c>
      <c r="P253" s="23" t="b">
        <v>0</v>
      </c>
      <c r="Q253" s="20"/>
      <c r="R253" s="20"/>
      <c r="S253" s="22">
        <v>40</v>
      </c>
      <c r="T253" s="20" t="s">
        <v>2543</v>
      </c>
      <c r="U253" s="20">
        <v>0</v>
      </c>
      <c r="V253" s="20" t="s">
        <v>2544</v>
      </c>
      <c r="W253" s="20">
        <v>0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0</v>
      </c>
      <c r="AD253" s="22">
        <v>1067</v>
      </c>
      <c r="AE253" s="22">
        <v>28</v>
      </c>
      <c r="AF253" s="22">
        <v>623</v>
      </c>
      <c r="AG253" s="22">
        <v>39</v>
      </c>
      <c r="AH253" s="20">
        <v>0</v>
      </c>
      <c r="AI253" s="20">
        <v>0</v>
      </c>
      <c r="AJ253" s="20" t="s">
        <v>2544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485</v>
      </c>
      <c r="BH253" s="22">
        <v>68</v>
      </c>
      <c r="BI253" s="22">
        <v>468</v>
      </c>
      <c r="BJ253" s="22">
        <v>52</v>
      </c>
      <c r="BK253" s="22">
        <v>439</v>
      </c>
      <c r="BL253" s="22">
        <v>48</v>
      </c>
      <c r="BM253" s="22">
        <v>490</v>
      </c>
      <c r="BN253" s="22">
        <v>68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689</v>
      </c>
      <c r="CB253" s="22">
        <v>76</v>
      </c>
      <c r="CC253" s="22">
        <v>462</v>
      </c>
      <c r="CD253" s="22">
        <v>67</v>
      </c>
      <c r="CE253" s="22">
        <v>489</v>
      </c>
      <c r="CF253" s="22">
        <v>68</v>
      </c>
      <c r="CG253" s="22">
        <v>580</v>
      </c>
      <c r="CH253" s="22">
        <v>71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514356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2815</v>
      </c>
      <c r="N254" s="20">
        <v>0</v>
      </c>
      <c r="O254" s="22">
        <v>667</v>
      </c>
      <c r="P254" s="23" t="b">
        <v>0</v>
      </c>
      <c r="Q254" s="20" t="s">
        <v>2426</v>
      </c>
      <c r="R254" s="20" t="s">
        <v>2916</v>
      </c>
      <c r="S254" s="22">
        <v>50</v>
      </c>
      <c r="T254" s="20" t="s">
        <v>2816</v>
      </c>
      <c r="U254" s="20">
        <v>0</v>
      </c>
      <c r="V254" s="20" t="s">
        <v>2817</v>
      </c>
      <c r="W254" s="20">
        <v>0</v>
      </c>
      <c r="X254" s="23" t="b">
        <v>0</v>
      </c>
      <c r="Y254" s="20"/>
      <c r="Z254" s="20" t="s">
        <v>899</v>
      </c>
      <c r="AA254" s="22">
        <v>7</v>
      </c>
      <c r="AB254" s="22">
        <v>8</v>
      </c>
      <c r="AC254" s="22">
        <v>0</v>
      </c>
      <c r="AD254" s="22">
        <v>912</v>
      </c>
      <c r="AE254" s="22">
        <v>13</v>
      </c>
      <c r="AF254" s="22">
        <v>985</v>
      </c>
      <c r="AG254" s="22">
        <v>42</v>
      </c>
      <c r="AH254" s="20">
        <v>0</v>
      </c>
      <c r="AI254" s="20">
        <v>0</v>
      </c>
      <c r="AJ254" s="20" t="s">
        <v>2817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684</v>
      </c>
      <c r="BH254" s="22">
        <v>289</v>
      </c>
      <c r="BI254" s="22">
        <v>682</v>
      </c>
      <c r="BJ254" s="22">
        <v>288</v>
      </c>
      <c r="BK254" s="22">
        <v>678</v>
      </c>
      <c r="BL254" s="22">
        <v>285</v>
      </c>
      <c r="BM254" s="22">
        <v>686</v>
      </c>
      <c r="BN254" s="22">
        <v>290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220</v>
      </c>
      <c r="CB254" s="22">
        <v>140</v>
      </c>
      <c r="CC254" s="22">
        <v>676</v>
      </c>
      <c r="CD254" s="22">
        <v>286</v>
      </c>
      <c r="CE254" s="22">
        <v>685</v>
      </c>
      <c r="CF254" s="22">
        <v>289</v>
      </c>
      <c r="CG254" s="22">
        <v>672</v>
      </c>
      <c r="CH254" s="22">
        <v>275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461188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2</v>
      </c>
      <c r="J255" s="20">
        <v>0</v>
      </c>
      <c r="K255" s="20">
        <v>0</v>
      </c>
      <c r="L255" s="22">
        <v>0</v>
      </c>
      <c r="M255" s="20" t="s">
        <v>2818</v>
      </c>
      <c r="N255" s="20">
        <v>0</v>
      </c>
      <c r="O255" s="22">
        <v>671</v>
      </c>
      <c r="P255" s="23" t="b">
        <v>0</v>
      </c>
      <c r="Q255" s="20" t="s">
        <v>3036</v>
      </c>
      <c r="R255" s="20" t="s">
        <v>3064</v>
      </c>
      <c r="S255" s="22">
        <v>40</v>
      </c>
      <c r="T255" s="20" t="s">
        <v>2819</v>
      </c>
      <c r="U255" s="20">
        <v>0</v>
      </c>
      <c r="V255" s="20" t="s">
        <v>2820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629</v>
      </c>
      <c r="AE255" s="22">
        <v>0</v>
      </c>
      <c r="AF255" s="22">
        <v>610</v>
      </c>
      <c r="AG255" s="22">
        <v>65</v>
      </c>
      <c r="AH255" s="20">
        <v>0</v>
      </c>
      <c r="AI255" s="20">
        <v>0</v>
      </c>
      <c r="AJ255" s="20" t="s">
        <v>2820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474</v>
      </c>
      <c r="BH255" s="22">
        <v>178</v>
      </c>
      <c r="BI255" s="22">
        <v>458</v>
      </c>
      <c r="BJ255" s="22">
        <v>178</v>
      </c>
      <c r="BK255" s="22">
        <v>428</v>
      </c>
      <c r="BL255" s="22">
        <v>161</v>
      </c>
      <c r="BM255" s="22">
        <v>480</v>
      </c>
      <c r="BN255" s="22">
        <v>179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675</v>
      </c>
      <c r="CB255" s="22">
        <v>205</v>
      </c>
      <c r="CC255" s="22">
        <v>451</v>
      </c>
      <c r="CD255" s="22">
        <v>161</v>
      </c>
      <c r="CE255" s="22">
        <v>479</v>
      </c>
      <c r="CF255" s="22">
        <v>175</v>
      </c>
      <c r="CG255" s="22">
        <v>635</v>
      </c>
      <c r="CH255" s="22">
        <v>217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0"/>
      <c r="B256" s="20"/>
      <c r="C256" s="22">
        <v>617054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</v>
      </c>
      <c r="K256" s="20">
        <v>0</v>
      </c>
      <c r="L256" s="22">
        <v>0</v>
      </c>
      <c r="M256" s="20" t="s">
        <v>2917</v>
      </c>
      <c r="N256" s="20">
        <v>0</v>
      </c>
      <c r="O256" s="22">
        <v>677</v>
      </c>
      <c r="P256" s="23" t="b">
        <v>0</v>
      </c>
      <c r="Q256" s="20"/>
      <c r="R256" s="20"/>
      <c r="S256" s="22">
        <v>45</v>
      </c>
      <c r="T256" s="20" t="s">
        <v>2918</v>
      </c>
      <c r="U256" s="20">
        <v>0</v>
      </c>
      <c r="V256" s="20" t="s">
        <v>2919</v>
      </c>
      <c r="W256" s="20">
        <v>0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0</v>
      </c>
      <c r="AD256" s="22">
        <v>3008</v>
      </c>
      <c r="AE256" s="22">
        <v>424</v>
      </c>
      <c r="AF256" s="22">
        <v>885</v>
      </c>
      <c r="AG256" s="22">
        <v>269</v>
      </c>
      <c r="AH256" s="20">
        <v>0</v>
      </c>
      <c r="AI256" s="20">
        <v>0</v>
      </c>
      <c r="AJ256" s="20" t="s">
        <v>2920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635</v>
      </c>
      <c r="BH256" s="22">
        <v>72</v>
      </c>
      <c r="BI256" s="22">
        <v>627</v>
      </c>
      <c r="BJ256" s="22">
        <v>73</v>
      </c>
      <c r="BK256" s="22">
        <v>619</v>
      </c>
      <c r="BL256" s="22">
        <v>74</v>
      </c>
      <c r="BM256" s="22">
        <v>640</v>
      </c>
      <c r="BN256" s="22">
        <v>74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476</v>
      </c>
      <c r="CB256" s="22">
        <v>85</v>
      </c>
      <c r="CC256" s="22">
        <v>624</v>
      </c>
      <c r="CD256" s="22">
        <v>73</v>
      </c>
      <c r="CE256" s="22">
        <v>639</v>
      </c>
      <c r="CF256" s="22">
        <v>74</v>
      </c>
      <c r="CG256" s="22">
        <v>510</v>
      </c>
      <c r="CH256" s="22">
        <v>72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474803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1</v>
      </c>
      <c r="J257" s="20">
        <v>0</v>
      </c>
      <c r="K257" s="20">
        <v>0</v>
      </c>
      <c r="L257" s="22">
        <v>0</v>
      </c>
      <c r="M257" s="20" t="s">
        <v>875</v>
      </c>
      <c r="N257" s="20">
        <v>0</v>
      </c>
      <c r="O257" s="22">
        <v>680</v>
      </c>
      <c r="P257" s="23" t="b">
        <v>0</v>
      </c>
      <c r="Q257" s="20"/>
      <c r="R257" s="20"/>
      <c r="S257" s="22">
        <v>40</v>
      </c>
      <c r="T257" s="20" t="s">
        <v>2921</v>
      </c>
      <c r="U257" s="20">
        <v>0</v>
      </c>
      <c r="V257" s="20" t="s">
        <v>2922</v>
      </c>
      <c r="W257" s="20">
        <v>0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331</v>
      </c>
      <c r="AE257" s="22">
        <v>40</v>
      </c>
      <c r="AF257" s="22">
        <v>102</v>
      </c>
      <c r="AG257" s="22">
        <v>25</v>
      </c>
      <c r="AH257" s="20">
        <v>0</v>
      </c>
      <c r="AI257" s="20">
        <v>0</v>
      </c>
      <c r="AJ257" s="20" t="s">
        <v>2922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482</v>
      </c>
      <c r="BH257" s="22">
        <v>66</v>
      </c>
      <c r="BI257" s="22">
        <v>465</v>
      </c>
      <c r="BJ257" s="22">
        <v>50</v>
      </c>
      <c r="BK257" s="22">
        <v>436</v>
      </c>
      <c r="BL257" s="22">
        <v>46</v>
      </c>
      <c r="BM257" s="22">
        <v>487</v>
      </c>
      <c r="BN257" s="22">
        <v>66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684</v>
      </c>
      <c r="CB257" s="22">
        <v>74</v>
      </c>
      <c r="CC257" s="22">
        <v>459</v>
      </c>
      <c r="CD257" s="22">
        <v>65</v>
      </c>
      <c r="CE257" s="22">
        <v>486</v>
      </c>
      <c r="CF257" s="22">
        <v>66</v>
      </c>
      <c r="CG257" s="22">
        <v>660</v>
      </c>
      <c r="CH257" s="22">
        <v>81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491011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2923</v>
      </c>
      <c r="N258" s="20">
        <v>0</v>
      </c>
      <c r="O258" s="22">
        <v>681</v>
      </c>
      <c r="P258" s="23" t="b">
        <v>0</v>
      </c>
      <c r="Q258" s="20" t="s">
        <v>3065</v>
      </c>
      <c r="R258" s="20" t="s">
        <v>3066</v>
      </c>
      <c r="S258" s="22">
        <v>45</v>
      </c>
      <c r="T258" s="20" t="s">
        <v>2924</v>
      </c>
      <c r="U258" s="20">
        <v>0</v>
      </c>
      <c r="V258" s="20" t="s">
        <v>2925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236</v>
      </c>
      <c r="AE258" s="22">
        <v>0</v>
      </c>
      <c r="AF258" s="22">
        <v>182</v>
      </c>
      <c r="AG258" s="22">
        <v>21</v>
      </c>
      <c r="AH258" s="20">
        <v>0</v>
      </c>
      <c r="AI258" s="20">
        <v>0</v>
      </c>
      <c r="AJ258" s="20" t="s">
        <v>2926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615</v>
      </c>
      <c r="BH258" s="22">
        <v>237</v>
      </c>
      <c r="BI258" s="22">
        <v>607</v>
      </c>
      <c r="BJ258" s="22">
        <v>236</v>
      </c>
      <c r="BK258" s="22">
        <v>598</v>
      </c>
      <c r="BL258" s="22">
        <v>229</v>
      </c>
      <c r="BM258" s="22">
        <v>620</v>
      </c>
      <c r="BN258" s="22">
        <v>240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448</v>
      </c>
      <c r="CB258" s="22">
        <v>246</v>
      </c>
      <c r="CC258" s="22">
        <v>602</v>
      </c>
      <c r="CD258" s="22">
        <v>231</v>
      </c>
      <c r="CE258" s="22">
        <v>619</v>
      </c>
      <c r="CF258" s="22">
        <v>240</v>
      </c>
      <c r="CG258" s="22">
        <v>700</v>
      </c>
      <c r="CH258" s="22">
        <v>295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457569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</v>
      </c>
      <c r="K259" s="20">
        <v>0</v>
      </c>
      <c r="L259" s="22">
        <v>0</v>
      </c>
      <c r="M259" s="20" t="s">
        <v>3067</v>
      </c>
      <c r="N259" s="20">
        <v>0</v>
      </c>
      <c r="O259" s="22">
        <v>687</v>
      </c>
      <c r="P259" s="23" t="b">
        <v>0</v>
      </c>
      <c r="Q259" s="20"/>
      <c r="R259" s="20"/>
      <c r="S259" s="22">
        <v>45</v>
      </c>
      <c r="T259" s="20" t="s">
        <v>3068</v>
      </c>
      <c r="U259" s="20">
        <v>0</v>
      </c>
      <c r="V259" s="20" t="s">
        <v>3069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859</v>
      </c>
      <c r="AE259" s="22">
        <v>77</v>
      </c>
      <c r="AF259" s="22">
        <v>300</v>
      </c>
      <c r="AG259" s="22">
        <v>81</v>
      </c>
      <c r="AH259" s="20">
        <v>0</v>
      </c>
      <c r="AI259" s="20">
        <v>0</v>
      </c>
      <c r="AJ259" s="20" t="s">
        <v>3069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599</v>
      </c>
      <c r="BH259" s="22">
        <v>83</v>
      </c>
      <c r="BI259" s="22">
        <v>592</v>
      </c>
      <c r="BJ259" s="22">
        <v>75</v>
      </c>
      <c r="BK259" s="22">
        <v>582</v>
      </c>
      <c r="BL259" s="22">
        <v>74</v>
      </c>
      <c r="BM259" s="22">
        <v>604</v>
      </c>
      <c r="BN259" s="22">
        <v>83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426</v>
      </c>
      <c r="CB259" s="22">
        <v>23</v>
      </c>
      <c r="CC259" s="22">
        <v>587</v>
      </c>
      <c r="CD259" s="22">
        <v>82</v>
      </c>
      <c r="CE259" s="22">
        <v>606</v>
      </c>
      <c r="CF259" s="22">
        <v>83</v>
      </c>
      <c r="CG259" s="22">
        <v>589</v>
      </c>
      <c r="CH259" s="22">
        <v>73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514280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2</v>
      </c>
      <c r="J260" s="20">
        <v>1.2</v>
      </c>
      <c r="K260" s="20">
        <v>1.2</v>
      </c>
      <c r="L260" s="22">
        <v>0</v>
      </c>
      <c r="M260" s="20" t="s">
        <v>1622</v>
      </c>
      <c r="N260" s="20">
        <v>0</v>
      </c>
      <c r="O260" s="22">
        <v>716</v>
      </c>
      <c r="P260" s="23" t="b">
        <v>0</v>
      </c>
      <c r="Q260" s="20"/>
      <c r="R260" s="20"/>
      <c r="S260" s="22">
        <v>40</v>
      </c>
      <c r="T260" s="20" t="s">
        <v>3286</v>
      </c>
      <c r="U260" s="20">
        <v>0</v>
      </c>
      <c r="V260" s="20" t="s">
        <v>3287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33</v>
      </c>
      <c r="AE260" s="22">
        <v>33</v>
      </c>
      <c r="AF260" s="22">
        <v>2</v>
      </c>
      <c r="AG260" s="22">
        <v>2</v>
      </c>
      <c r="AH260" s="20">
        <v>0</v>
      </c>
      <c r="AI260" s="20">
        <v>0</v>
      </c>
      <c r="AJ260" s="20" t="s">
        <v>3287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491</v>
      </c>
      <c r="BH260" s="22">
        <v>186</v>
      </c>
      <c r="BI260" s="22">
        <v>474</v>
      </c>
      <c r="BJ260" s="22">
        <v>185</v>
      </c>
      <c r="BK260" s="22">
        <v>445</v>
      </c>
      <c r="BL260" s="22">
        <v>169</v>
      </c>
      <c r="BM260" s="22">
        <v>496</v>
      </c>
      <c r="BN260" s="22">
        <v>186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696</v>
      </c>
      <c r="CB260" s="22">
        <v>217</v>
      </c>
      <c r="CC260" s="22">
        <v>468</v>
      </c>
      <c r="CD260" s="22">
        <v>169</v>
      </c>
      <c r="CE260" s="22">
        <v>495</v>
      </c>
      <c r="CF260" s="22">
        <v>182</v>
      </c>
      <c r="CG260" s="22">
        <v>714</v>
      </c>
      <c r="CH260" s="22">
        <v>232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517996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4</v>
      </c>
      <c r="J261" s="20">
        <v>1.1000000000000001</v>
      </c>
      <c r="K261" s="20">
        <v>1.1000000000000001</v>
      </c>
      <c r="L261" s="22">
        <v>0</v>
      </c>
      <c r="M261" s="20" t="s">
        <v>3288</v>
      </c>
      <c r="N261" s="20">
        <v>0</v>
      </c>
      <c r="O261" s="22">
        <v>717</v>
      </c>
      <c r="P261" s="23" t="b">
        <v>0</v>
      </c>
      <c r="Q261" s="20"/>
      <c r="R261" s="20"/>
      <c r="S261" s="22">
        <v>45</v>
      </c>
      <c r="T261" s="20" t="s">
        <v>3289</v>
      </c>
      <c r="U261" s="20">
        <v>0</v>
      </c>
      <c r="V261" s="20" t="s">
        <v>3290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112</v>
      </c>
      <c r="AE261" s="22">
        <v>112</v>
      </c>
      <c r="AF261" s="22">
        <v>17</v>
      </c>
      <c r="AG261" s="22">
        <v>17</v>
      </c>
      <c r="AH261" s="20">
        <v>0</v>
      </c>
      <c r="AI261" s="20">
        <v>0</v>
      </c>
      <c r="AJ261" s="20" t="s">
        <v>3290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623</v>
      </c>
      <c r="BH261" s="22">
        <v>69</v>
      </c>
      <c r="BI261" s="22">
        <v>615</v>
      </c>
      <c r="BJ261" s="22">
        <v>70</v>
      </c>
      <c r="BK261" s="22">
        <v>607</v>
      </c>
      <c r="BL261" s="22">
        <v>71</v>
      </c>
      <c r="BM261" s="22">
        <v>628</v>
      </c>
      <c r="BN261" s="22">
        <v>71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460</v>
      </c>
      <c r="CB261" s="22">
        <v>80</v>
      </c>
      <c r="CC261" s="22">
        <v>611</v>
      </c>
      <c r="CD261" s="22">
        <v>70</v>
      </c>
      <c r="CE261" s="22">
        <v>627</v>
      </c>
      <c r="CF261" s="22">
        <v>71</v>
      </c>
      <c r="CG261" s="22">
        <v>708</v>
      </c>
      <c r="CH261" s="22">
        <v>92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519198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3</v>
      </c>
      <c r="J262" s="20">
        <v>1.1000000000000001</v>
      </c>
      <c r="K262" s="20">
        <v>1.1000000000000001</v>
      </c>
      <c r="L262" s="22">
        <v>0</v>
      </c>
      <c r="M262" s="20" t="s">
        <v>1256</v>
      </c>
      <c r="N262" s="20">
        <v>0</v>
      </c>
      <c r="O262" s="22">
        <v>718</v>
      </c>
      <c r="P262" s="23" t="b">
        <v>0</v>
      </c>
      <c r="Q262" s="20"/>
      <c r="R262" s="20"/>
      <c r="S262" s="22">
        <v>45</v>
      </c>
      <c r="T262" s="20" t="s">
        <v>3291</v>
      </c>
      <c r="U262" s="20">
        <v>0</v>
      </c>
      <c r="V262" s="20" t="s">
        <v>3292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31</v>
      </c>
      <c r="AE262" s="22">
        <v>31</v>
      </c>
      <c r="AF262" s="22">
        <v>6</v>
      </c>
      <c r="AG262" s="22">
        <v>6</v>
      </c>
      <c r="AH262" s="20">
        <v>0</v>
      </c>
      <c r="AI262" s="20">
        <v>0</v>
      </c>
      <c r="AJ262" s="20" t="s">
        <v>3292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624</v>
      </c>
      <c r="BH262" s="22">
        <v>245</v>
      </c>
      <c r="BI262" s="22">
        <v>616</v>
      </c>
      <c r="BJ262" s="22">
        <v>244</v>
      </c>
      <c r="BK262" s="22">
        <v>608</v>
      </c>
      <c r="BL262" s="22">
        <v>238</v>
      </c>
      <c r="BM262" s="22">
        <v>629</v>
      </c>
      <c r="BN262" s="22">
        <v>248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461</v>
      </c>
      <c r="CB262" s="22">
        <v>257</v>
      </c>
      <c r="CC262" s="22">
        <v>612</v>
      </c>
      <c r="CD262" s="22">
        <v>240</v>
      </c>
      <c r="CE262" s="22">
        <v>628</v>
      </c>
      <c r="CF262" s="22">
        <v>248</v>
      </c>
      <c r="CG262" s="22">
        <v>716</v>
      </c>
      <c r="CH262" s="22">
        <v>307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156074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2</v>
      </c>
      <c r="J263" s="20">
        <v>0</v>
      </c>
      <c r="K263" s="20">
        <v>0</v>
      </c>
      <c r="L263" s="22">
        <v>0</v>
      </c>
      <c r="M263" s="20" t="s">
        <v>863</v>
      </c>
      <c r="N263" s="20">
        <v>0</v>
      </c>
      <c r="O263" s="22">
        <v>7</v>
      </c>
      <c r="P263" s="23" t="b">
        <v>0</v>
      </c>
      <c r="Q263" s="20"/>
      <c r="R263" s="20"/>
      <c r="S263" s="22">
        <v>44</v>
      </c>
      <c r="T263" s="20" t="s">
        <v>864</v>
      </c>
      <c r="U263" s="20">
        <v>0</v>
      </c>
      <c r="V263" s="20" t="s">
        <v>730</v>
      </c>
      <c r="W263" s="20">
        <v>0.2</v>
      </c>
      <c r="X263" s="23" t="b">
        <v>0</v>
      </c>
      <c r="Y263" s="20"/>
      <c r="Z263" s="20" t="s">
        <v>858</v>
      </c>
      <c r="AA263" s="22">
        <v>8</v>
      </c>
      <c r="AB263" s="22">
        <v>31</v>
      </c>
      <c r="AC263" s="22">
        <v>0</v>
      </c>
      <c r="AD263" s="22">
        <v>2977</v>
      </c>
      <c r="AE263" s="22">
        <v>122</v>
      </c>
      <c r="AF263" s="22">
        <v>8254</v>
      </c>
      <c r="AG263" s="22">
        <v>323</v>
      </c>
      <c r="AH263" s="20">
        <v>0</v>
      </c>
      <c r="AI263" s="20">
        <v>0</v>
      </c>
      <c r="AJ263" s="20" t="s">
        <v>730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524</v>
      </c>
      <c r="BH263" s="22">
        <v>206</v>
      </c>
      <c r="BI263" s="22">
        <v>510</v>
      </c>
      <c r="BJ263" s="22">
        <v>206</v>
      </c>
      <c r="BK263" s="22">
        <v>486</v>
      </c>
      <c r="BL263" s="22">
        <v>194</v>
      </c>
      <c r="BM263" s="22">
        <v>529</v>
      </c>
      <c r="BN263" s="22">
        <v>206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511</v>
      </c>
      <c r="CB263" s="22">
        <v>124</v>
      </c>
      <c r="CC263" s="22">
        <v>507</v>
      </c>
      <c r="CD263" s="22">
        <v>195</v>
      </c>
      <c r="CE263" s="22">
        <v>531</v>
      </c>
      <c r="CF263" s="22">
        <v>205</v>
      </c>
      <c r="CG263" s="22">
        <v>348</v>
      </c>
      <c r="CH263" s="22">
        <v>131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466117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0.8</v>
      </c>
      <c r="K264" s="20">
        <v>0.8</v>
      </c>
      <c r="L264" s="22">
        <v>1</v>
      </c>
      <c r="M264" s="20" t="s">
        <v>1752</v>
      </c>
      <c r="N264" s="20">
        <v>0.8</v>
      </c>
      <c r="O264" s="22">
        <v>219</v>
      </c>
      <c r="P264" s="23" t="b">
        <v>0</v>
      </c>
      <c r="Q264" s="20"/>
      <c r="R264" s="20"/>
      <c r="S264" s="22">
        <v>44</v>
      </c>
      <c r="T264" s="20" t="s">
        <v>1753</v>
      </c>
      <c r="U264" s="20">
        <v>1</v>
      </c>
      <c r="V264" s="20" t="s">
        <v>1754</v>
      </c>
      <c r="W264" s="20">
        <v>0.2</v>
      </c>
      <c r="X264" s="23" t="b">
        <v>0</v>
      </c>
      <c r="Y264" s="20"/>
      <c r="Z264" s="20" t="s">
        <v>858</v>
      </c>
      <c r="AA264" s="22">
        <v>8</v>
      </c>
      <c r="AB264" s="22">
        <v>31</v>
      </c>
      <c r="AC264" s="22">
        <v>3</v>
      </c>
      <c r="AD264" s="22">
        <v>4107</v>
      </c>
      <c r="AE264" s="22">
        <v>202</v>
      </c>
      <c r="AF264" s="22">
        <v>10989</v>
      </c>
      <c r="AG264" s="22">
        <v>433</v>
      </c>
      <c r="AH264" s="20">
        <v>0.2</v>
      </c>
      <c r="AI264" s="20">
        <v>0.7</v>
      </c>
      <c r="AJ264" s="20" t="s">
        <v>1754</v>
      </c>
      <c r="AK264" s="22">
        <v>36</v>
      </c>
      <c r="AL264" s="22">
        <v>0</v>
      </c>
      <c r="AM264" s="22">
        <v>0</v>
      </c>
      <c r="AN264" s="22">
        <v>0</v>
      </c>
      <c r="AO264" s="22">
        <v>2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12</v>
      </c>
      <c r="AX264" s="20">
        <v>6</v>
      </c>
      <c r="AY264" s="20">
        <v>4.3</v>
      </c>
      <c r="AZ264" s="20">
        <v>0</v>
      </c>
      <c r="BA264" s="20">
        <v>1</v>
      </c>
      <c r="BB264" s="22">
        <v>0</v>
      </c>
      <c r="BC264" s="20">
        <v>0</v>
      </c>
      <c r="BD264" s="20">
        <v>0.02</v>
      </c>
      <c r="BE264" s="20">
        <v>0.02</v>
      </c>
      <c r="BF264" s="20">
        <v>1.88</v>
      </c>
      <c r="BG264" s="22">
        <v>351</v>
      </c>
      <c r="BH264" s="22">
        <v>154</v>
      </c>
      <c r="BI264" s="22">
        <v>308</v>
      </c>
      <c r="BJ264" s="22">
        <v>156</v>
      </c>
      <c r="BK264" s="22">
        <v>528</v>
      </c>
      <c r="BL264" s="22">
        <v>200</v>
      </c>
      <c r="BM264" s="22">
        <v>371</v>
      </c>
      <c r="BN264" s="22">
        <v>169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0.05</v>
      </c>
      <c r="BX264" s="22">
        <v>0.05</v>
      </c>
      <c r="BY264" s="22">
        <v>4.7</v>
      </c>
      <c r="BZ264" s="22">
        <v>5</v>
      </c>
      <c r="CA264" s="22">
        <v>566</v>
      </c>
      <c r="CB264" s="22">
        <v>295</v>
      </c>
      <c r="CC264" s="22">
        <v>283</v>
      </c>
      <c r="CD264" s="22">
        <v>132</v>
      </c>
      <c r="CE264" s="22">
        <v>320</v>
      </c>
      <c r="CF264" s="22">
        <v>139</v>
      </c>
      <c r="CG264" s="22">
        <v>322</v>
      </c>
      <c r="CH264" s="22">
        <v>98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174874</v>
      </c>
      <c r="D265" s="22">
        <v>0</v>
      </c>
      <c r="E265" s="22">
        <v>0</v>
      </c>
      <c r="F265" s="22">
        <v>1</v>
      </c>
      <c r="G265" s="22">
        <v>-1</v>
      </c>
      <c r="H265" s="22">
        <v>2</v>
      </c>
      <c r="I265" s="22">
        <v>2</v>
      </c>
      <c r="J265" s="20">
        <v>3.8</v>
      </c>
      <c r="K265" s="20">
        <v>3.8</v>
      </c>
      <c r="L265" s="22">
        <v>1</v>
      </c>
      <c r="M265" s="20" t="s">
        <v>1218</v>
      </c>
      <c r="N265" s="20">
        <v>3.8</v>
      </c>
      <c r="O265" s="22">
        <v>220</v>
      </c>
      <c r="P265" s="23" t="b">
        <v>0</v>
      </c>
      <c r="Q265" s="20"/>
      <c r="R265" s="20"/>
      <c r="S265" s="22">
        <v>46</v>
      </c>
      <c r="T265" s="20" t="s">
        <v>1219</v>
      </c>
      <c r="U265" s="20">
        <v>4.8</v>
      </c>
      <c r="V265" s="20" t="s">
        <v>540</v>
      </c>
      <c r="W265" s="20">
        <v>8.1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24</v>
      </c>
      <c r="AD265" s="22">
        <v>679741</v>
      </c>
      <c r="AE265" s="22">
        <v>28683</v>
      </c>
      <c r="AF265" s="22">
        <v>119911</v>
      </c>
      <c r="AG265" s="22">
        <v>13351</v>
      </c>
      <c r="AH265" s="20">
        <v>0.8</v>
      </c>
      <c r="AI265" s="20">
        <v>5.2</v>
      </c>
      <c r="AJ265" s="20" t="s">
        <v>540</v>
      </c>
      <c r="AK265" s="22">
        <v>450</v>
      </c>
      <c r="AL265" s="22">
        <v>1</v>
      </c>
      <c r="AM265" s="22">
        <v>0</v>
      </c>
      <c r="AN265" s="22">
        <v>1</v>
      </c>
      <c r="AO265" s="22">
        <v>7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6</v>
      </c>
      <c r="AW265" s="22">
        <v>114</v>
      </c>
      <c r="AX265" s="20">
        <v>175</v>
      </c>
      <c r="AY265" s="20">
        <v>96.5</v>
      </c>
      <c r="AZ265" s="20">
        <v>69</v>
      </c>
      <c r="BA265" s="20">
        <v>34</v>
      </c>
      <c r="BB265" s="22">
        <v>5</v>
      </c>
      <c r="BC265" s="20">
        <v>0.2</v>
      </c>
      <c r="BD265" s="20">
        <v>0.46</v>
      </c>
      <c r="BE265" s="20">
        <v>0.66</v>
      </c>
      <c r="BF265" s="20">
        <v>8.01</v>
      </c>
      <c r="BG265" s="22">
        <v>10</v>
      </c>
      <c r="BH265" s="22">
        <v>1</v>
      </c>
      <c r="BI265" s="22">
        <v>42</v>
      </c>
      <c r="BJ265" s="22">
        <v>11</v>
      </c>
      <c r="BK265" s="22">
        <v>65</v>
      </c>
      <c r="BL265" s="22">
        <v>6</v>
      </c>
      <c r="BM265" s="22">
        <v>30</v>
      </c>
      <c r="BN265" s="22">
        <v>2</v>
      </c>
      <c r="BO265" s="20"/>
      <c r="BP265" s="20"/>
      <c r="BQ265" s="20"/>
      <c r="BR265" s="20"/>
      <c r="BS265" s="20"/>
      <c r="BT265" s="20"/>
      <c r="BU265" s="22">
        <v>0.04</v>
      </c>
      <c r="BV265" s="22">
        <v>0</v>
      </c>
      <c r="BW265" s="22">
        <v>0.09</v>
      </c>
      <c r="BX265" s="22">
        <v>0.13</v>
      </c>
      <c r="BY265" s="22">
        <v>1.6</v>
      </c>
      <c r="BZ265" s="22">
        <v>1.4</v>
      </c>
      <c r="CA265" s="22">
        <v>335</v>
      </c>
      <c r="CB265" s="22">
        <v>40</v>
      </c>
      <c r="CC265" s="22">
        <v>64</v>
      </c>
      <c r="CD265" s="22">
        <v>17</v>
      </c>
      <c r="CE265" s="22">
        <v>40</v>
      </c>
      <c r="CF265" s="22">
        <v>8</v>
      </c>
      <c r="CG265" s="22">
        <v>53</v>
      </c>
      <c r="CH265" s="22">
        <v>17</v>
      </c>
      <c r="CI265" s="22">
        <v>1</v>
      </c>
      <c r="CJ265" s="22">
        <v>0.2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75</v>
      </c>
      <c r="B266" s="20"/>
      <c r="C266" s="22">
        <v>80146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1.7</v>
      </c>
      <c r="K266" s="20">
        <v>2.2000000000000002</v>
      </c>
      <c r="L266" s="22">
        <v>1</v>
      </c>
      <c r="M266" s="20" t="s">
        <v>1014</v>
      </c>
      <c r="N266" s="20">
        <v>2.2000000000000002</v>
      </c>
      <c r="O266" s="22">
        <v>221</v>
      </c>
      <c r="P266" s="23" t="b">
        <v>0</v>
      </c>
      <c r="Q266" s="20" t="s">
        <v>3293</v>
      </c>
      <c r="R266" s="20" t="s">
        <v>3294</v>
      </c>
      <c r="S266" s="22">
        <v>55</v>
      </c>
      <c r="T266" s="20" t="s">
        <v>1212</v>
      </c>
      <c r="U266" s="20">
        <v>3</v>
      </c>
      <c r="V266" s="20" t="s">
        <v>528</v>
      </c>
      <c r="W266" s="20">
        <v>0.4</v>
      </c>
      <c r="X266" s="23" t="b">
        <v>0</v>
      </c>
      <c r="Y266" s="20"/>
      <c r="Z266" s="20" t="s">
        <v>937</v>
      </c>
      <c r="AA266" s="22">
        <v>8</v>
      </c>
      <c r="AB266" s="22">
        <v>31</v>
      </c>
      <c r="AC266" s="22">
        <v>15</v>
      </c>
      <c r="AD266" s="22">
        <v>26665</v>
      </c>
      <c r="AE266" s="22">
        <v>201</v>
      </c>
      <c r="AF266" s="22">
        <v>24451</v>
      </c>
      <c r="AG266" s="22">
        <v>3658</v>
      </c>
      <c r="AH266" s="20">
        <v>0.4</v>
      </c>
      <c r="AI266" s="20">
        <v>2.7</v>
      </c>
      <c r="AJ266" s="20" t="s">
        <v>1751</v>
      </c>
      <c r="AK266" s="22">
        <v>384</v>
      </c>
      <c r="AL266" s="22">
        <v>0</v>
      </c>
      <c r="AM266" s="22">
        <v>2</v>
      </c>
      <c r="AN266" s="22">
        <v>1</v>
      </c>
      <c r="AO266" s="22">
        <v>4</v>
      </c>
      <c r="AP266" s="22">
        <v>0</v>
      </c>
      <c r="AQ266" s="22">
        <v>0</v>
      </c>
      <c r="AR266" s="22">
        <v>0</v>
      </c>
      <c r="AS266" s="22">
        <v>1</v>
      </c>
      <c r="AT266" s="22">
        <v>0</v>
      </c>
      <c r="AU266" s="22">
        <v>0</v>
      </c>
      <c r="AV266" s="22">
        <v>0</v>
      </c>
      <c r="AW266" s="22">
        <v>37</v>
      </c>
      <c r="AX266" s="20">
        <v>76.599999999999994</v>
      </c>
      <c r="AY266" s="20">
        <v>94.9</v>
      </c>
      <c r="AZ266" s="20">
        <v>132</v>
      </c>
      <c r="BA266" s="20">
        <v>30.4</v>
      </c>
      <c r="BB266" s="22">
        <v>5</v>
      </c>
      <c r="BC266" s="20">
        <v>0.95</v>
      </c>
      <c r="BD266" s="20">
        <v>0.49</v>
      </c>
      <c r="BE266" s="20">
        <v>1.44</v>
      </c>
      <c r="BF266" s="20">
        <v>5.0999999999999996</v>
      </c>
      <c r="BG266" s="22">
        <v>120</v>
      </c>
      <c r="BH266" s="22">
        <v>43</v>
      </c>
      <c r="BI266" s="22">
        <v>43</v>
      </c>
      <c r="BJ266" s="22">
        <v>30</v>
      </c>
      <c r="BK266" s="22">
        <v>28</v>
      </c>
      <c r="BL266" s="22">
        <v>18</v>
      </c>
      <c r="BM266" s="22">
        <v>41</v>
      </c>
      <c r="BN266" s="22">
        <v>26</v>
      </c>
      <c r="BO266" s="20"/>
      <c r="BP266" s="20"/>
      <c r="BQ266" s="20"/>
      <c r="BR266" s="20"/>
      <c r="BS266" s="20"/>
      <c r="BT266" s="20"/>
      <c r="BU266" s="22">
        <v>0.22</v>
      </c>
      <c r="BV266" s="22">
        <v>0</v>
      </c>
      <c r="BW266" s="22">
        <v>0.11</v>
      </c>
      <c r="BX266" s="22">
        <v>0.33</v>
      </c>
      <c r="BY266" s="22">
        <v>1.2</v>
      </c>
      <c r="BZ266" s="22">
        <v>0.94</v>
      </c>
      <c r="CA266" s="22">
        <v>91</v>
      </c>
      <c r="CB266" s="22">
        <v>55</v>
      </c>
      <c r="CC266" s="22">
        <v>148</v>
      </c>
      <c r="CD266" s="22">
        <v>65</v>
      </c>
      <c r="CE266" s="22">
        <v>126</v>
      </c>
      <c r="CF266" s="22">
        <v>59</v>
      </c>
      <c r="CG266" s="22">
        <v>237</v>
      </c>
      <c r="CH266" s="22">
        <v>76</v>
      </c>
      <c r="CI266" s="22">
        <v>1.17</v>
      </c>
      <c r="CJ266" s="22">
        <v>0.23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57328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1210</v>
      </c>
      <c r="N267" s="20">
        <v>0</v>
      </c>
      <c r="O267" s="22">
        <v>222</v>
      </c>
      <c r="P267" s="23" t="b">
        <v>0</v>
      </c>
      <c r="Q267" s="20"/>
      <c r="R267" s="20"/>
      <c r="S267" s="22">
        <v>44</v>
      </c>
      <c r="T267" s="20" t="s">
        <v>1211</v>
      </c>
      <c r="U267" s="20">
        <v>0</v>
      </c>
      <c r="V267" s="20" t="s">
        <v>561</v>
      </c>
      <c r="W267" s="20">
        <v>0.1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0</v>
      </c>
      <c r="AD267" s="22">
        <v>1581</v>
      </c>
      <c r="AE267" s="22">
        <v>71</v>
      </c>
      <c r="AF267" s="22">
        <v>5451</v>
      </c>
      <c r="AG267" s="22">
        <v>206</v>
      </c>
      <c r="AH267" s="20">
        <v>0</v>
      </c>
      <c r="AI267" s="20">
        <v>0</v>
      </c>
      <c r="AJ267" s="20" t="s">
        <v>561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510</v>
      </c>
      <c r="BH267" s="22">
        <v>199</v>
      </c>
      <c r="BI267" s="22">
        <v>495</v>
      </c>
      <c r="BJ267" s="22">
        <v>198</v>
      </c>
      <c r="BK267" s="22">
        <v>469</v>
      </c>
      <c r="BL267" s="22">
        <v>185</v>
      </c>
      <c r="BM267" s="22">
        <v>515</v>
      </c>
      <c r="BN267" s="22">
        <v>199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487</v>
      </c>
      <c r="CB267" s="22">
        <v>109</v>
      </c>
      <c r="CC267" s="22">
        <v>490</v>
      </c>
      <c r="CD267" s="22">
        <v>185</v>
      </c>
      <c r="CE267" s="22">
        <v>516</v>
      </c>
      <c r="CF267" s="22">
        <v>197</v>
      </c>
      <c r="CG267" s="22">
        <v>400</v>
      </c>
      <c r="CH267" s="22">
        <v>153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438464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1.8</v>
      </c>
      <c r="K268" s="20">
        <v>1.8</v>
      </c>
      <c r="L268" s="22">
        <v>2</v>
      </c>
      <c r="M268" s="20" t="s">
        <v>1238</v>
      </c>
      <c r="N268" s="20">
        <v>1.8</v>
      </c>
      <c r="O268" s="22">
        <v>223</v>
      </c>
      <c r="P268" s="23" t="b">
        <v>0</v>
      </c>
      <c r="Q268" s="20"/>
      <c r="R268" s="20" t="s">
        <v>2415</v>
      </c>
      <c r="S268" s="22">
        <v>50</v>
      </c>
      <c r="T268" s="20" t="s">
        <v>1239</v>
      </c>
      <c r="U268" s="20">
        <v>2</v>
      </c>
      <c r="V268" s="20" t="s">
        <v>1240</v>
      </c>
      <c r="W268" s="20">
        <v>0.1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10</v>
      </c>
      <c r="AD268" s="22">
        <v>4665</v>
      </c>
      <c r="AE268" s="22">
        <v>333</v>
      </c>
      <c r="AF268" s="22">
        <v>3985</v>
      </c>
      <c r="AG268" s="22">
        <v>252</v>
      </c>
      <c r="AH268" s="20">
        <v>0.4</v>
      </c>
      <c r="AI268" s="20">
        <v>2</v>
      </c>
      <c r="AJ268" s="20" t="s">
        <v>604</v>
      </c>
      <c r="AK268" s="22">
        <v>450</v>
      </c>
      <c r="AL268" s="22">
        <v>0</v>
      </c>
      <c r="AM268" s="22">
        <v>0</v>
      </c>
      <c r="AN268" s="22">
        <v>1</v>
      </c>
      <c r="AO268" s="22">
        <v>6</v>
      </c>
      <c r="AP268" s="22">
        <v>0</v>
      </c>
      <c r="AQ268" s="22">
        <v>0</v>
      </c>
      <c r="AR268" s="22">
        <v>0</v>
      </c>
      <c r="AS268" s="22">
        <v>1</v>
      </c>
      <c r="AT268" s="22">
        <v>0</v>
      </c>
      <c r="AU268" s="22">
        <v>0</v>
      </c>
      <c r="AV268" s="22">
        <v>0</v>
      </c>
      <c r="AW268" s="22">
        <v>80</v>
      </c>
      <c r="AX268" s="20">
        <v>82</v>
      </c>
      <c r="AY268" s="20">
        <v>62.9</v>
      </c>
      <c r="AZ268" s="20">
        <v>21</v>
      </c>
      <c r="BA268" s="20">
        <v>16.7</v>
      </c>
      <c r="BB268" s="22">
        <v>5</v>
      </c>
      <c r="BC268" s="20">
        <v>0.12</v>
      </c>
      <c r="BD268" s="20">
        <v>0.45</v>
      </c>
      <c r="BE268" s="20">
        <v>0.56999999999999995</v>
      </c>
      <c r="BF268" s="20">
        <v>7.37</v>
      </c>
      <c r="BG268" s="22">
        <v>105</v>
      </c>
      <c r="BH268" s="22">
        <v>40</v>
      </c>
      <c r="BI268" s="22">
        <v>91</v>
      </c>
      <c r="BJ268" s="22">
        <v>63</v>
      </c>
      <c r="BK268" s="22">
        <v>192</v>
      </c>
      <c r="BL268" s="22">
        <v>105</v>
      </c>
      <c r="BM268" s="22">
        <v>115</v>
      </c>
      <c r="BN268" s="22">
        <v>63</v>
      </c>
      <c r="BO268" s="20"/>
      <c r="BP268" s="20"/>
      <c r="BQ268" s="20"/>
      <c r="BR268" s="20"/>
      <c r="BS268" s="20"/>
      <c r="BT268" s="20"/>
      <c r="BU268" s="22">
        <v>0.02</v>
      </c>
      <c r="BV268" s="22">
        <v>0</v>
      </c>
      <c r="BW268" s="22">
        <v>0.09</v>
      </c>
      <c r="BX268" s="22">
        <v>0.11</v>
      </c>
      <c r="BY268" s="22">
        <v>1.47</v>
      </c>
      <c r="BZ268" s="22">
        <v>1.2</v>
      </c>
      <c r="CA268" s="22">
        <v>210</v>
      </c>
      <c r="CB268" s="22">
        <v>132</v>
      </c>
      <c r="CC268" s="22">
        <v>174</v>
      </c>
      <c r="CD268" s="22">
        <v>78</v>
      </c>
      <c r="CE268" s="22">
        <v>215</v>
      </c>
      <c r="CF268" s="22">
        <v>97</v>
      </c>
      <c r="CG268" s="22">
        <v>430</v>
      </c>
      <c r="CH268" s="22">
        <v>137</v>
      </c>
      <c r="CI268" s="22">
        <v>1</v>
      </c>
      <c r="CJ268" s="22">
        <v>0.2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25</v>
      </c>
      <c r="C269" s="22">
        <v>450535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3</v>
      </c>
      <c r="J269" s="20">
        <v>0</v>
      </c>
      <c r="K269" s="20">
        <v>0</v>
      </c>
      <c r="L269" s="22">
        <v>0</v>
      </c>
      <c r="M269" s="20" t="s">
        <v>1230</v>
      </c>
      <c r="N269" s="20">
        <v>0</v>
      </c>
      <c r="O269" s="22">
        <v>224</v>
      </c>
      <c r="P269" s="23" t="b">
        <v>0</v>
      </c>
      <c r="Q269" s="20"/>
      <c r="R269" s="20" t="s">
        <v>2821</v>
      </c>
      <c r="S269" s="22">
        <v>45</v>
      </c>
      <c r="T269" s="20" t="s">
        <v>1231</v>
      </c>
      <c r="U269" s="20">
        <v>0</v>
      </c>
      <c r="V269" s="20" t="s">
        <v>685</v>
      </c>
      <c r="W269" s="20">
        <v>0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0</v>
      </c>
      <c r="AD269" s="22">
        <v>484</v>
      </c>
      <c r="AE269" s="22">
        <v>52</v>
      </c>
      <c r="AF269" s="22">
        <v>3601</v>
      </c>
      <c r="AG269" s="22">
        <v>52</v>
      </c>
      <c r="AH269" s="20">
        <v>0</v>
      </c>
      <c r="AI269" s="20">
        <v>0</v>
      </c>
      <c r="AJ269" s="20" t="s">
        <v>685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596</v>
      </c>
      <c r="BH269" s="22">
        <v>228</v>
      </c>
      <c r="BI269" s="22">
        <v>589</v>
      </c>
      <c r="BJ269" s="22">
        <v>227</v>
      </c>
      <c r="BK269" s="22">
        <v>579</v>
      </c>
      <c r="BL269" s="22">
        <v>220</v>
      </c>
      <c r="BM269" s="22">
        <v>601</v>
      </c>
      <c r="BN269" s="22">
        <v>231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422</v>
      </c>
      <c r="CB269" s="22">
        <v>234</v>
      </c>
      <c r="CC269" s="22">
        <v>584</v>
      </c>
      <c r="CD269" s="22">
        <v>222</v>
      </c>
      <c r="CE269" s="22">
        <v>603</v>
      </c>
      <c r="CF269" s="22">
        <v>232</v>
      </c>
      <c r="CG269" s="22">
        <v>549</v>
      </c>
      <c r="CH269" s="22">
        <v>203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199670</v>
      </c>
      <c r="D270" s="22">
        <v>1</v>
      </c>
      <c r="E270" s="22">
        <v>-1</v>
      </c>
      <c r="F270" s="22">
        <v>1</v>
      </c>
      <c r="G270" s="22">
        <v>-1</v>
      </c>
      <c r="H270" s="22">
        <v>0</v>
      </c>
      <c r="I270" s="22">
        <v>4</v>
      </c>
      <c r="J270" s="20">
        <v>6.2</v>
      </c>
      <c r="K270" s="20">
        <v>6.2</v>
      </c>
      <c r="L270" s="22">
        <v>8</v>
      </c>
      <c r="M270" s="20" t="s">
        <v>1220</v>
      </c>
      <c r="N270" s="20">
        <v>6.2</v>
      </c>
      <c r="O270" s="22">
        <v>225</v>
      </c>
      <c r="P270" s="23" t="b">
        <v>1</v>
      </c>
      <c r="Q270" s="20"/>
      <c r="R270" s="20"/>
      <c r="S270" s="22">
        <v>56</v>
      </c>
      <c r="T270" s="20" t="s">
        <v>1221</v>
      </c>
      <c r="U270" s="20">
        <v>6.4</v>
      </c>
      <c r="V270" s="20" t="s">
        <v>566</v>
      </c>
      <c r="W270" s="20">
        <v>4.0999999999999996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32</v>
      </c>
      <c r="AD270" s="22">
        <v>295124</v>
      </c>
      <c r="AE270" s="22">
        <v>111971</v>
      </c>
      <c r="AF270" s="22">
        <v>102506</v>
      </c>
      <c r="AG270" s="22">
        <v>5924</v>
      </c>
      <c r="AH270" s="20">
        <v>1.1000000000000001</v>
      </c>
      <c r="AI270" s="20">
        <v>5.7</v>
      </c>
      <c r="AJ270" s="20" t="s">
        <v>566</v>
      </c>
      <c r="AK270" s="22">
        <v>428</v>
      </c>
      <c r="AL270" s="22">
        <v>4</v>
      </c>
      <c r="AM270" s="22">
        <v>0</v>
      </c>
      <c r="AN270" s="22">
        <v>1</v>
      </c>
      <c r="AO270" s="22">
        <v>4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6</v>
      </c>
      <c r="AW270" s="22">
        <v>112</v>
      </c>
      <c r="AX270" s="20">
        <v>168.4</v>
      </c>
      <c r="AY270" s="20">
        <v>66.2</v>
      </c>
      <c r="AZ270" s="20">
        <v>272</v>
      </c>
      <c r="BA270" s="20">
        <v>50.8</v>
      </c>
      <c r="BB270" s="22">
        <v>5</v>
      </c>
      <c r="BC270" s="20">
        <v>2.8</v>
      </c>
      <c r="BD270" s="20">
        <v>0.27</v>
      </c>
      <c r="BE270" s="20">
        <v>3.07</v>
      </c>
      <c r="BF270" s="20">
        <v>5.61</v>
      </c>
      <c r="BG270" s="22">
        <v>14</v>
      </c>
      <c r="BH270" s="22">
        <v>2</v>
      </c>
      <c r="BI270" s="22">
        <v>86</v>
      </c>
      <c r="BJ270" s="22">
        <v>9</v>
      </c>
      <c r="BK270" s="22">
        <v>2</v>
      </c>
      <c r="BL270" s="22">
        <v>2</v>
      </c>
      <c r="BM270" s="22">
        <v>7</v>
      </c>
      <c r="BN270" s="22">
        <v>3</v>
      </c>
      <c r="BO270" s="20"/>
      <c r="BP270" s="20"/>
      <c r="BQ270" s="20"/>
      <c r="BR270" s="20"/>
      <c r="BS270" s="22">
        <v>3</v>
      </c>
      <c r="BT270" s="20"/>
      <c r="BU270" s="22">
        <v>0.59</v>
      </c>
      <c r="BV270" s="22">
        <v>0</v>
      </c>
      <c r="BW270" s="22">
        <v>0.06</v>
      </c>
      <c r="BX270" s="22">
        <v>0.65</v>
      </c>
      <c r="BY270" s="22">
        <v>1.18</v>
      </c>
      <c r="BZ270" s="22">
        <v>0.84</v>
      </c>
      <c r="CA270" s="22">
        <v>89</v>
      </c>
      <c r="CB270" s="22">
        <v>28</v>
      </c>
      <c r="CC270" s="22">
        <v>13</v>
      </c>
      <c r="CD270" s="22">
        <v>5</v>
      </c>
      <c r="CE270" s="22">
        <v>11</v>
      </c>
      <c r="CF270" s="22">
        <v>4</v>
      </c>
      <c r="CG270" s="22">
        <v>83</v>
      </c>
      <c r="CH270" s="22">
        <v>16</v>
      </c>
      <c r="CI270" s="22">
        <v>1.05</v>
      </c>
      <c r="CJ270" s="22">
        <v>0.21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232413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3</v>
      </c>
      <c r="J271" s="20">
        <v>3.2</v>
      </c>
      <c r="K271" s="20">
        <v>3.2</v>
      </c>
      <c r="L271" s="22">
        <v>1</v>
      </c>
      <c r="M271" s="20" t="s">
        <v>1225</v>
      </c>
      <c r="N271" s="20">
        <v>3.2</v>
      </c>
      <c r="O271" s="22">
        <v>226</v>
      </c>
      <c r="P271" s="23" t="b">
        <v>0</v>
      </c>
      <c r="Q271" s="20"/>
      <c r="R271" s="20"/>
      <c r="S271" s="22">
        <v>63</v>
      </c>
      <c r="T271" s="20" t="s">
        <v>1226</v>
      </c>
      <c r="U271" s="20">
        <v>3.2</v>
      </c>
      <c r="V271" s="20" t="s">
        <v>477</v>
      </c>
      <c r="W271" s="20">
        <v>9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16</v>
      </c>
      <c r="AD271" s="22">
        <v>149444</v>
      </c>
      <c r="AE271" s="22">
        <v>8963</v>
      </c>
      <c r="AF271" s="22">
        <v>794405</v>
      </c>
      <c r="AG271" s="22">
        <v>33738</v>
      </c>
      <c r="AH271" s="20">
        <v>0.5</v>
      </c>
      <c r="AI271" s="20">
        <v>2.5</v>
      </c>
      <c r="AJ271" s="20" t="s">
        <v>477</v>
      </c>
      <c r="AK271" s="22">
        <v>450</v>
      </c>
      <c r="AL271" s="22">
        <v>1</v>
      </c>
      <c r="AM271" s="22">
        <v>0</v>
      </c>
      <c r="AN271" s="22">
        <v>1</v>
      </c>
      <c r="AO271" s="22">
        <v>7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78</v>
      </c>
      <c r="AX271" s="20">
        <v>114.2</v>
      </c>
      <c r="AY271" s="20">
        <v>207.7</v>
      </c>
      <c r="AZ271" s="20">
        <v>164</v>
      </c>
      <c r="BA271" s="20">
        <v>48.7</v>
      </c>
      <c r="BB271" s="22">
        <v>5</v>
      </c>
      <c r="BC271" s="20">
        <v>2.15</v>
      </c>
      <c r="BD271" s="20">
        <v>1.18</v>
      </c>
      <c r="BE271" s="20">
        <v>3.33</v>
      </c>
      <c r="BF271" s="20">
        <v>8.01</v>
      </c>
      <c r="BG271" s="22">
        <v>51</v>
      </c>
      <c r="BH271" s="22">
        <v>22</v>
      </c>
      <c r="BI271" s="22">
        <v>7</v>
      </c>
      <c r="BJ271" s="22">
        <v>6</v>
      </c>
      <c r="BK271" s="22">
        <v>17</v>
      </c>
      <c r="BL271" s="22">
        <v>11</v>
      </c>
      <c r="BM271" s="22">
        <v>10</v>
      </c>
      <c r="BN271" s="22">
        <v>7</v>
      </c>
      <c r="BO271" s="22">
        <v>1</v>
      </c>
      <c r="BP271" s="20"/>
      <c r="BQ271" s="22">
        <v>1</v>
      </c>
      <c r="BR271" s="20"/>
      <c r="BS271" s="22">
        <v>2</v>
      </c>
      <c r="BT271" s="20"/>
      <c r="BU271" s="22">
        <v>0.43</v>
      </c>
      <c r="BV271" s="22">
        <v>0</v>
      </c>
      <c r="BW271" s="22">
        <v>0.24</v>
      </c>
      <c r="BX271" s="22">
        <v>0.67</v>
      </c>
      <c r="BY271" s="22">
        <v>1.6</v>
      </c>
      <c r="BZ271" s="22">
        <v>1.4</v>
      </c>
      <c r="CA271" s="22">
        <v>59</v>
      </c>
      <c r="CB271" s="22">
        <v>37</v>
      </c>
      <c r="CC271" s="22">
        <v>92</v>
      </c>
      <c r="CD271" s="22">
        <v>42</v>
      </c>
      <c r="CE271" s="22">
        <v>115</v>
      </c>
      <c r="CF271" s="22">
        <v>53</v>
      </c>
      <c r="CG271" s="22">
        <v>47</v>
      </c>
      <c r="CH271" s="22">
        <v>17</v>
      </c>
      <c r="CI271" s="22">
        <v>1</v>
      </c>
      <c r="CJ271" s="22">
        <v>0.2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40836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1</v>
      </c>
      <c r="J272" s="20">
        <v>0</v>
      </c>
      <c r="K272" s="20">
        <v>0</v>
      </c>
      <c r="L272" s="22">
        <v>0</v>
      </c>
      <c r="M272" s="20" t="s">
        <v>1205</v>
      </c>
      <c r="N272" s="20">
        <v>0</v>
      </c>
      <c r="O272" s="22">
        <v>227</v>
      </c>
      <c r="P272" s="23" t="b">
        <v>0</v>
      </c>
      <c r="Q272" s="20" t="s">
        <v>3070</v>
      </c>
      <c r="R272" s="20" t="s">
        <v>3071</v>
      </c>
      <c r="S272" s="22">
        <v>44</v>
      </c>
      <c r="T272" s="20" t="s">
        <v>1206</v>
      </c>
      <c r="U272" s="20">
        <v>0</v>
      </c>
      <c r="V272" s="20" t="s">
        <v>428</v>
      </c>
      <c r="W272" s="20">
        <v>0.5</v>
      </c>
      <c r="X272" s="23" t="b">
        <v>0</v>
      </c>
      <c r="Y272" s="20"/>
      <c r="Z272" s="20" t="s">
        <v>872</v>
      </c>
      <c r="AA272" s="22">
        <v>8</v>
      </c>
      <c r="AB272" s="22">
        <v>31</v>
      </c>
      <c r="AC272" s="22">
        <v>0</v>
      </c>
      <c r="AD272" s="22">
        <v>2528</v>
      </c>
      <c r="AE272" s="22">
        <v>0</v>
      </c>
      <c r="AF272" s="22">
        <v>45542</v>
      </c>
      <c r="AG272" s="22">
        <v>2467</v>
      </c>
      <c r="AH272" s="20">
        <v>0</v>
      </c>
      <c r="AI272" s="20">
        <v>0</v>
      </c>
      <c r="AJ272" s="20" t="s">
        <v>428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506</v>
      </c>
      <c r="BH272" s="22">
        <v>75</v>
      </c>
      <c r="BI272" s="22">
        <v>490</v>
      </c>
      <c r="BJ272" s="22">
        <v>60</v>
      </c>
      <c r="BK272" s="22">
        <v>463</v>
      </c>
      <c r="BL272" s="22">
        <v>56</v>
      </c>
      <c r="BM272" s="22">
        <v>511</v>
      </c>
      <c r="BN272" s="22">
        <v>75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481</v>
      </c>
      <c r="CB272" s="22">
        <v>25</v>
      </c>
      <c r="CC272" s="22">
        <v>485</v>
      </c>
      <c r="CD272" s="22">
        <v>74</v>
      </c>
      <c r="CE272" s="22">
        <v>512</v>
      </c>
      <c r="CF272" s="22">
        <v>75</v>
      </c>
      <c r="CG272" s="22">
        <v>227</v>
      </c>
      <c r="CH272" s="22">
        <v>30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25</v>
      </c>
      <c r="B273" s="22">
        <v>25</v>
      </c>
      <c r="C273" s="22">
        <v>209036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0.3</v>
      </c>
      <c r="K273" s="20">
        <v>0.3</v>
      </c>
      <c r="L273" s="22">
        <v>0</v>
      </c>
      <c r="M273" s="20" t="s">
        <v>1143</v>
      </c>
      <c r="N273" s="20">
        <v>1.2</v>
      </c>
      <c r="O273" s="22">
        <v>228</v>
      </c>
      <c r="P273" s="23" t="b">
        <v>0</v>
      </c>
      <c r="Q273" s="20" t="s">
        <v>3295</v>
      </c>
      <c r="R273" s="20" t="s">
        <v>3296</v>
      </c>
      <c r="S273" s="22">
        <v>45</v>
      </c>
      <c r="T273" s="20" t="s">
        <v>1222</v>
      </c>
      <c r="U273" s="20">
        <v>2.8</v>
      </c>
      <c r="V273" s="20" t="s">
        <v>551</v>
      </c>
      <c r="W273" s="20">
        <v>1.5</v>
      </c>
      <c r="X273" s="23" t="b">
        <v>0</v>
      </c>
      <c r="Y273" s="20"/>
      <c r="Z273" s="20" t="s">
        <v>937</v>
      </c>
      <c r="AA273" s="22">
        <v>8</v>
      </c>
      <c r="AB273" s="22">
        <v>31</v>
      </c>
      <c r="AC273" s="22">
        <v>11</v>
      </c>
      <c r="AD273" s="22">
        <v>36360</v>
      </c>
      <c r="AE273" s="22">
        <v>94</v>
      </c>
      <c r="AF273" s="22">
        <v>65467</v>
      </c>
      <c r="AG273" s="22">
        <v>10825</v>
      </c>
      <c r="AH273" s="20">
        <v>0.3</v>
      </c>
      <c r="AI273" s="20">
        <v>2.4</v>
      </c>
      <c r="AJ273" s="20" t="s">
        <v>551</v>
      </c>
      <c r="AK273" s="22">
        <v>360</v>
      </c>
      <c r="AL273" s="22">
        <v>0</v>
      </c>
      <c r="AM273" s="22">
        <v>0</v>
      </c>
      <c r="AN273" s="22">
        <v>1</v>
      </c>
      <c r="AO273" s="22">
        <v>4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66</v>
      </c>
      <c r="AX273" s="20">
        <v>86</v>
      </c>
      <c r="AY273" s="20">
        <v>17.399999999999999</v>
      </c>
      <c r="AZ273" s="20">
        <v>4</v>
      </c>
      <c r="BA273" s="20">
        <v>10.8</v>
      </c>
      <c r="BB273" s="22">
        <v>4</v>
      </c>
      <c r="BC273" s="20">
        <v>0.04</v>
      </c>
      <c r="BD273" s="20">
        <v>0.09</v>
      </c>
      <c r="BE273" s="20">
        <v>0.13</v>
      </c>
      <c r="BF273" s="20">
        <v>4.8</v>
      </c>
      <c r="BG273" s="22">
        <v>94</v>
      </c>
      <c r="BH273" s="22">
        <v>32</v>
      </c>
      <c r="BI273" s="22">
        <v>224</v>
      </c>
      <c r="BJ273" s="22">
        <v>67</v>
      </c>
      <c r="BK273" s="22">
        <v>299</v>
      </c>
      <c r="BL273" s="22">
        <v>105</v>
      </c>
      <c r="BM273" s="22">
        <v>202</v>
      </c>
      <c r="BN273" s="22">
        <v>65</v>
      </c>
      <c r="BO273" s="20"/>
      <c r="BP273" s="20"/>
      <c r="BQ273" s="20"/>
      <c r="BR273" s="20"/>
      <c r="BS273" s="20"/>
      <c r="BT273" s="20"/>
      <c r="BU273" s="22">
        <v>0.01</v>
      </c>
      <c r="BV273" s="22">
        <v>0</v>
      </c>
      <c r="BW273" s="22">
        <v>0.02</v>
      </c>
      <c r="BX273" s="22">
        <v>0.03</v>
      </c>
      <c r="BY273" s="22">
        <v>1.2</v>
      </c>
      <c r="BZ273" s="22">
        <v>1</v>
      </c>
      <c r="CA273" s="22">
        <v>381</v>
      </c>
      <c r="CB273" s="22">
        <v>71</v>
      </c>
      <c r="CC273" s="22">
        <v>235</v>
      </c>
      <c r="CD273" s="22">
        <v>74</v>
      </c>
      <c r="CE273" s="22">
        <v>133</v>
      </c>
      <c r="CF273" s="22">
        <v>37</v>
      </c>
      <c r="CG273" s="22">
        <v>137</v>
      </c>
      <c r="CH273" s="22">
        <v>50</v>
      </c>
      <c r="CI273" s="22">
        <v>1</v>
      </c>
      <c r="CJ273" s="22">
        <v>0.25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108413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3</v>
      </c>
      <c r="J274" s="20">
        <v>0.5</v>
      </c>
      <c r="K274" s="20">
        <v>0.5</v>
      </c>
      <c r="L274" s="22">
        <v>1</v>
      </c>
      <c r="M274" s="20" t="s">
        <v>1015</v>
      </c>
      <c r="N274" s="20">
        <v>0.5</v>
      </c>
      <c r="O274" s="22">
        <v>229</v>
      </c>
      <c r="P274" s="23" t="b">
        <v>0</v>
      </c>
      <c r="Q274" s="20"/>
      <c r="R274" s="20" t="s">
        <v>2416</v>
      </c>
      <c r="S274" s="22">
        <v>49</v>
      </c>
      <c r="T274" s="20" t="s">
        <v>1215</v>
      </c>
      <c r="U274" s="20">
        <v>1</v>
      </c>
      <c r="V274" s="20" t="s">
        <v>624</v>
      </c>
      <c r="W274" s="20">
        <v>0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2</v>
      </c>
      <c r="AD274" s="22">
        <v>82</v>
      </c>
      <c r="AE274" s="22">
        <v>10</v>
      </c>
      <c r="AF274" s="22">
        <v>398</v>
      </c>
      <c r="AG274" s="22">
        <v>10</v>
      </c>
      <c r="AH274" s="20">
        <v>0.1</v>
      </c>
      <c r="AI274" s="20">
        <v>0.4</v>
      </c>
      <c r="AJ274" s="20" t="s">
        <v>624</v>
      </c>
      <c r="AK274" s="22">
        <v>91</v>
      </c>
      <c r="AL274" s="22">
        <v>0</v>
      </c>
      <c r="AM274" s="22">
        <v>0</v>
      </c>
      <c r="AN274" s="22">
        <v>0</v>
      </c>
      <c r="AO274" s="22">
        <v>4</v>
      </c>
      <c r="AP274" s="22">
        <v>0</v>
      </c>
      <c r="AQ274" s="22">
        <v>0</v>
      </c>
      <c r="AR274" s="22">
        <v>0</v>
      </c>
      <c r="AS274" s="22">
        <v>1</v>
      </c>
      <c r="AT274" s="22">
        <v>0</v>
      </c>
      <c r="AU274" s="22">
        <v>0</v>
      </c>
      <c r="AV274" s="22">
        <v>0</v>
      </c>
      <c r="AW274" s="22">
        <v>15</v>
      </c>
      <c r="AX274" s="20">
        <v>37.6</v>
      </c>
      <c r="AY274" s="20">
        <v>16.600000000000001</v>
      </c>
      <c r="AZ274" s="20">
        <v>4</v>
      </c>
      <c r="BA274" s="20">
        <v>5.8</v>
      </c>
      <c r="BB274" s="22">
        <v>1</v>
      </c>
      <c r="BC274" s="20">
        <v>0</v>
      </c>
      <c r="BD274" s="20">
        <v>0.01</v>
      </c>
      <c r="BE274" s="20">
        <v>0.01</v>
      </c>
      <c r="BF274" s="20">
        <v>3.73</v>
      </c>
      <c r="BG274" s="22">
        <v>235</v>
      </c>
      <c r="BH274" s="22">
        <v>93</v>
      </c>
      <c r="BI274" s="22">
        <v>230</v>
      </c>
      <c r="BJ274" s="22">
        <v>126</v>
      </c>
      <c r="BK274" s="22">
        <v>306</v>
      </c>
      <c r="BL274" s="22">
        <v>151</v>
      </c>
      <c r="BM274" s="22">
        <v>280</v>
      </c>
      <c r="BN274" s="22">
        <v>124</v>
      </c>
      <c r="BO274" s="22">
        <v>3</v>
      </c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0.01</v>
      </c>
      <c r="BX274" s="22">
        <v>0.01</v>
      </c>
      <c r="BY274" s="22">
        <v>3.69</v>
      </c>
      <c r="BZ274" s="22">
        <v>3.96</v>
      </c>
      <c r="CA274" s="22">
        <v>247</v>
      </c>
      <c r="CB274" s="22">
        <v>161</v>
      </c>
      <c r="CC274" s="22">
        <v>320</v>
      </c>
      <c r="CD274" s="22">
        <v>151</v>
      </c>
      <c r="CE274" s="22">
        <v>350</v>
      </c>
      <c r="CF274" s="22">
        <v>158</v>
      </c>
      <c r="CG274" s="22">
        <v>680</v>
      </c>
      <c r="CH274" s="22">
        <v>280</v>
      </c>
      <c r="CI274" s="22">
        <v>0.99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101982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1</v>
      </c>
      <c r="J275" s="20">
        <v>1.5</v>
      </c>
      <c r="K275" s="20">
        <v>1.5</v>
      </c>
      <c r="L275" s="22">
        <v>1</v>
      </c>
      <c r="M275" s="20" t="s">
        <v>1232</v>
      </c>
      <c r="N275" s="20">
        <v>1.5</v>
      </c>
      <c r="O275" s="22">
        <v>230</v>
      </c>
      <c r="P275" s="23" t="b">
        <v>0</v>
      </c>
      <c r="Q275" s="20"/>
      <c r="R275" s="20"/>
      <c r="S275" s="22">
        <v>45</v>
      </c>
      <c r="T275" s="20" t="s">
        <v>1233</v>
      </c>
      <c r="U275" s="20">
        <v>2.4</v>
      </c>
      <c r="V275" s="20" t="s">
        <v>687</v>
      </c>
      <c r="W275" s="20">
        <v>1.9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12</v>
      </c>
      <c r="AD275" s="22">
        <v>45735</v>
      </c>
      <c r="AE275" s="22">
        <v>1564</v>
      </c>
      <c r="AF275" s="22">
        <v>56059</v>
      </c>
      <c r="AG275" s="22">
        <v>3614</v>
      </c>
      <c r="AH275" s="20">
        <v>0.3</v>
      </c>
      <c r="AI275" s="20">
        <v>2.7</v>
      </c>
      <c r="AJ275" s="20" t="s">
        <v>687</v>
      </c>
      <c r="AK275" s="22">
        <v>450</v>
      </c>
      <c r="AL275" s="22">
        <v>0</v>
      </c>
      <c r="AM275" s="22">
        <v>0</v>
      </c>
      <c r="AN275" s="22">
        <v>1</v>
      </c>
      <c r="AO275" s="22">
        <v>7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7</v>
      </c>
      <c r="AV275" s="22">
        <v>0</v>
      </c>
      <c r="AW275" s="22">
        <v>63</v>
      </c>
      <c r="AX275" s="20">
        <v>45.2</v>
      </c>
      <c r="AY275" s="20">
        <v>0</v>
      </c>
      <c r="AZ275" s="20">
        <v>0</v>
      </c>
      <c r="BA275" s="20">
        <v>4.5</v>
      </c>
      <c r="BB275" s="22">
        <v>5</v>
      </c>
      <c r="BC275" s="20">
        <v>0</v>
      </c>
      <c r="BD275" s="20">
        <v>0</v>
      </c>
      <c r="BE275" s="20">
        <v>0</v>
      </c>
      <c r="BF275" s="20">
        <v>8.01</v>
      </c>
      <c r="BG275" s="22">
        <v>208</v>
      </c>
      <c r="BH275" s="22">
        <v>21</v>
      </c>
      <c r="BI275" s="22">
        <v>561</v>
      </c>
      <c r="BJ275" s="22">
        <v>71</v>
      </c>
      <c r="BK275" s="22">
        <v>547</v>
      </c>
      <c r="BL275" s="22">
        <v>68</v>
      </c>
      <c r="BM275" s="22">
        <v>299</v>
      </c>
      <c r="BN275" s="22">
        <v>21</v>
      </c>
      <c r="BO275" s="20"/>
      <c r="BP275" s="20"/>
      <c r="BQ275" s="20"/>
      <c r="BR275" s="20"/>
      <c r="BS275" s="20"/>
      <c r="BT275" s="20"/>
      <c r="BU275" s="22">
        <v>0</v>
      </c>
      <c r="BV275" s="22">
        <v>1.4</v>
      </c>
      <c r="BW275" s="22">
        <v>0</v>
      </c>
      <c r="BX275" s="22">
        <v>0</v>
      </c>
      <c r="BY275" s="22">
        <v>1.6</v>
      </c>
      <c r="BZ275" s="22">
        <v>1.4</v>
      </c>
      <c r="CA275" s="22">
        <v>352</v>
      </c>
      <c r="CB275" s="22">
        <v>17</v>
      </c>
      <c r="CC275" s="22">
        <v>204</v>
      </c>
      <c r="CD275" s="22">
        <v>18</v>
      </c>
      <c r="CE275" s="22">
        <v>165</v>
      </c>
      <c r="CF275" s="22">
        <v>18</v>
      </c>
      <c r="CG275" s="22">
        <v>125</v>
      </c>
      <c r="CH275" s="22">
        <v>17</v>
      </c>
      <c r="CI275" s="22">
        <v>1</v>
      </c>
      <c r="CJ275" s="22">
        <v>0.2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25</v>
      </c>
      <c r="B276" s="22">
        <v>25</v>
      </c>
      <c r="C276" s="22">
        <v>152551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0.4</v>
      </c>
      <c r="K276" s="20">
        <v>0.4</v>
      </c>
      <c r="L276" s="22">
        <v>0</v>
      </c>
      <c r="M276" s="20" t="s">
        <v>992</v>
      </c>
      <c r="N276" s="20">
        <v>1.5</v>
      </c>
      <c r="O276" s="22">
        <v>231</v>
      </c>
      <c r="P276" s="23" t="b">
        <v>0</v>
      </c>
      <c r="Q276" s="20" t="s">
        <v>1796</v>
      </c>
      <c r="R276" s="20" t="s">
        <v>3297</v>
      </c>
      <c r="S276" s="22">
        <v>49</v>
      </c>
      <c r="T276" s="20" t="s">
        <v>993</v>
      </c>
      <c r="U276" s="20">
        <v>2.2000000000000002</v>
      </c>
      <c r="V276" s="20" t="s">
        <v>994</v>
      </c>
      <c r="W276" s="20">
        <v>0.2</v>
      </c>
      <c r="X276" s="23" t="b">
        <v>0</v>
      </c>
      <c r="Y276" s="20"/>
      <c r="Z276" s="20" t="s">
        <v>937</v>
      </c>
      <c r="AA276" s="22">
        <v>8</v>
      </c>
      <c r="AB276" s="22">
        <v>31</v>
      </c>
      <c r="AC276" s="22">
        <v>9</v>
      </c>
      <c r="AD276" s="22">
        <v>2876</v>
      </c>
      <c r="AE276" s="22">
        <v>9</v>
      </c>
      <c r="AF276" s="22">
        <v>18738</v>
      </c>
      <c r="AG276" s="22">
        <v>1970</v>
      </c>
      <c r="AH276" s="20">
        <v>0.3</v>
      </c>
      <c r="AI276" s="20">
        <v>1.8</v>
      </c>
      <c r="AJ276" s="20" t="s">
        <v>583</v>
      </c>
      <c r="AK276" s="22">
        <v>360</v>
      </c>
      <c r="AL276" s="22">
        <v>0</v>
      </c>
      <c r="AM276" s="22">
        <v>0</v>
      </c>
      <c r="AN276" s="22">
        <v>1</v>
      </c>
      <c r="AO276" s="22">
        <v>4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60</v>
      </c>
      <c r="AX276" s="20">
        <v>72.8</v>
      </c>
      <c r="AY276" s="20">
        <v>79.599999999999994</v>
      </c>
      <c r="AZ276" s="20">
        <v>54</v>
      </c>
      <c r="BA276" s="20">
        <v>20.7</v>
      </c>
      <c r="BB276" s="22">
        <v>4</v>
      </c>
      <c r="BC276" s="20">
        <v>0.18</v>
      </c>
      <c r="BD276" s="20">
        <v>0.36</v>
      </c>
      <c r="BE276" s="20">
        <v>0.54</v>
      </c>
      <c r="BF276" s="20">
        <v>4.8</v>
      </c>
      <c r="BG276" s="22">
        <v>132</v>
      </c>
      <c r="BH276" s="22">
        <v>47</v>
      </c>
      <c r="BI276" s="22">
        <v>62</v>
      </c>
      <c r="BJ276" s="22">
        <v>45</v>
      </c>
      <c r="BK276" s="22">
        <v>95</v>
      </c>
      <c r="BL276" s="22">
        <v>56</v>
      </c>
      <c r="BM276" s="22">
        <v>73</v>
      </c>
      <c r="BN276" s="22">
        <v>47</v>
      </c>
      <c r="BO276" s="20"/>
      <c r="BP276" s="20"/>
      <c r="BQ276" s="20"/>
      <c r="BR276" s="20"/>
      <c r="BS276" s="20"/>
      <c r="BT276" s="20"/>
      <c r="BU276" s="22">
        <v>0.04</v>
      </c>
      <c r="BV276" s="22">
        <v>0</v>
      </c>
      <c r="BW276" s="22">
        <v>0.09</v>
      </c>
      <c r="BX276" s="22">
        <v>0.13</v>
      </c>
      <c r="BY276" s="22">
        <v>1.2</v>
      </c>
      <c r="BZ276" s="22">
        <v>1</v>
      </c>
      <c r="CA276" s="22">
        <v>254</v>
      </c>
      <c r="CB276" s="22">
        <v>166</v>
      </c>
      <c r="CC276" s="22">
        <v>206</v>
      </c>
      <c r="CD276" s="22">
        <v>94</v>
      </c>
      <c r="CE276" s="22">
        <v>181</v>
      </c>
      <c r="CF276" s="22">
        <v>75</v>
      </c>
      <c r="CG276" s="22">
        <v>309</v>
      </c>
      <c r="CH276" s="22">
        <v>92</v>
      </c>
      <c r="CI276" s="22">
        <v>1</v>
      </c>
      <c r="CJ276" s="22">
        <v>0.25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231747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4</v>
      </c>
      <c r="J277" s="20">
        <v>3.2</v>
      </c>
      <c r="K277" s="20">
        <v>3.2</v>
      </c>
      <c r="L277" s="22">
        <v>5</v>
      </c>
      <c r="M277" s="20" t="s">
        <v>1223</v>
      </c>
      <c r="N277" s="20">
        <v>3.2</v>
      </c>
      <c r="O277" s="22">
        <v>232</v>
      </c>
      <c r="P277" s="23" t="b">
        <v>0</v>
      </c>
      <c r="Q277" s="20"/>
      <c r="R277" s="20"/>
      <c r="S277" s="22">
        <v>49</v>
      </c>
      <c r="T277" s="20" t="s">
        <v>1224</v>
      </c>
      <c r="U277" s="20">
        <v>4.3</v>
      </c>
      <c r="V277" s="20" t="s">
        <v>617</v>
      </c>
      <c r="W277" s="20">
        <v>0.4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13</v>
      </c>
      <c r="AD277" s="22">
        <v>14613</v>
      </c>
      <c r="AE277" s="22">
        <v>3281</v>
      </c>
      <c r="AF277" s="22">
        <v>21175</v>
      </c>
      <c r="AG277" s="22">
        <v>954</v>
      </c>
      <c r="AH277" s="20">
        <v>0.7</v>
      </c>
      <c r="AI277" s="20">
        <v>2.7</v>
      </c>
      <c r="AJ277" s="20" t="s">
        <v>617</v>
      </c>
      <c r="AK277" s="22">
        <v>103</v>
      </c>
      <c r="AL277" s="22">
        <v>0</v>
      </c>
      <c r="AM277" s="22">
        <v>3</v>
      </c>
      <c r="AN277" s="22">
        <v>0</v>
      </c>
      <c r="AO277" s="22">
        <v>4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39</v>
      </c>
      <c r="AX277" s="20">
        <v>53.4</v>
      </c>
      <c r="AY277" s="20">
        <v>33.6</v>
      </c>
      <c r="AZ277" s="20">
        <v>2</v>
      </c>
      <c r="BA277" s="20">
        <v>8.9</v>
      </c>
      <c r="BB277" s="22">
        <v>0</v>
      </c>
      <c r="BC277" s="20">
        <v>0</v>
      </c>
      <c r="BD277" s="20">
        <v>0.22</v>
      </c>
      <c r="BE277" s="20">
        <v>0.22</v>
      </c>
      <c r="BF277" s="20">
        <v>3.9</v>
      </c>
      <c r="BG277" s="22">
        <v>182</v>
      </c>
      <c r="BH277" s="22">
        <v>22</v>
      </c>
      <c r="BI277" s="22">
        <v>159</v>
      </c>
      <c r="BJ277" s="22">
        <v>19</v>
      </c>
      <c r="BK277" s="22">
        <v>339</v>
      </c>
      <c r="BL277" s="22">
        <v>51</v>
      </c>
      <c r="BM277" s="22">
        <v>229</v>
      </c>
      <c r="BN277" s="22">
        <v>29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0.19</v>
      </c>
      <c r="BX277" s="22">
        <v>0.19</v>
      </c>
      <c r="BY277" s="22">
        <v>3.41</v>
      </c>
      <c r="BZ277" s="22">
        <v>3.5</v>
      </c>
      <c r="CA277" s="22">
        <v>282</v>
      </c>
      <c r="CB277" s="22">
        <v>56</v>
      </c>
      <c r="CC277" s="22">
        <v>90</v>
      </c>
      <c r="CD277" s="22">
        <v>18</v>
      </c>
      <c r="CE277" s="22">
        <v>63</v>
      </c>
      <c r="CF277" s="22">
        <v>14</v>
      </c>
      <c r="CG277" s="22">
        <v>248</v>
      </c>
      <c r="CH277" s="22">
        <v>41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169593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1234</v>
      </c>
      <c r="N278" s="20">
        <v>0</v>
      </c>
      <c r="O278" s="22">
        <v>233</v>
      </c>
      <c r="P278" s="23" t="b">
        <v>0</v>
      </c>
      <c r="Q278" s="20"/>
      <c r="R278" s="20"/>
      <c r="S278" s="22">
        <v>40</v>
      </c>
      <c r="T278" s="20" t="s">
        <v>1235</v>
      </c>
      <c r="U278" s="20">
        <v>0</v>
      </c>
      <c r="V278" s="20" t="s">
        <v>689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0</v>
      </c>
      <c r="AD278" s="22">
        <v>1210</v>
      </c>
      <c r="AE278" s="22">
        <v>50</v>
      </c>
      <c r="AF278" s="22">
        <v>2761</v>
      </c>
      <c r="AG278" s="22">
        <v>142</v>
      </c>
      <c r="AH278" s="20">
        <v>0</v>
      </c>
      <c r="AI278" s="20">
        <v>0</v>
      </c>
      <c r="AJ278" s="20" t="s">
        <v>689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436</v>
      </c>
      <c r="BH278" s="22">
        <v>47</v>
      </c>
      <c r="BI278" s="22">
        <v>418</v>
      </c>
      <c r="BJ278" s="22">
        <v>30</v>
      </c>
      <c r="BK278" s="22">
        <v>385</v>
      </c>
      <c r="BL278" s="22">
        <v>26</v>
      </c>
      <c r="BM278" s="22">
        <v>442</v>
      </c>
      <c r="BN278" s="22">
        <v>47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629</v>
      </c>
      <c r="CB278" s="22">
        <v>54</v>
      </c>
      <c r="CC278" s="22">
        <v>412</v>
      </c>
      <c r="CD278" s="22">
        <v>46</v>
      </c>
      <c r="CE278" s="22">
        <v>440</v>
      </c>
      <c r="CF278" s="22">
        <v>47</v>
      </c>
      <c r="CG278" s="22">
        <v>377</v>
      </c>
      <c r="CH278" s="22">
        <v>56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244723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2.2000000000000002</v>
      </c>
      <c r="K279" s="20">
        <v>2.2000000000000002</v>
      </c>
      <c r="L279" s="22">
        <v>1</v>
      </c>
      <c r="M279" s="20" t="s">
        <v>1227</v>
      </c>
      <c r="N279" s="20">
        <v>2.2000000000000002</v>
      </c>
      <c r="O279" s="22">
        <v>234</v>
      </c>
      <c r="P279" s="23" t="b">
        <v>0</v>
      </c>
      <c r="Q279" s="20"/>
      <c r="R279" s="20" t="s">
        <v>2417</v>
      </c>
      <c r="S279" s="22">
        <v>45</v>
      </c>
      <c r="T279" s="20" t="s">
        <v>1228</v>
      </c>
      <c r="U279" s="20">
        <v>3.4</v>
      </c>
      <c r="V279" s="20" t="s">
        <v>529</v>
      </c>
      <c r="W279" s="20">
        <v>1.1000000000000001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17</v>
      </c>
      <c r="AD279" s="22">
        <v>73382</v>
      </c>
      <c r="AE279" s="22">
        <v>3717</v>
      </c>
      <c r="AF279" s="22">
        <v>28323</v>
      </c>
      <c r="AG279" s="22">
        <v>1848</v>
      </c>
      <c r="AH279" s="20">
        <v>0.5</v>
      </c>
      <c r="AI279" s="20">
        <v>3.8</v>
      </c>
      <c r="AJ279" s="20" t="s">
        <v>529</v>
      </c>
      <c r="AK279" s="22">
        <v>450</v>
      </c>
      <c r="AL279" s="22">
        <v>0</v>
      </c>
      <c r="AM279" s="22">
        <v>1</v>
      </c>
      <c r="AN279" s="22">
        <v>1</v>
      </c>
      <c r="AO279" s="22">
        <v>7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2</v>
      </c>
      <c r="AW279" s="22">
        <v>95</v>
      </c>
      <c r="AX279" s="20">
        <v>72</v>
      </c>
      <c r="AY279" s="20">
        <v>59.4</v>
      </c>
      <c r="AZ279" s="20">
        <v>18</v>
      </c>
      <c r="BA279" s="20">
        <v>14.9</v>
      </c>
      <c r="BB279" s="22">
        <v>5</v>
      </c>
      <c r="BC279" s="20">
        <v>0.03</v>
      </c>
      <c r="BD279" s="20">
        <v>0.42</v>
      </c>
      <c r="BE279" s="20">
        <v>0.45</v>
      </c>
      <c r="BF279" s="20">
        <v>8.01</v>
      </c>
      <c r="BG279" s="22">
        <v>136</v>
      </c>
      <c r="BH279" s="22">
        <v>56</v>
      </c>
      <c r="BI279" s="22">
        <v>98</v>
      </c>
      <c r="BJ279" s="22">
        <v>22</v>
      </c>
      <c r="BK279" s="22">
        <v>201</v>
      </c>
      <c r="BL279" s="22">
        <v>52</v>
      </c>
      <c r="BM279" s="22">
        <v>133</v>
      </c>
      <c r="BN279" s="22">
        <v>34</v>
      </c>
      <c r="BO279" s="20"/>
      <c r="BP279" s="20"/>
      <c r="BQ279" s="20"/>
      <c r="BR279" s="20"/>
      <c r="BS279" s="20"/>
      <c r="BT279" s="20"/>
      <c r="BU279" s="22">
        <v>0.01</v>
      </c>
      <c r="BV279" s="22">
        <v>0</v>
      </c>
      <c r="BW279" s="22">
        <v>0.08</v>
      </c>
      <c r="BX279" s="22">
        <v>0.09</v>
      </c>
      <c r="BY279" s="22">
        <v>1.6</v>
      </c>
      <c r="BZ279" s="22">
        <v>1.4</v>
      </c>
      <c r="CA279" s="22">
        <v>409</v>
      </c>
      <c r="CB279" s="22">
        <v>91</v>
      </c>
      <c r="CC279" s="22">
        <v>145</v>
      </c>
      <c r="CD279" s="22">
        <v>45</v>
      </c>
      <c r="CE279" s="22">
        <v>99</v>
      </c>
      <c r="CF279" s="22">
        <v>26</v>
      </c>
      <c r="CG279" s="22">
        <v>158</v>
      </c>
      <c r="CH279" s="22">
        <v>61</v>
      </c>
      <c r="CI279" s="22">
        <v>1</v>
      </c>
      <c r="CJ279" s="22">
        <v>0.2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512462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</v>
      </c>
      <c r="K280" s="20">
        <v>0</v>
      </c>
      <c r="L280" s="22">
        <v>0</v>
      </c>
      <c r="M280" s="20" t="s">
        <v>2096</v>
      </c>
      <c r="N280" s="20">
        <v>0</v>
      </c>
      <c r="O280" s="22">
        <v>235</v>
      </c>
      <c r="P280" s="23" t="b">
        <v>0</v>
      </c>
      <c r="Q280" s="20" t="s">
        <v>2822</v>
      </c>
      <c r="R280" s="20" t="s">
        <v>2823</v>
      </c>
      <c r="S280" s="22">
        <v>40</v>
      </c>
      <c r="T280" s="20" t="s">
        <v>2097</v>
      </c>
      <c r="U280" s="20">
        <v>0</v>
      </c>
      <c r="V280" s="20" t="s">
        <v>619</v>
      </c>
      <c r="W280" s="20">
        <v>0.1</v>
      </c>
      <c r="X280" s="23" t="b">
        <v>0</v>
      </c>
      <c r="Y280" s="20"/>
      <c r="Z280" s="20" t="s">
        <v>872</v>
      </c>
      <c r="AA280" s="22">
        <v>8</v>
      </c>
      <c r="AB280" s="22">
        <v>31</v>
      </c>
      <c r="AC280" s="22">
        <v>0</v>
      </c>
      <c r="AD280" s="22">
        <v>415</v>
      </c>
      <c r="AE280" s="22">
        <v>0</v>
      </c>
      <c r="AF280" s="22">
        <v>7587</v>
      </c>
      <c r="AG280" s="22">
        <v>166</v>
      </c>
      <c r="AH280" s="20">
        <v>0</v>
      </c>
      <c r="AI280" s="20">
        <v>0</v>
      </c>
      <c r="AJ280" s="20" t="s">
        <v>619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490</v>
      </c>
      <c r="BH280" s="22">
        <v>185</v>
      </c>
      <c r="BI280" s="22">
        <v>473</v>
      </c>
      <c r="BJ280" s="22">
        <v>184</v>
      </c>
      <c r="BK280" s="22">
        <v>444</v>
      </c>
      <c r="BL280" s="22">
        <v>168</v>
      </c>
      <c r="BM280" s="22">
        <v>495</v>
      </c>
      <c r="BN280" s="22">
        <v>185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695</v>
      </c>
      <c r="CB280" s="22">
        <v>216</v>
      </c>
      <c r="CC280" s="22">
        <v>467</v>
      </c>
      <c r="CD280" s="22">
        <v>168</v>
      </c>
      <c r="CE280" s="22">
        <v>494</v>
      </c>
      <c r="CF280" s="22">
        <v>181</v>
      </c>
      <c r="CG280" s="22">
        <v>444</v>
      </c>
      <c r="CH280" s="22">
        <v>173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443661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1027</v>
      </c>
      <c r="N281" s="20">
        <v>0</v>
      </c>
      <c r="O281" s="22">
        <v>236</v>
      </c>
      <c r="P281" s="23" t="b">
        <v>0</v>
      </c>
      <c r="Q281" s="20" t="s">
        <v>2403</v>
      </c>
      <c r="R281" s="20" t="s">
        <v>2098</v>
      </c>
      <c r="S281" s="22">
        <v>59</v>
      </c>
      <c r="T281" s="20" t="s">
        <v>1229</v>
      </c>
      <c r="U281" s="20">
        <v>0</v>
      </c>
      <c r="V281" s="20" t="s">
        <v>424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0</v>
      </c>
      <c r="AD281" s="22">
        <v>1354</v>
      </c>
      <c r="AE281" s="22">
        <v>26</v>
      </c>
      <c r="AF281" s="22">
        <v>9787</v>
      </c>
      <c r="AG281" s="22">
        <v>219</v>
      </c>
      <c r="AH281" s="20">
        <v>0</v>
      </c>
      <c r="AI281" s="20">
        <v>0</v>
      </c>
      <c r="AJ281" s="20" t="s">
        <v>424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708</v>
      </c>
      <c r="BH281" s="22">
        <v>305</v>
      </c>
      <c r="BI281" s="22">
        <v>707</v>
      </c>
      <c r="BJ281" s="22">
        <v>304</v>
      </c>
      <c r="BK281" s="22">
        <v>707</v>
      </c>
      <c r="BL281" s="22">
        <v>304</v>
      </c>
      <c r="BM281" s="22">
        <v>708</v>
      </c>
      <c r="BN281" s="22">
        <v>305</v>
      </c>
      <c r="BO281" s="22">
        <v>2</v>
      </c>
      <c r="BP281" s="20"/>
      <c r="BQ281" s="22">
        <v>2</v>
      </c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76</v>
      </c>
      <c r="CB281" s="22">
        <v>48</v>
      </c>
      <c r="CC281" s="22">
        <v>702</v>
      </c>
      <c r="CD281" s="22">
        <v>303</v>
      </c>
      <c r="CE281" s="22">
        <v>707</v>
      </c>
      <c r="CF281" s="22">
        <v>304</v>
      </c>
      <c r="CG281" s="22">
        <v>469</v>
      </c>
      <c r="CH281" s="22">
        <v>158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450541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0</v>
      </c>
      <c r="K282" s="20">
        <v>0</v>
      </c>
      <c r="L282" s="22">
        <v>0</v>
      </c>
      <c r="M282" s="20" t="s">
        <v>1236</v>
      </c>
      <c r="N282" s="20">
        <v>0</v>
      </c>
      <c r="O282" s="22">
        <v>237</v>
      </c>
      <c r="P282" s="23" t="b">
        <v>0</v>
      </c>
      <c r="Q282" s="20" t="s">
        <v>2418</v>
      </c>
      <c r="R282" s="20" t="s">
        <v>2419</v>
      </c>
      <c r="S282" s="22">
        <v>45</v>
      </c>
      <c r="T282" s="20" t="s">
        <v>1237</v>
      </c>
      <c r="U282" s="20">
        <v>0</v>
      </c>
      <c r="V282" s="20" t="s">
        <v>691</v>
      </c>
      <c r="W282" s="20">
        <v>0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0</v>
      </c>
      <c r="AE282" s="22">
        <v>0</v>
      </c>
      <c r="AF282" s="22">
        <v>1064</v>
      </c>
      <c r="AG282" s="22">
        <v>25</v>
      </c>
      <c r="AH282" s="20">
        <v>0</v>
      </c>
      <c r="AI282" s="20">
        <v>0</v>
      </c>
      <c r="AJ282" s="20" t="s">
        <v>691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597</v>
      </c>
      <c r="BH282" s="22">
        <v>62</v>
      </c>
      <c r="BI282" s="22">
        <v>590</v>
      </c>
      <c r="BJ282" s="22">
        <v>64</v>
      </c>
      <c r="BK282" s="22">
        <v>580</v>
      </c>
      <c r="BL282" s="22">
        <v>64</v>
      </c>
      <c r="BM282" s="22">
        <v>602</v>
      </c>
      <c r="BN282" s="22">
        <v>64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423</v>
      </c>
      <c r="CB282" s="22">
        <v>73</v>
      </c>
      <c r="CC282" s="22">
        <v>585</v>
      </c>
      <c r="CD282" s="22">
        <v>64</v>
      </c>
      <c r="CE282" s="22">
        <v>604</v>
      </c>
      <c r="CF282" s="22">
        <v>66</v>
      </c>
      <c r="CG282" s="22">
        <v>620</v>
      </c>
      <c r="CH282" s="22">
        <v>86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0"/>
      <c r="B283" s="20"/>
      <c r="C283" s="22">
        <v>427623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2</v>
      </c>
      <c r="J283" s="20">
        <v>0.2</v>
      </c>
      <c r="K283" s="20">
        <v>0.2</v>
      </c>
      <c r="L283" s="22">
        <v>1</v>
      </c>
      <c r="M283" s="20" t="s">
        <v>1004</v>
      </c>
      <c r="N283" s="20">
        <v>0.2</v>
      </c>
      <c r="O283" s="22">
        <v>238</v>
      </c>
      <c r="P283" s="23" t="b">
        <v>0</v>
      </c>
      <c r="Q283" s="20"/>
      <c r="R283" s="20"/>
      <c r="S283" s="22">
        <v>39</v>
      </c>
      <c r="T283" s="20" t="s">
        <v>1241</v>
      </c>
      <c r="U283" s="20">
        <v>1</v>
      </c>
      <c r="V283" s="20" t="s">
        <v>503</v>
      </c>
      <c r="W283" s="20">
        <v>0.4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1</v>
      </c>
      <c r="AD283" s="22">
        <v>6768</v>
      </c>
      <c r="AE283" s="22">
        <v>2931</v>
      </c>
      <c r="AF283" s="22">
        <v>14203</v>
      </c>
      <c r="AG283" s="22">
        <v>737</v>
      </c>
      <c r="AH283" s="20">
        <v>0.1</v>
      </c>
      <c r="AI283" s="20">
        <v>0.3</v>
      </c>
      <c r="AJ283" s="20" t="s">
        <v>2099</v>
      </c>
      <c r="AK283" s="22">
        <v>90</v>
      </c>
      <c r="AL283" s="22">
        <v>0</v>
      </c>
      <c r="AM283" s="22">
        <v>0</v>
      </c>
      <c r="AN283" s="22">
        <v>0</v>
      </c>
      <c r="AO283" s="22">
        <v>3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7</v>
      </c>
      <c r="AX283" s="20">
        <v>17.600000000000001</v>
      </c>
      <c r="AY283" s="20">
        <v>0.2</v>
      </c>
      <c r="AZ283" s="20">
        <v>0</v>
      </c>
      <c r="BA283" s="20">
        <v>1.8</v>
      </c>
      <c r="BB283" s="22">
        <v>1</v>
      </c>
      <c r="BC283" s="20">
        <v>0</v>
      </c>
      <c r="BD283" s="20">
        <v>0</v>
      </c>
      <c r="BE283" s="20">
        <v>0</v>
      </c>
      <c r="BF283" s="20">
        <v>3.21</v>
      </c>
      <c r="BG283" s="22">
        <v>289</v>
      </c>
      <c r="BH283" s="22">
        <v>114</v>
      </c>
      <c r="BI283" s="22">
        <v>372</v>
      </c>
      <c r="BJ283" s="22">
        <v>137</v>
      </c>
      <c r="BK283" s="22">
        <v>352</v>
      </c>
      <c r="BL283" s="22">
        <v>122</v>
      </c>
      <c r="BM283" s="22">
        <v>355</v>
      </c>
      <c r="BN283" s="22">
        <v>127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3.21</v>
      </c>
      <c r="BZ283" s="22">
        <v>3</v>
      </c>
      <c r="CA283" s="22">
        <v>714</v>
      </c>
      <c r="CB283" s="22">
        <v>229</v>
      </c>
      <c r="CC283" s="22">
        <v>365</v>
      </c>
      <c r="CD283" s="22">
        <v>120</v>
      </c>
      <c r="CE283" s="22">
        <v>294</v>
      </c>
      <c r="CF283" s="22">
        <v>95</v>
      </c>
      <c r="CG283" s="22">
        <v>239</v>
      </c>
      <c r="CH283" s="22">
        <v>90</v>
      </c>
      <c r="CI283" s="22">
        <v>1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173954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1216</v>
      </c>
      <c r="N284" s="20">
        <v>0</v>
      </c>
      <c r="O284" s="22">
        <v>239</v>
      </c>
      <c r="P284" s="23" t="b">
        <v>0</v>
      </c>
      <c r="Q284" s="20"/>
      <c r="R284" s="20"/>
      <c r="S284" s="22">
        <v>44</v>
      </c>
      <c r="T284" s="20" t="s">
        <v>1217</v>
      </c>
      <c r="U284" s="20">
        <v>0</v>
      </c>
      <c r="V284" s="20" t="s">
        <v>686</v>
      </c>
      <c r="W284" s="20">
        <v>0.1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1852</v>
      </c>
      <c r="AE284" s="22">
        <v>216</v>
      </c>
      <c r="AF284" s="22">
        <v>3009</v>
      </c>
      <c r="AG284" s="22">
        <v>174</v>
      </c>
      <c r="AH284" s="20">
        <v>0</v>
      </c>
      <c r="AI284" s="20">
        <v>0</v>
      </c>
      <c r="AJ284" s="20" t="s">
        <v>686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528</v>
      </c>
      <c r="BH284" s="22">
        <v>196</v>
      </c>
      <c r="BI284" s="22">
        <v>514</v>
      </c>
      <c r="BJ284" s="22">
        <v>194</v>
      </c>
      <c r="BK284" s="22">
        <v>491</v>
      </c>
      <c r="BL284" s="22">
        <v>185</v>
      </c>
      <c r="BM284" s="22">
        <v>533</v>
      </c>
      <c r="BN284" s="22">
        <v>199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517</v>
      </c>
      <c r="CB284" s="22">
        <v>276</v>
      </c>
      <c r="CC284" s="22">
        <v>512</v>
      </c>
      <c r="CD284" s="22">
        <v>189</v>
      </c>
      <c r="CE284" s="22">
        <v>536</v>
      </c>
      <c r="CF284" s="22">
        <v>200</v>
      </c>
      <c r="CG284" s="22">
        <v>485</v>
      </c>
      <c r="CH284" s="22">
        <v>167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86417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2</v>
      </c>
      <c r="K285" s="20">
        <v>2</v>
      </c>
      <c r="L285" s="22">
        <v>2</v>
      </c>
      <c r="M285" s="20" t="s">
        <v>1213</v>
      </c>
      <c r="N285" s="20">
        <v>2</v>
      </c>
      <c r="O285" s="22">
        <v>240</v>
      </c>
      <c r="P285" s="23" t="b">
        <v>0</v>
      </c>
      <c r="Q285" s="20"/>
      <c r="R285" s="20"/>
      <c r="S285" s="22">
        <v>49</v>
      </c>
      <c r="T285" s="20" t="s">
        <v>1214</v>
      </c>
      <c r="U285" s="20">
        <v>2.2000000000000002</v>
      </c>
      <c r="V285" s="20" t="s">
        <v>584</v>
      </c>
      <c r="W285" s="20">
        <v>0.1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11</v>
      </c>
      <c r="AD285" s="22">
        <v>2751</v>
      </c>
      <c r="AE285" s="22">
        <v>394</v>
      </c>
      <c r="AF285" s="22">
        <v>6900</v>
      </c>
      <c r="AG285" s="22">
        <v>312</v>
      </c>
      <c r="AH285" s="20">
        <v>0.4</v>
      </c>
      <c r="AI285" s="20">
        <v>2.2000000000000002</v>
      </c>
      <c r="AJ285" s="20" t="s">
        <v>584</v>
      </c>
      <c r="AK285" s="22">
        <v>393</v>
      </c>
      <c r="AL285" s="22">
        <v>0</v>
      </c>
      <c r="AM285" s="22">
        <v>0</v>
      </c>
      <c r="AN285" s="22">
        <v>1</v>
      </c>
      <c r="AO285" s="22">
        <v>6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40</v>
      </c>
      <c r="AX285" s="20">
        <v>54.2</v>
      </c>
      <c r="AY285" s="20">
        <v>90.5</v>
      </c>
      <c r="AZ285" s="20">
        <v>78</v>
      </c>
      <c r="BA285" s="20">
        <v>22.2</v>
      </c>
      <c r="BB285" s="22">
        <v>5</v>
      </c>
      <c r="BC285" s="20">
        <v>0.27</v>
      </c>
      <c r="BD285" s="20">
        <v>0.35</v>
      </c>
      <c r="BE285" s="20">
        <v>0.62</v>
      </c>
      <c r="BF285" s="20">
        <v>7.02</v>
      </c>
      <c r="BG285" s="22">
        <v>178</v>
      </c>
      <c r="BH285" s="22">
        <v>69</v>
      </c>
      <c r="BI285" s="22">
        <v>47</v>
      </c>
      <c r="BJ285" s="22">
        <v>33</v>
      </c>
      <c r="BK285" s="22">
        <v>58</v>
      </c>
      <c r="BL285" s="22">
        <v>33</v>
      </c>
      <c r="BM285" s="22">
        <v>67</v>
      </c>
      <c r="BN285" s="22">
        <v>41</v>
      </c>
      <c r="BO285" s="20"/>
      <c r="BP285" s="20"/>
      <c r="BQ285" s="20"/>
      <c r="BR285" s="20"/>
      <c r="BS285" s="20"/>
      <c r="BT285" s="20"/>
      <c r="BU285" s="22">
        <v>0.06</v>
      </c>
      <c r="BV285" s="22">
        <v>0</v>
      </c>
      <c r="BW285" s="22">
        <v>0.08</v>
      </c>
      <c r="BX285" s="22">
        <v>0.14000000000000001</v>
      </c>
      <c r="BY285" s="22">
        <v>1.61</v>
      </c>
      <c r="BZ285" s="22">
        <v>1.37</v>
      </c>
      <c r="CA285" s="22">
        <v>240</v>
      </c>
      <c r="CB285" s="22">
        <v>155</v>
      </c>
      <c r="CC285" s="22">
        <v>158</v>
      </c>
      <c r="CD285" s="22">
        <v>67</v>
      </c>
      <c r="CE285" s="22">
        <v>180</v>
      </c>
      <c r="CF285" s="22">
        <v>74</v>
      </c>
      <c r="CG285" s="22">
        <v>369</v>
      </c>
      <c r="CH285" s="22">
        <v>115</v>
      </c>
      <c r="CI285" s="22">
        <v>1.1499999999999999</v>
      </c>
      <c r="CJ285" s="22">
        <v>0.23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49413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2</v>
      </c>
      <c r="J286" s="20">
        <v>0</v>
      </c>
      <c r="K286" s="20">
        <v>0</v>
      </c>
      <c r="L286" s="22">
        <v>0</v>
      </c>
      <c r="M286" s="20" t="s">
        <v>479</v>
      </c>
      <c r="N286" s="20">
        <v>0</v>
      </c>
      <c r="O286" s="22">
        <v>241</v>
      </c>
      <c r="P286" s="23" t="b">
        <v>0</v>
      </c>
      <c r="Q286" s="20" t="s">
        <v>3298</v>
      </c>
      <c r="R286" s="20" t="s">
        <v>3299</v>
      </c>
      <c r="S286" s="22">
        <v>40</v>
      </c>
      <c r="T286" s="20" t="s">
        <v>1207</v>
      </c>
      <c r="U286" s="20">
        <v>1</v>
      </c>
      <c r="V286" s="20" t="s">
        <v>635</v>
      </c>
      <c r="W286" s="20">
        <v>0.8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1</v>
      </c>
      <c r="AD286" s="22">
        <v>18040</v>
      </c>
      <c r="AE286" s="22">
        <v>33</v>
      </c>
      <c r="AF286" s="22">
        <v>30646</v>
      </c>
      <c r="AG286" s="22">
        <v>3968</v>
      </c>
      <c r="AH286" s="20">
        <v>0</v>
      </c>
      <c r="AI286" s="20">
        <v>0.2</v>
      </c>
      <c r="AJ286" s="20" t="s">
        <v>635</v>
      </c>
      <c r="AK286" s="22">
        <v>1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3</v>
      </c>
      <c r="AX286" s="20">
        <v>0.2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395</v>
      </c>
      <c r="BH286" s="22">
        <v>142</v>
      </c>
      <c r="BI286" s="22">
        <v>394</v>
      </c>
      <c r="BJ286" s="22">
        <v>146</v>
      </c>
      <c r="BK286" s="22">
        <v>361</v>
      </c>
      <c r="BL286" s="22">
        <v>126</v>
      </c>
      <c r="BM286" s="22">
        <v>420</v>
      </c>
      <c r="BN286" s="22">
        <v>149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601</v>
      </c>
      <c r="CB286" s="22">
        <v>163</v>
      </c>
      <c r="CC286" s="22">
        <v>391</v>
      </c>
      <c r="CD286" s="22">
        <v>130</v>
      </c>
      <c r="CE286" s="22">
        <v>296</v>
      </c>
      <c r="CF286" s="22">
        <v>97</v>
      </c>
      <c r="CG286" s="22">
        <v>180</v>
      </c>
      <c r="CH286" s="22">
        <v>68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55494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2</v>
      </c>
      <c r="J287" s="20">
        <v>1</v>
      </c>
      <c r="K287" s="20">
        <v>1</v>
      </c>
      <c r="L287" s="22">
        <v>0</v>
      </c>
      <c r="M287" s="20" t="s">
        <v>1208</v>
      </c>
      <c r="N287" s="20">
        <v>1</v>
      </c>
      <c r="O287" s="22">
        <v>242</v>
      </c>
      <c r="P287" s="23" t="b">
        <v>0</v>
      </c>
      <c r="Q287" s="20"/>
      <c r="R287" s="20"/>
      <c r="S287" s="22">
        <v>45</v>
      </c>
      <c r="T287" s="20" t="s">
        <v>1209</v>
      </c>
      <c r="U287" s="20">
        <v>2</v>
      </c>
      <c r="V287" s="20" t="s">
        <v>491</v>
      </c>
      <c r="W287" s="20">
        <v>0.3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10</v>
      </c>
      <c r="AD287" s="22">
        <v>9320</v>
      </c>
      <c r="AE287" s="22">
        <v>414</v>
      </c>
      <c r="AF287" s="22">
        <v>8015</v>
      </c>
      <c r="AG287" s="22">
        <v>636</v>
      </c>
      <c r="AH287" s="20">
        <v>0.2</v>
      </c>
      <c r="AI287" s="20">
        <v>2.2000000000000002</v>
      </c>
      <c r="AJ287" s="20" t="s">
        <v>491</v>
      </c>
      <c r="AK287" s="22">
        <v>442</v>
      </c>
      <c r="AL287" s="22">
        <v>0</v>
      </c>
      <c r="AM287" s="22">
        <v>0</v>
      </c>
      <c r="AN287" s="22">
        <v>1</v>
      </c>
      <c r="AO287" s="22">
        <v>7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0</v>
      </c>
      <c r="AW287" s="22">
        <v>49</v>
      </c>
      <c r="AX287" s="20">
        <v>60</v>
      </c>
      <c r="AY287" s="20">
        <v>9.3000000000000007</v>
      </c>
      <c r="AZ287" s="20">
        <v>8</v>
      </c>
      <c r="BA287" s="20">
        <v>7.7</v>
      </c>
      <c r="BB287" s="22">
        <v>5</v>
      </c>
      <c r="BC287" s="20">
        <v>0.46</v>
      </c>
      <c r="BD287" s="20">
        <v>0.06</v>
      </c>
      <c r="BE287" s="20">
        <v>0.52</v>
      </c>
      <c r="BF287" s="20">
        <v>8.01</v>
      </c>
      <c r="BG287" s="22">
        <v>161</v>
      </c>
      <c r="BH287" s="22">
        <v>67</v>
      </c>
      <c r="BI287" s="22">
        <v>285</v>
      </c>
      <c r="BJ287" s="22">
        <v>95</v>
      </c>
      <c r="BK287" s="22">
        <v>263</v>
      </c>
      <c r="BL287" s="22">
        <v>86</v>
      </c>
      <c r="BM287" s="22">
        <v>249</v>
      </c>
      <c r="BN287" s="22">
        <v>87</v>
      </c>
      <c r="BO287" s="20"/>
      <c r="BP287" s="20"/>
      <c r="BQ287" s="20"/>
      <c r="BR287" s="20"/>
      <c r="BS287" s="20"/>
      <c r="BT287" s="20"/>
      <c r="BU287" s="22">
        <v>0.09</v>
      </c>
      <c r="BV287" s="22">
        <v>0</v>
      </c>
      <c r="BW287" s="22">
        <v>0.01</v>
      </c>
      <c r="BX287" s="22">
        <v>0.1</v>
      </c>
      <c r="BY287" s="22">
        <v>1.63</v>
      </c>
      <c r="BZ287" s="22">
        <v>1.43</v>
      </c>
      <c r="CA287" s="22">
        <v>342</v>
      </c>
      <c r="CB287" s="22">
        <v>44</v>
      </c>
      <c r="CC287" s="22">
        <v>245</v>
      </c>
      <c r="CD287" s="22">
        <v>80</v>
      </c>
      <c r="CE287" s="22">
        <v>195</v>
      </c>
      <c r="CF287" s="22">
        <v>65</v>
      </c>
      <c r="CG287" s="22">
        <v>274</v>
      </c>
      <c r="CH287" s="22">
        <v>107</v>
      </c>
      <c r="CI287" s="22">
        <v>1.02</v>
      </c>
      <c r="CJ287" s="22">
        <v>0.2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487818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1</v>
      </c>
      <c r="J288" s="20">
        <v>0</v>
      </c>
      <c r="K288" s="20">
        <v>0</v>
      </c>
      <c r="L288" s="22">
        <v>0</v>
      </c>
      <c r="M288" s="20" t="s">
        <v>1016</v>
      </c>
      <c r="N288" s="20">
        <v>0</v>
      </c>
      <c r="O288" s="22">
        <v>243</v>
      </c>
      <c r="P288" s="23" t="b">
        <v>0</v>
      </c>
      <c r="Q288" s="20"/>
      <c r="R288" s="20"/>
      <c r="S288" s="22">
        <v>40</v>
      </c>
      <c r="T288" s="20" t="s">
        <v>1242</v>
      </c>
      <c r="U288" s="20">
        <v>0</v>
      </c>
      <c r="V288" s="20" t="s">
        <v>688</v>
      </c>
      <c r="W288" s="20">
        <v>1.2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0</v>
      </c>
      <c r="AD288" s="22">
        <v>14792</v>
      </c>
      <c r="AE288" s="22">
        <v>401</v>
      </c>
      <c r="AF288" s="22">
        <v>21169</v>
      </c>
      <c r="AG288" s="22">
        <v>1202</v>
      </c>
      <c r="AH288" s="20">
        <v>0</v>
      </c>
      <c r="AI288" s="20">
        <v>0</v>
      </c>
      <c r="AJ288" s="20" t="s">
        <v>688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487</v>
      </c>
      <c r="BH288" s="22">
        <v>69</v>
      </c>
      <c r="BI288" s="22">
        <v>470</v>
      </c>
      <c r="BJ288" s="22">
        <v>53</v>
      </c>
      <c r="BK288" s="22">
        <v>441</v>
      </c>
      <c r="BL288" s="22">
        <v>49</v>
      </c>
      <c r="BM288" s="22">
        <v>492</v>
      </c>
      <c r="BN288" s="22">
        <v>69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691</v>
      </c>
      <c r="CB288" s="22">
        <v>77</v>
      </c>
      <c r="CC288" s="22">
        <v>464</v>
      </c>
      <c r="CD288" s="22">
        <v>68</v>
      </c>
      <c r="CE288" s="22">
        <v>491</v>
      </c>
      <c r="CF288" s="22">
        <v>69</v>
      </c>
      <c r="CG288" s="22">
        <v>146</v>
      </c>
      <c r="CH288" s="22">
        <v>20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172649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1</v>
      </c>
      <c r="J289" s="20">
        <v>0</v>
      </c>
      <c r="K289" s="20">
        <v>0</v>
      </c>
      <c r="L289" s="22">
        <v>0</v>
      </c>
      <c r="M289" s="20" t="s">
        <v>1555</v>
      </c>
      <c r="N289" s="20">
        <v>0</v>
      </c>
      <c r="O289" s="22">
        <v>385</v>
      </c>
      <c r="P289" s="23" t="b">
        <v>0</v>
      </c>
      <c r="Q289" s="20"/>
      <c r="R289" s="20" t="s">
        <v>2596</v>
      </c>
      <c r="S289" s="22">
        <v>45</v>
      </c>
      <c r="T289" s="20" t="s">
        <v>1556</v>
      </c>
      <c r="U289" s="20">
        <v>0</v>
      </c>
      <c r="V289" s="20" t="s">
        <v>434</v>
      </c>
      <c r="W289" s="20">
        <v>0.4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13038</v>
      </c>
      <c r="AE289" s="22">
        <v>389</v>
      </c>
      <c r="AF289" s="22">
        <v>17350</v>
      </c>
      <c r="AG289" s="22">
        <v>1027</v>
      </c>
      <c r="AH289" s="20">
        <v>0</v>
      </c>
      <c r="AI289" s="20">
        <v>0</v>
      </c>
      <c r="AJ289" s="20" t="s">
        <v>434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575</v>
      </c>
      <c r="BH289" s="22">
        <v>82</v>
      </c>
      <c r="BI289" s="22">
        <v>568</v>
      </c>
      <c r="BJ289" s="22">
        <v>74</v>
      </c>
      <c r="BK289" s="22">
        <v>554</v>
      </c>
      <c r="BL289" s="22">
        <v>71</v>
      </c>
      <c r="BM289" s="22">
        <v>580</v>
      </c>
      <c r="BN289" s="22">
        <v>82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370</v>
      </c>
      <c r="CB289" s="22">
        <v>20</v>
      </c>
      <c r="CC289" s="22">
        <v>563</v>
      </c>
      <c r="CD289" s="22">
        <v>81</v>
      </c>
      <c r="CE289" s="22">
        <v>581</v>
      </c>
      <c r="CF289" s="22">
        <v>82</v>
      </c>
      <c r="CG289" s="22">
        <v>241</v>
      </c>
      <c r="CH289" s="22">
        <v>35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536694</v>
      </c>
      <c r="D290" s="22">
        <v>-1</v>
      </c>
      <c r="E290" s="22">
        <v>1</v>
      </c>
      <c r="F290" s="22">
        <v>-1</v>
      </c>
      <c r="G290" s="22">
        <v>1</v>
      </c>
      <c r="H290" s="22">
        <v>0</v>
      </c>
      <c r="I290" s="22">
        <v>3</v>
      </c>
      <c r="J290" s="20">
        <v>0</v>
      </c>
      <c r="K290" s="20">
        <v>0</v>
      </c>
      <c r="L290" s="22">
        <v>0</v>
      </c>
      <c r="M290" s="20" t="s">
        <v>642</v>
      </c>
      <c r="N290" s="20">
        <v>0</v>
      </c>
      <c r="O290" s="22">
        <v>615</v>
      </c>
      <c r="P290" s="23" t="b">
        <v>0</v>
      </c>
      <c r="Q290" s="20" t="s">
        <v>2597</v>
      </c>
      <c r="R290" s="20" t="s">
        <v>2545</v>
      </c>
      <c r="S290" s="22">
        <v>49</v>
      </c>
      <c r="T290" s="20" t="s">
        <v>2420</v>
      </c>
      <c r="U290" s="20">
        <v>0</v>
      </c>
      <c r="V290" s="20" t="s">
        <v>2421</v>
      </c>
      <c r="W290" s="20">
        <v>0</v>
      </c>
      <c r="X290" s="23" t="b">
        <v>0</v>
      </c>
      <c r="Y290" s="20"/>
      <c r="Z290" s="20" t="s">
        <v>899</v>
      </c>
      <c r="AA290" s="22">
        <v>8</v>
      </c>
      <c r="AB290" s="22">
        <v>31</v>
      </c>
      <c r="AC290" s="22">
        <v>0</v>
      </c>
      <c r="AD290" s="22">
        <v>119</v>
      </c>
      <c r="AE290" s="22">
        <v>4</v>
      </c>
      <c r="AF290" s="22">
        <v>644</v>
      </c>
      <c r="AG290" s="22">
        <v>20</v>
      </c>
      <c r="AH290" s="20">
        <v>0</v>
      </c>
      <c r="AI290" s="20">
        <v>0</v>
      </c>
      <c r="AJ290" s="20" t="s">
        <v>2422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667</v>
      </c>
      <c r="BH290" s="22">
        <v>275</v>
      </c>
      <c r="BI290" s="22">
        <v>661</v>
      </c>
      <c r="BJ290" s="22">
        <v>274</v>
      </c>
      <c r="BK290" s="22">
        <v>656</v>
      </c>
      <c r="BL290" s="22">
        <v>269</v>
      </c>
      <c r="BM290" s="22">
        <v>669</v>
      </c>
      <c r="BN290" s="22">
        <v>276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302</v>
      </c>
      <c r="CB290" s="22">
        <v>200</v>
      </c>
      <c r="CC290" s="22">
        <v>658</v>
      </c>
      <c r="CD290" s="22">
        <v>272</v>
      </c>
      <c r="CE290" s="22">
        <v>668</v>
      </c>
      <c r="CF290" s="22">
        <v>275</v>
      </c>
      <c r="CG290" s="22">
        <v>682</v>
      </c>
      <c r="CH290" s="22">
        <v>282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450542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3</v>
      </c>
      <c r="J291" s="20">
        <v>0.5</v>
      </c>
      <c r="K291" s="20">
        <v>0.5</v>
      </c>
      <c r="L291" s="22">
        <v>1</v>
      </c>
      <c r="M291" s="20" t="s">
        <v>2546</v>
      </c>
      <c r="N291" s="20">
        <v>0.5</v>
      </c>
      <c r="O291" s="22">
        <v>657</v>
      </c>
      <c r="P291" s="23" t="b">
        <v>0</v>
      </c>
      <c r="Q291" s="20"/>
      <c r="R291" s="20"/>
      <c r="S291" s="22">
        <v>45</v>
      </c>
      <c r="T291" s="20" t="s">
        <v>2547</v>
      </c>
      <c r="U291" s="20">
        <v>1</v>
      </c>
      <c r="V291" s="20" t="s">
        <v>2548</v>
      </c>
      <c r="W291" s="20">
        <v>0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2</v>
      </c>
      <c r="AD291" s="22">
        <v>914</v>
      </c>
      <c r="AE291" s="22">
        <v>69</v>
      </c>
      <c r="AF291" s="22">
        <v>445</v>
      </c>
      <c r="AG291" s="22">
        <v>38</v>
      </c>
      <c r="AH291" s="20">
        <v>0.1</v>
      </c>
      <c r="AI291" s="20">
        <v>0.4</v>
      </c>
      <c r="AJ291" s="20" t="s">
        <v>2548</v>
      </c>
      <c r="AK291" s="22">
        <v>8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7</v>
      </c>
      <c r="AX291" s="20">
        <v>5</v>
      </c>
      <c r="AY291" s="20">
        <v>10.8</v>
      </c>
      <c r="AZ291" s="20">
        <v>15</v>
      </c>
      <c r="BA291" s="20">
        <v>3.1</v>
      </c>
      <c r="BB291" s="22">
        <v>0</v>
      </c>
      <c r="BC291" s="20">
        <v>0.02</v>
      </c>
      <c r="BD291" s="20">
        <v>0.08</v>
      </c>
      <c r="BE291" s="20">
        <v>0.1</v>
      </c>
      <c r="BF291" s="20">
        <v>0.64</v>
      </c>
      <c r="BG291" s="22">
        <v>359</v>
      </c>
      <c r="BH291" s="22">
        <v>159</v>
      </c>
      <c r="BI291" s="22">
        <v>279</v>
      </c>
      <c r="BJ291" s="22">
        <v>144</v>
      </c>
      <c r="BK291" s="22">
        <v>226</v>
      </c>
      <c r="BL291" s="22">
        <v>121</v>
      </c>
      <c r="BM291" s="22">
        <v>320</v>
      </c>
      <c r="BN291" s="22">
        <v>144</v>
      </c>
      <c r="BO291" s="20"/>
      <c r="BP291" s="20"/>
      <c r="BQ291" s="20"/>
      <c r="BR291" s="20"/>
      <c r="BS291" s="20"/>
      <c r="BT291" s="20"/>
      <c r="BU291" s="22">
        <v>0.22</v>
      </c>
      <c r="BV291" s="22">
        <v>0</v>
      </c>
      <c r="BW291" s="22">
        <v>0.9</v>
      </c>
      <c r="BX291" s="22">
        <v>1.1200000000000001</v>
      </c>
      <c r="BY291" s="22">
        <v>7.2</v>
      </c>
      <c r="BZ291" s="22">
        <v>11.25</v>
      </c>
      <c r="CA291" s="22">
        <v>424</v>
      </c>
      <c r="CB291" s="22">
        <v>235</v>
      </c>
      <c r="CC291" s="22">
        <v>318</v>
      </c>
      <c r="CD291" s="22">
        <v>150</v>
      </c>
      <c r="CE291" s="22">
        <v>330</v>
      </c>
      <c r="CF291" s="22">
        <v>143</v>
      </c>
      <c r="CG291" s="22">
        <v>636</v>
      </c>
      <c r="CH291" s="22">
        <v>255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461382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4</v>
      </c>
      <c r="J292" s="20">
        <v>0</v>
      </c>
      <c r="K292" s="20">
        <v>0</v>
      </c>
      <c r="L292" s="22">
        <v>0</v>
      </c>
      <c r="M292" s="20" t="s">
        <v>2549</v>
      </c>
      <c r="N292" s="20">
        <v>0</v>
      </c>
      <c r="O292" s="22">
        <v>658</v>
      </c>
      <c r="P292" s="23" t="b">
        <v>0</v>
      </c>
      <c r="Q292" s="20" t="s">
        <v>3072</v>
      </c>
      <c r="R292" s="20" t="s">
        <v>3073</v>
      </c>
      <c r="S292" s="22">
        <v>45</v>
      </c>
      <c r="T292" s="20" t="s">
        <v>2550</v>
      </c>
      <c r="U292" s="20">
        <v>0</v>
      </c>
      <c r="V292" s="20" t="s">
        <v>581</v>
      </c>
      <c r="W292" s="20">
        <v>0.1</v>
      </c>
      <c r="X292" s="23" t="b">
        <v>0</v>
      </c>
      <c r="Y292" s="20"/>
      <c r="Z292" s="20" t="s">
        <v>872</v>
      </c>
      <c r="AA292" s="22">
        <v>8</v>
      </c>
      <c r="AB292" s="22">
        <v>31</v>
      </c>
      <c r="AC292" s="22">
        <v>0</v>
      </c>
      <c r="AD292" s="22">
        <v>7045</v>
      </c>
      <c r="AE292" s="22">
        <v>0</v>
      </c>
      <c r="AF292" s="22">
        <v>6656</v>
      </c>
      <c r="AG292" s="22">
        <v>321</v>
      </c>
      <c r="AH292" s="20">
        <v>0</v>
      </c>
      <c r="AI292" s="20">
        <v>0</v>
      </c>
      <c r="AJ292" s="20" t="s">
        <v>581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600</v>
      </c>
      <c r="BH292" s="22">
        <v>63</v>
      </c>
      <c r="BI292" s="22">
        <v>593</v>
      </c>
      <c r="BJ292" s="22">
        <v>65</v>
      </c>
      <c r="BK292" s="22">
        <v>583</v>
      </c>
      <c r="BL292" s="22">
        <v>65</v>
      </c>
      <c r="BM292" s="22">
        <v>605</v>
      </c>
      <c r="BN292" s="22">
        <v>65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428</v>
      </c>
      <c r="CB292" s="22">
        <v>74</v>
      </c>
      <c r="CC292" s="22">
        <v>588</v>
      </c>
      <c r="CD292" s="22">
        <v>65</v>
      </c>
      <c r="CE292" s="22">
        <v>607</v>
      </c>
      <c r="CF292" s="22">
        <v>67</v>
      </c>
      <c r="CG292" s="22">
        <v>454</v>
      </c>
      <c r="CH292" s="22">
        <v>67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120250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</v>
      </c>
      <c r="K293" s="20">
        <v>-0.5</v>
      </c>
      <c r="L293" s="22">
        <v>0</v>
      </c>
      <c r="M293" s="20" t="s">
        <v>1251</v>
      </c>
      <c r="N293" s="20">
        <v>0</v>
      </c>
      <c r="O293" s="22">
        <v>244</v>
      </c>
      <c r="P293" s="23" t="b">
        <v>0</v>
      </c>
      <c r="Q293" s="20"/>
      <c r="R293" s="20"/>
      <c r="S293" s="22">
        <v>44</v>
      </c>
      <c r="T293" s="20" t="s">
        <v>1252</v>
      </c>
      <c r="U293" s="20">
        <v>0</v>
      </c>
      <c r="V293" s="20" t="s">
        <v>1253</v>
      </c>
      <c r="W293" s="20">
        <v>0.2</v>
      </c>
      <c r="X293" s="23" t="b">
        <v>0</v>
      </c>
      <c r="Y293" s="20"/>
      <c r="Z293" s="20" t="s">
        <v>858</v>
      </c>
      <c r="AA293" s="22">
        <v>9</v>
      </c>
      <c r="AB293" s="22">
        <v>11</v>
      </c>
      <c r="AC293" s="22">
        <v>0</v>
      </c>
      <c r="AD293" s="22">
        <v>4038</v>
      </c>
      <c r="AE293" s="22">
        <v>202</v>
      </c>
      <c r="AF293" s="22">
        <v>13028</v>
      </c>
      <c r="AG293" s="22">
        <v>480</v>
      </c>
      <c r="AH293" s="20">
        <v>0</v>
      </c>
      <c r="AI293" s="20">
        <v>0</v>
      </c>
      <c r="AJ293" s="20" t="s">
        <v>368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520</v>
      </c>
      <c r="BH293" s="22">
        <v>190</v>
      </c>
      <c r="BI293" s="22">
        <v>506</v>
      </c>
      <c r="BJ293" s="22">
        <v>188</v>
      </c>
      <c r="BK293" s="22">
        <v>482</v>
      </c>
      <c r="BL293" s="22">
        <v>179</v>
      </c>
      <c r="BM293" s="22">
        <v>525</v>
      </c>
      <c r="BN293" s="22">
        <v>193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506</v>
      </c>
      <c r="CB293" s="22">
        <v>270</v>
      </c>
      <c r="CC293" s="22">
        <v>502</v>
      </c>
      <c r="CD293" s="22">
        <v>183</v>
      </c>
      <c r="CE293" s="22">
        <v>527</v>
      </c>
      <c r="CF293" s="22">
        <v>194</v>
      </c>
      <c r="CG293" s="22">
        <v>316</v>
      </c>
      <c r="CH293" s="22">
        <v>95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480455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0.8</v>
      </c>
      <c r="K294" s="20">
        <v>0.3</v>
      </c>
      <c r="L294" s="22">
        <v>2</v>
      </c>
      <c r="M294" s="20" t="s">
        <v>1268</v>
      </c>
      <c r="N294" s="20">
        <v>0.8</v>
      </c>
      <c r="O294" s="22">
        <v>245</v>
      </c>
      <c r="P294" s="23" t="b">
        <v>0</v>
      </c>
      <c r="Q294" s="20"/>
      <c r="R294" s="20" t="s">
        <v>3300</v>
      </c>
      <c r="S294" s="22">
        <v>40</v>
      </c>
      <c r="T294" s="20" t="s">
        <v>1269</v>
      </c>
      <c r="U294" s="20">
        <v>1</v>
      </c>
      <c r="V294" s="20" t="s">
        <v>695</v>
      </c>
      <c r="W294" s="20">
        <v>0.4</v>
      </c>
      <c r="X294" s="23" t="b">
        <v>0</v>
      </c>
      <c r="Y294" s="20"/>
      <c r="Z294" s="20" t="s">
        <v>858</v>
      </c>
      <c r="AA294" s="22">
        <v>9</v>
      </c>
      <c r="AB294" s="22">
        <v>11</v>
      </c>
      <c r="AC294" s="22">
        <v>3</v>
      </c>
      <c r="AD294" s="22">
        <v>7734</v>
      </c>
      <c r="AE294" s="22">
        <v>1028</v>
      </c>
      <c r="AF294" s="22">
        <v>13269</v>
      </c>
      <c r="AG294" s="22">
        <v>501</v>
      </c>
      <c r="AH294" s="20">
        <v>0.2</v>
      </c>
      <c r="AI294" s="20">
        <v>0.8</v>
      </c>
      <c r="AJ294" s="20" t="s">
        <v>695</v>
      </c>
      <c r="AK294" s="22">
        <v>270</v>
      </c>
      <c r="AL294" s="22">
        <v>0</v>
      </c>
      <c r="AM294" s="22">
        <v>0</v>
      </c>
      <c r="AN294" s="22">
        <v>0</v>
      </c>
      <c r="AO294" s="22">
        <v>4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0</v>
      </c>
      <c r="AW294" s="22">
        <v>43</v>
      </c>
      <c r="AX294" s="20">
        <v>61.4</v>
      </c>
      <c r="AY294" s="20">
        <v>2</v>
      </c>
      <c r="AZ294" s="20">
        <v>30</v>
      </c>
      <c r="BA294" s="20">
        <v>9.4</v>
      </c>
      <c r="BB294" s="22">
        <v>3</v>
      </c>
      <c r="BC294" s="20">
        <v>0.24</v>
      </c>
      <c r="BD294" s="20">
        <v>0.15</v>
      </c>
      <c r="BE294" s="20">
        <v>0.39</v>
      </c>
      <c r="BF294" s="20">
        <v>3.42</v>
      </c>
      <c r="BG294" s="22">
        <v>157</v>
      </c>
      <c r="BH294" s="22">
        <v>66</v>
      </c>
      <c r="BI294" s="22">
        <v>328</v>
      </c>
      <c r="BJ294" s="22">
        <v>119</v>
      </c>
      <c r="BK294" s="22">
        <v>148</v>
      </c>
      <c r="BL294" s="22">
        <v>28</v>
      </c>
      <c r="BM294" s="22">
        <v>221</v>
      </c>
      <c r="BN294" s="22">
        <v>76</v>
      </c>
      <c r="BO294" s="20"/>
      <c r="BP294" s="20"/>
      <c r="BQ294" s="20"/>
      <c r="BR294" s="20"/>
      <c r="BS294" s="20"/>
      <c r="BT294" s="20"/>
      <c r="BU294" s="22">
        <v>0.08</v>
      </c>
      <c r="BV294" s="22">
        <v>0</v>
      </c>
      <c r="BW294" s="22">
        <v>0.05</v>
      </c>
      <c r="BX294" s="22">
        <v>0.13</v>
      </c>
      <c r="BY294" s="22">
        <v>1.1399999999999999</v>
      </c>
      <c r="BZ294" s="22">
        <v>1.33</v>
      </c>
      <c r="CA294" s="22">
        <v>688</v>
      </c>
      <c r="CB294" s="22">
        <v>213</v>
      </c>
      <c r="CC294" s="22">
        <v>281</v>
      </c>
      <c r="CD294" s="22">
        <v>89</v>
      </c>
      <c r="CE294" s="22">
        <v>302</v>
      </c>
      <c r="CF294" s="22">
        <v>103</v>
      </c>
      <c r="CG294" s="22">
        <v>256</v>
      </c>
      <c r="CH294" s="22">
        <v>100</v>
      </c>
      <c r="CI294" s="22">
        <v>1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177815</v>
      </c>
      <c r="D295" s="22">
        <v>0</v>
      </c>
      <c r="E295" s="22">
        <v>0</v>
      </c>
      <c r="F295" s="22">
        <v>-2</v>
      </c>
      <c r="G295" s="22">
        <v>2</v>
      </c>
      <c r="H295" s="22">
        <v>0</v>
      </c>
      <c r="I295" s="22">
        <v>4</v>
      </c>
      <c r="J295" s="20">
        <v>0.5</v>
      </c>
      <c r="K295" s="20">
        <v>0</v>
      </c>
      <c r="L295" s="22">
        <v>1</v>
      </c>
      <c r="M295" s="20" t="s">
        <v>996</v>
      </c>
      <c r="N295" s="20">
        <v>0.5</v>
      </c>
      <c r="O295" s="22">
        <v>246</v>
      </c>
      <c r="P295" s="23" t="b">
        <v>0</v>
      </c>
      <c r="Q295" s="20"/>
      <c r="R295" s="20" t="s">
        <v>2824</v>
      </c>
      <c r="S295" s="22">
        <v>58</v>
      </c>
      <c r="T295" s="20" t="s">
        <v>1262</v>
      </c>
      <c r="U295" s="20">
        <v>1</v>
      </c>
      <c r="V295" s="20" t="s">
        <v>575</v>
      </c>
      <c r="W295" s="20">
        <v>0.3</v>
      </c>
      <c r="X295" s="23" t="b">
        <v>0</v>
      </c>
      <c r="Y295" s="20"/>
      <c r="Z295" s="20" t="s">
        <v>858</v>
      </c>
      <c r="AA295" s="22">
        <v>9</v>
      </c>
      <c r="AB295" s="22">
        <v>11</v>
      </c>
      <c r="AC295" s="22">
        <v>2</v>
      </c>
      <c r="AD295" s="22">
        <v>3742</v>
      </c>
      <c r="AE295" s="22">
        <v>509</v>
      </c>
      <c r="AF295" s="22">
        <v>65880</v>
      </c>
      <c r="AG295" s="22">
        <v>613</v>
      </c>
      <c r="AH295" s="20">
        <v>0.1</v>
      </c>
      <c r="AI295" s="20">
        <v>0.3</v>
      </c>
      <c r="AJ295" s="20" t="s">
        <v>575</v>
      </c>
      <c r="AK295" s="22">
        <v>61</v>
      </c>
      <c r="AL295" s="22">
        <v>0</v>
      </c>
      <c r="AM295" s="22">
        <v>0</v>
      </c>
      <c r="AN295" s="22">
        <v>0</v>
      </c>
      <c r="AO295" s="22">
        <v>3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5</v>
      </c>
      <c r="AX295" s="20">
        <v>1</v>
      </c>
      <c r="AY295" s="20">
        <v>11.9</v>
      </c>
      <c r="AZ295" s="20">
        <v>10</v>
      </c>
      <c r="BA295" s="20">
        <v>2</v>
      </c>
      <c r="BB295" s="22">
        <v>1</v>
      </c>
      <c r="BC295" s="20">
        <v>0.1</v>
      </c>
      <c r="BD295" s="20">
        <v>0.02</v>
      </c>
      <c r="BE295" s="20">
        <v>0.12</v>
      </c>
      <c r="BF295" s="20">
        <v>2.59</v>
      </c>
      <c r="BG295" s="22">
        <v>388</v>
      </c>
      <c r="BH295" s="22">
        <v>45</v>
      </c>
      <c r="BI295" s="22">
        <v>262</v>
      </c>
      <c r="BJ295" s="22">
        <v>38</v>
      </c>
      <c r="BK295" s="22">
        <v>253</v>
      </c>
      <c r="BL295" s="22">
        <v>44</v>
      </c>
      <c r="BM295" s="22">
        <v>352</v>
      </c>
      <c r="BN295" s="22">
        <v>45</v>
      </c>
      <c r="BO295" s="20"/>
      <c r="BP295" s="20"/>
      <c r="BQ295" s="20"/>
      <c r="BR295" s="20"/>
      <c r="BS295" s="22">
        <v>1</v>
      </c>
      <c r="BT295" s="20"/>
      <c r="BU295" s="22">
        <v>0.15</v>
      </c>
      <c r="BV295" s="22">
        <v>0</v>
      </c>
      <c r="BW295" s="22">
        <v>0.03</v>
      </c>
      <c r="BX295" s="22">
        <v>0.18</v>
      </c>
      <c r="BY295" s="22">
        <v>3.82</v>
      </c>
      <c r="BZ295" s="22">
        <v>4.43</v>
      </c>
      <c r="CA295" s="22">
        <v>84</v>
      </c>
      <c r="CB295" s="22">
        <v>27</v>
      </c>
      <c r="CC295" s="22">
        <v>326</v>
      </c>
      <c r="CD295" s="22">
        <v>45</v>
      </c>
      <c r="CE295" s="22">
        <v>378</v>
      </c>
      <c r="CF295" s="22">
        <v>51</v>
      </c>
      <c r="CG295" s="22">
        <v>277</v>
      </c>
      <c r="CH295" s="22">
        <v>47</v>
      </c>
      <c r="CI295" s="22">
        <v>1.48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0</v>
      </c>
      <c r="B296" s="22">
        <v>0</v>
      </c>
      <c r="C296" s="22">
        <v>59949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0</v>
      </c>
      <c r="K296" s="20">
        <v>0</v>
      </c>
      <c r="L296" s="22">
        <v>0</v>
      </c>
      <c r="M296" s="20" t="s">
        <v>1245</v>
      </c>
      <c r="N296" s="20">
        <v>0</v>
      </c>
      <c r="O296" s="22">
        <v>247</v>
      </c>
      <c r="P296" s="23" t="b">
        <v>0</v>
      </c>
      <c r="Q296" s="20" t="s">
        <v>2929</v>
      </c>
      <c r="R296" s="20" t="s">
        <v>2423</v>
      </c>
      <c r="S296" s="22">
        <v>44</v>
      </c>
      <c r="T296" s="20" t="s">
        <v>1246</v>
      </c>
      <c r="U296" s="20">
        <v>0</v>
      </c>
      <c r="V296" s="20" t="s">
        <v>573</v>
      </c>
      <c r="W296" s="20">
        <v>0</v>
      </c>
      <c r="X296" s="23" t="b">
        <v>0</v>
      </c>
      <c r="Y296" s="20"/>
      <c r="Z296" s="20" t="s">
        <v>899</v>
      </c>
      <c r="AA296" s="22">
        <v>9</v>
      </c>
      <c r="AB296" s="22">
        <v>11</v>
      </c>
      <c r="AC296" s="22">
        <v>0</v>
      </c>
      <c r="AD296" s="22">
        <v>272</v>
      </c>
      <c r="AE296" s="22">
        <v>36</v>
      </c>
      <c r="AF296" s="22">
        <v>3711</v>
      </c>
      <c r="AG296" s="22">
        <v>84</v>
      </c>
      <c r="AH296" s="20">
        <v>0</v>
      </c>
      <c r="AI296" s="20">
        <v>0</v>
      </c>
      <c r="AJ296" s="20" t="s">
        <v>573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511</v>
      </c>
      <c r="BH296" s="22">
        <v>200</v>
      </c>
      <c r="BI296" s="22">
        <v>496</v>
      </c>
      <c r="BJ296" s="22">
        <v>199</v>
      </c>
      <c r="BK296" s="22">
        <v>470</v>
      </c>
      <c r="BL296" s="22">
        <v>186</v>
      </c>
      <c r="BM296" s="22">
        <v>516</v>
      </c>
      <c r="BN296" s="22">
        <v>200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488</v>
      </c>
      <c r="CB296" s="22">
        <v>110</v>
      </c>
      <c r="CC296" s="22">
        <v>491</v>
      </c>
      <c r="CD296" s="22">
        <v>186</v>
      </c>
      <c r="CE296" s="22">
        <v>517</v>
      </c>
      <c r="CF296" s="22">
        <v>198</v>
      </c>
      <c r="CG296" s="22">
        <v>547</v>
      </c>
      <c r="CH296" s="22">
        <v>197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0</v>
      </c>
      <c r="B297" s="22">
        <v>0</v>
      </c>
      <c r="C297" s="22">
        <v>108823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692</v>
      </c>
      <c r="N297" s="20">
        <v>0</v>
      </c>
      <c r="O297" s="22">
        <v>248</v>
      </c>
      <c r="P297" s="23" t="b">
        <v>0</v>
      </c>
      <c r="Q297" s="20" t="s">
        <v>2424</v>
      </c>
      <c r="R297" s="20" t="s">
        <v>2425</v>
      </c>
      <c r="S297" s="22">
        <v>49</v>
      </c>
      <c r="T297" s="20" t="s">
        <v>1248</v>
      </c>
      <c r="U297" s="20">
        <v>0</v>
      </c>
      <c r="V297" s="20" t="s">
        <v>1249</v>
      </c>
      <c r="W297" s="20">
        <v>0</v>
      </c>
      <c r="X297" s="23" t="b">
        <v>0</v>
      </c>
      <c r="Y297" s="20"/>
      <c r="Z297" s="20" t="s">
        <v>899</v>
      </c>
      <c r="AA297" s="22">
        <v>9</v>
      </c>
      <c r="AB297" s="22">
        <v>11</v>
      </c>
      <c r="AC297" s="22">
        <v>0</v>
      </c>
      <c r="AD297" s="22">
        <v>242</v>
      </c>
      <c r="AE297" s="22">
        <v>25</v>
      </c>
      <c r="AF297" s="22">
        <v>2597</v>
      </c>
      <c r="AG297" s="22">
        <v>53</v>
      </c>
      <c r="AH297" s="20">
        <v>0</v>
      </c>
      <c r="AI297" s="20">
        <v>0</v>
      </c>
      <c r="AJ297" s="20" t="s">
        <v>692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650</v>
      </c>
      <c r="BH297" s="22">
        <v>265</v>
      </c>
      <c r="BI297" s="22">
        <v>645</v>
      </c>
      <c r="BJ297" s="22">
        <v>264</v>
      </c>
      <c r="BK297" s="22">
        <v>638</v>
      </c>
      <c r="BL297" s="22">
        <v>257</v>
      </c>
      <c r="BM297" s="22">
        <v>654</v>
      </c>
      <c r="BN297" s="22">
        <v>267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248</v>
      </c>
      <c r="CB297" s="22">
        <v>162</v>
      </c>
      <c r="CC297" s="22">
        <v>641</v>
      </c>
      <c r="CD297" s="22">
        <v>262</v>
      </c>
      <c r="CE297" s="22">
        <v>653</v>
      </c>
      <c r="CF297" s="22">
        <v>266</v>
      </c>
      <c r="CG297" s="22">
        <v>588</v>
      </c>
      <c r="CH297" s="22">
        <v>226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121599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3.5</v>
      </c>
      <c r="K298" s="20">
        <v>3</v>
      </c>
      <c r="L298" s="22">
        <v>2</v>
      </c>
      <c r="M298" s="20" t="s">
        <v>1254</v>
      </c>
      <c r="N298" s="20">
        <v>3.5</v>
      </c>
      <c r="O298" s="22">
        <v>249</v>
      </c>
      <c r="P298" s="23" t="b">
        <v>0</v>
      </c>
      <c r="Q298" s="20"/>
      <c r="R298" s="20"/>
      <c r="S298" s="22">
        <v>55</v>
      </c>
      <c r="T298" s="20" t="s">
        <v>1255</v>
      </c>
      <c r="U298" s="20">
        <v>3.2</v>
      </c>
      <c r="V298" s="20" t="s">
        <v>1240</v>
      </c>
      <c r="W298" s="20">
        <v>0.2</v>
      </c>
      <c r="X298" s="23" t="b">
        <v>0</v>
      </c>
      <c r="Y298" s="20"/>
      <c r="Z298" s="20" t="s">
        <v>858</v>
      </c>
      <c r="AA298" s="22">
        <v>9</v>
      </c>
      <c r="AB298" s="22">
        <v>11</v>
      </c>
      <c r="AC298" s="22">
        <v>16</v>
      </c>
      <c r="AD298" s="22">
        <v>10883</v>
      </c>
      <c r="AE298" s="22">
        <v>1135</v>
      </c>
      <c r="AF298" s="22">
        <v>14866</v>
      </c>
      <c r="AG298" s="22">
        <v>644</v>
      </c>
      <c r="AH298" s="20">
        <v>0.6</v>
      </c>
      <c r="AI298" s="20">
        <v>2.9</v>
      </c>
      <c r="AJ298" s="20" t="s">
        <v>2100</v>
      </c>
      <c r="AK298" s="22">
        <v>439</v>
      </c>
      <c r="AL298" s="22">
        <v>1</v>
      </c>
      <c r="AM298" s="22">
        <v>0</v>
      </c>
      <c r="AN298" s="22">
        <v>0</v>
      </c>
      <c r="AO298" s="22">
        <v>9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2</v>
      </c>
      <c r="AW298" s="22">
        <v>58</v>
      </c>
      <c r="AX298" s="20">
        <v>86.4</v>
      </c>
      <c r="AY298" s="20">
        <v>107.8</v>
      </c>
      <c r="AZ298" s="20">
        <v>167</v>
      </c>
      <c r="BA298" s="20">
        <v>36.200000000000003</v>
      </c>
      <c r="BB298" s="22">
        <v>5</v>
      </c>
      <c r="BC298" s="20">
        <v>1.93</v>
      </c>
      <c r="BD298" s="20">
        <v>0.26</v>
      </c>
      <c r="BE298" s="20">
        <v>2.19</v>
      </c>
      <c r="BF298" s="20">
        <v>8.0299999999999994</v>
      </c>
      <c r="BG298" s="22">
        <v>92</v>
      </c>
      <c r="BH298" s="22">
        <v>34</v>
      </c>
      <c r="BI298" s="22">
        <v>32</v>
      </c>
      <c r="BJ298" s="22">
        <v>23</v>
      </c>
      <c r="BK298" s="22">
        <v>16</v>
      </c>
      <c r="BL298" s="22">
        <v>10</v>
      </c>
      <c r="BM298" s="22">
        <v>24</v>
      </c>
      <c r="BN298" s="22">
        <v>19</v>
      </c>
      <c r="BO298" s="20"/>
      <c r="BP298" s="20"/>
      <c r="BQ298" s="20"/>
      <c r="BR298" s="20"/>
      <c r="BS298" s="20"/>
      <c r="BT298" s="20"/>
      <c r="BU298" s="22">
        <v>0.4</v>
      </c>
      <c r="BV298" s="22">
        <v>0</v>
      </c>
      <c r="BW298" s="22">
        <v>0.05</v>
      </c>
      <c r="BX298" s="22">
        <v>0.45</v>
      </c>
      <c r="BY298" s="22">
        <v>1.65</v>
      </c>
      <c r="BZ298" s="22">
        <v>1.85</v>
      </c>
      <c r="CA298" s="22">
        <v>96</v>
      </c>
      <c r="CB298" s="22">
        <v>57</v>
      </c>
      <c r="CC298" s="22">
        <v>80</v>
      </c>
      <c r="CD298" s="22">
        <v>39</v>
      </c>
      <c r="CE298" s="22">
        <v>112</v>
      </c>
      <c r="CF298" s="22">
        <v>51</v>
      </c>
      <c r="CG298" s="22">
        <v>295</v>
      </c>
      <c r="CH298" s="22">
        <v>88</v>
      </c>
      <c r="CI298" s="22">
        <v>1.03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232928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1.5</v>
      </c>
      <c r="K299" s="20">
        <v>1</v>
      </c>
      <c r="L299" s="22">
        <v>1</v>
      </c>
      <c r="M299" s="20" t="s">
        <v>479</v>
      </c>
      <c r="N299" s="20">
        <v>1.5</v>
      </c>
      <c r="O299" s="22">
        <v>250</v>
      </c>
      <c r="P299" s="23" t="b">
        <v>0</v>
      </c>
      <c r="Q299" s="20"/>
      <c r="R299" s="20"/>
      <c r="S299" s="22">
        <v>49</v>
      </c>
      <c r="T299" s="20" t="s">
        <v>1275</v>
      </c>
      <c r="U299" s="20">
        <v>1.6</v>
      </c>
      <c r="V299" s="20" t="s">
        <v>694</v>
      </c>
      <c r="W299" s="20">
        <v>0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8</v>
      </c>
      <c r="AD299" s="22">
        <v>1403</v>
      </c>
      <c r="AE299" s="22">
        <v>37</v>
      </c>
      <c r="AF299" s="22">
        <v>2483</v>
      </c>
      <c r="AG299" s="22">
        <v>104</v>
      </c>
      <c r="AH299" s="20">
        <v>0.3</v>
      </c>
      <c r="AI299" s="20">
        <v>1.6</v>
      </c>
      <c r="AJ299" s="20" t="s">
        <v>694</v>
      </c>
      <c r="AK299" s="22">
        <v>346</v>
      </c>
      <c r="AL299" s="22">
        <v>0</v>
      </c>
      <c r="AM299" s="22">
        <v>0</v>
      </c>
      <c r="AN299" s="22">
        <v>0</v>
      </c>
      <c r="AO299" s="22">
        <v>8</v>
      </c>
      <c r="AP299" s="22">
        <v>0</v>
      </c>
      <c r="AQ299" s="22">
        <v>0</v>
      </c>
      <c r="AR299" s="22">
        <v>0</v>
      </c>
      <c r="AS299" s="22">
        <v>1</v>
      </c>
      <c r="AT299" s="22">
        <v>0</v>
      </c>
      <c r="AU299" s="22">
        <v>0</v>
      </c>
      <c r="AV299" s="22">
        <v>0</v>
      </c>
      <c r="AW299" s="22">
        <v>43</v>
      </c>
      <c r="AX299" s="20">
        <v>40.4</v>
      </c>
      <c r="AY299" s="20">
        <v>76</v>
      </c>
      <c r="AZ299" s="20">
        <v>24</v>
      </c>
      <c r="BA299" s="20">
        <v>14</v>
      </c>
      <c r="BB299" s="22">
        <v>4</v>
      </c>
      <c r="BC299" s="20">
        <v>0.09</v>
      </c>
      <c r="BD299" s="20">
        <v>0.38</v>
      </c>
      <c r="BE299" s="20">
        <v>0.47</v>
      </c>
      <c r="BF299" s="20">
        <v>6.36</v>
      </c>
      <c r="BG299" s="22">
        <v>227</v>
      </c>
      <c r="BH299" s="22">
        <v>89</v>
      </c>
      <c r="BI299" s="22">
        <v>65</v>
      </c>
      <c r="BJ299" s="22">
        <v>48</v>
      </c>
      <c r="BK299" s="22">
        <v>179</v>
      </c>
      <c r="BL299" s="22">
        <v>100</v>
      </c>
      <c r="BM299" s="22">
        <v>142</v>
      </c>
      <c r="BN299" s="22">
        <v>73</v>
      </c>
      <c r="BO299" s="20"/>
      <c r="BP299" s="20"/>
      <c r="BQ299" s="20"/>
      <c r="BR299" s="20"/>
      <c r="BS299" s="20"/>
      <c r="BT299" s="20"/>
      <c r="BU299" s="22">
        <v>0.02</v>
      </c>
      <c r="BV299" s="22">
        <v>0</v>
      </c>
      <c r="BW299" s="22">
        <v>0.1</v>
      </c>
      <c r="BX299" s="22">
        <v>0.12</v>
      </c>
      <c r="BY299" s="22">
        <v>1.65</v>
      </c>
      <c r="BZ299" s="22">
        <v>2.08</v>
      </c>
      <c r="CA299" s="22">
        <v>283</v>
      </c>
      <c r="CB299" s="22">
        <v>185</v>
      </c>
      <c r="CC299" s="22">
        <v>207</v>
      </c>
      <c r="CD299" s="22">
        <v>95</v>
      </c>
      <c r="CE299" s="22">
        <v>250</v>
      </c>
      <c r="CF299" s="22">
        <v>113</v>
      </c>
      <c r="CG299" s="22">
        <v>519</v>
      </c>
      <c r="CH299" s="22">
        <v>186</v>
      </c>
      <c r="CI299" s="22">
        <v>1.04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160987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0</v>
      </c>
      <c r="K300" s="20">
        <v>0</v>
      </c>
      <c r="L300" s="22">
        <v>0</v>
      </c>
      <c r="M300" s="20" t="s">
        <v>1223</v>
      </c>
      <c r="N300" s="20">
        <v>0</v>
      </c>
      <c r="O300" s="22">
        <v>251</v>
      </c>
      <c r="P300" s="23" t="b">
        <v>0</v>
      </c>
      <c r="Q300" s="20" t="s">
        <v>3074</v>
      </c>
      <c r="R300" s="20" t="s">
        <v>3075</v>
      </c>
      <c r="S300" s="22">
        <v>44</v>
      </c>
      <c r="T300" s="20" t="s">
        <v>1258</v>
      </c>
      <c r="U300" s="20">
        <v>0</v>
      </c>
      <c r="V300" s="20" t="s">
        <v>697</v>
      </c>
      <c r="W300" s="20">
        <v>0</v>
      </c>
      <c r="X300" s="23" t="b">
        <v>0</v>
      </c>
      <c r="Y300" s="20"/>
      <c r="Z300" s="20" t="s">
        <v>872</v>
      </c>
      <c r="AA300" s="22">
        <v>9</v>
      </c>
      <c r="AB300" s="22">
        <v>11</v>
      </c>
      <c r="AC300" s="22">
        <v>0</v>
      </c>
      <c r="AD300" s="22">
        <v>330</v>
      </c>
      <c r="AE300" s="22">
        <v>0</v>
      </c>
      <c r="AF300" s="22">
        <v>1719</v>
      </c>
      <c r="AG300" s="22">
        <v>95</v>
      </c>
      <c r="AH300" s="20">
        <v>0</v>
      </c>
      <c r="AI300" s="20">
        <v>0</v>
      </c>
      <c r="AJ300" s="20" t="s">
        <v>697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525</v>
      </c>
      <c r="BH300" s="22">
        <v>194</v>
      </c>
      <c r="BI300" s="22">
        <v>511</v>
      </c>
      <c r="BJ300" s="22">
        <v>192</v>
      </c>
      <c r="BK300" s="22">
        <v>487</v>
      </c>
      <c r="BL300" s="22">
        <v>183</v>
      </c>
      <c r="BM300" s="22">
        <v>530</v>
      </c>
      <c r="BN300" s="22">
        <v>197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512</v>
      </c>
      <c r="CB300" s="22">
        <v>274</v>
      </c>
      <c r="CC300" s="22">
        <v>508</v>
      </c>
      <c r="CD300" s="22">
        <v>187</v>
      </c>
      <c r="CE300" s="22">
        <v>532</v>
      </c>
      <c r="CF300" s="22">
        <v>198</v>
      </c>
      <c r="CG300" s="22">
        <v>595</v>
      </c>
      <c r="CH300" s="22">
        <v>230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198826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0.2</v>
      </c>
      <c r="K301" s="20">
        <v>-0.3</v>
      </c>
      <c r="L301" s="22">
        <v>0</v>
      </c>
      <c r="M301" s="20" t="s">
        <v>999</v>
      </c>
      <c r="N301" s="20">
        <v>0.2</v>
      </c>
      <c r="O301" s="22">
        <v>252</v>
      </c>
      <c r="P301" s="23" t="b">
        <v>0</v>
      </c>
      <c r="Q301" s="20"/>
      <c r="R301" s="20"/>
      <c r="S301" s="22">
        <v>44</v>
      </c>
      <c r="T301" s="20" t="s">
        <v>1264</v>
      </c>
      <c r="U301" s="20">
        <v>1</v>
      </c>
      <c r="V301" s="20" t="s">
        <v>544</v>
      </c>
      <c r="W301" s="20">
        <v>0.1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1</v>
      </c>
      <c r="AD301" s="22">
        <v>1741</v>
      </c>
      <c r="AE301" s="22">
        <v>105</v>
      </c>
      <c r="AF301" s="22">
        <v>7125</v>
      </c>
      <c r="AG301" s="22">
        <v>250</v>
      </c>
      <c r="AH301" s="20">
        <v>0</v>
      </c>
      <c r="AI301" s="20">
        <v>0.2</v>
      </c>
      <c r="AJ301" s="20" t="s">
        <v>544</v>
      </c>
      <c r="AK301" s="22">
        <v>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2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0.37</v>
      </c>
      <c r="BG301" s="22">
        <v>531</v>
      </c>
      <c r="BH301" s="22">
        <v>209</v>
      </c>
      <c r="BI301" s="22">
        <v>517</v>
      </c>
      <c r="BJ301" s="22">
        <v>209</v>
      </c>
      <c r="BK301" s="22">
        <v>495</v>
      </c>
      <c r="BL301" s="22">
        <v>199</v>
      </c>
      <c r="BM301" s="22">
        <v>536</v>
      </c>
      <c r="BN301" s="22">
        <v>209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33.299999999999997</v>
      </c>
      <c r="BZ301" s="22">
        <v>0</v>
      </c>
      <c r="CA301" s="22">
        <v>522</v>
      </c>
      <c r="CB301" s="22">
        <v>130</v>
      </c>
      <c r="CC301" s="22">
        <v>367</v>
      </c>
      <c r="CD301" s="22">
        <v>122</v>
      </c>
      <c r="CE301" s="22">
        <v>308</v>
      </c>
      <c r="CF301" s="22">
        <v>108</v>
      </c>
      <c r="CG301" s="22">
        <v>361</v>
      </c>
      <c r="CH301" s="22">
        <v>138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172632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1259</v>
      </c>
      <c r="N302" s="20">
        <v>0</v>
      </c>
      <c r="O302" s="22">
        <v>253</v>
      </c>
      <c r="P302" s="23" t="b">
        <v>0</v>
      </c>
      <c r="Q302" s="20" t="s">
        <v>2113</v>
      </c>
      <c r="R302" s="20" t="s">
        <v>3301</v>
      </c>
      <c r="S302" s="22">
        <v>53</v>
      </c>
      <c r="T302" s="20" t="s">
        <v>1260</v>
      </c>
      <c r="U302" s="20">
        <v>0</v>
      </c>
      <c r="V302" s="20" t="s">
        <v>456</v>
      </c>
      <c r="W302" s="20">
        <v>0.1</v>
      </c>
      <c r="X302" s="23" t="b">
        <v>0</v>
      </c>
      <c r="Y302" s="20"/>
      <c r="Z302" s="20" t="s">
        <v>872</v>
      </c>
      <c r="AA302" s="22">
        <v>9</v>
      </c>
      <c r="AB302" s="22">
        <v>11</v>
      </c>
      <c r="AC302" s="22">
        <v>0</v>
      </c>
      <c r="AD302" s="22">
        <v>1890</v>
      </c>
      <c r="AE302" s="22">
        <v>0</v>
      </c>
      <c r="AF302" s="22">
        <v>25102</v>
      </c>
      <c r="AG302" s="22">
        <v>1162</v>
      </c>
      <c r="AH302" s="20">
        <v>0</v>
      </c>
      <c r="AI302" s="20">
        <v>0</v>
      </c>
      <c r="AJ302" s="20" t="s">
        <v>456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691</v>
      </c>
      <c r="BH302" s="22">
        <v>293</v>
      </c>
      <c r="BI302" s="22">
        <v>690</v>
      </c>
      <c r="BJ302" s="22">
        <v>293</v>
      </c>
      <c r="BK302" s="22">
        <v>686</v>
      </c>
      <c r="BL302" s="22">
        <v>290</v>
      </c>
      <c r="BM302" s="22">
        <v>692</v>
      </c>
      <c r="BN302" s="22">
        <v>294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150</v>
      </c>
      <c r="CB302" s="22">
        <v>95</v>
      </c>
      <c r="CC302" s="22">
        <v>685</v>
      </c>
      <c r="CD302" s="22">
        <v>292</v>
      </c>
      <c r="CE302" s="22">
        <v>691</v>
      </c>
      <c r="CF302" s="22">
        <v>293</v>
      </c>
      <c r="CG302" s="22">
        <v>366</v>
      </c>
      <c r="CH302" s="22">
        <v>114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80801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1.5</v>
      </c>
      <c r="K303" s="20">
        <v>1</v>
      </c>
      <c r="L303" s="22">
        <v>2</v>
      </c>
      <c r="M303" s="20" t="s">
        <v>1278</v>
      </c>
      <c r="N303" s="20">
        <v>1.5</v>
      </c>
      <c r="O303" s="22">
        <v>254</v>
      </c>
      <c r="P303" s="23" t="b">
        <v>0</v>
      </c>
      <c r="Q303" s="20"/>
      <c r="R303" s="20"/>
      <c r="S303" s="22">
        <v>49</v>
      </c>
      <c r="T303" s="20" t="s">
        <v>1279</v>
      </c>
      <c r="U303" s="20">
        <v>1.6</v>
      </c>
      <c r="V303" s="20" t="s">
        <v>1280</v>
      </c>
      <c r="W303" s="20">
        <v>0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8</v>
      </c>
      <c r="AD303" s="22">
        <v>830</v>
      </c>
      <c r="AE303" s="22">
        <v>76</v>
      </c>
      <c r="AF303" s="22">
        <v>2482</v>
      </c>
      <c r="AG303" s="22">
        <v>73</v>
      </c>
      <c r="AH303" s="20">
        <v>0.3</v>
      </c>
      <c r="AI303" s="20">
        <v>1.6</v>
      </c>
      <c r="AJ303" s="20" t="s">
        <v>2101</v>
      </c>
      <c r="AK303" s="22">
        <v>405</v>
      </c>
      <c r="AL303" s="22">
        <v>0</v>
      </c>
      <c r="AM303" s="22">
        <v>0</v>
      </c>
      <c r="AN303" s="22">
        <v>0</v>
      </c>
      <c r="AO303" s="22">
        <v>7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0</v>
      </c>
      <c r="AW303" s="22">
        <v>57</v>
      </c>
      <c r="AX303" s="20">
        <v>55.6</v>
      </c>
      <c r="AY303" s="20">
        <v>41</v>
      </c>
      <c r="AZ303" s="20">
        <v>17</v>
      </c>
      <c r="BA303" s="20">
        <v>11.3</v>
      </c>
      <c r="BB303" s="22">
        <v>5</v>
      </c>
      <c r="BC303" s="20">
        <v>0.13</v>
      </c>
      <c r="BD303" s="20">
        <v>0.1</v>
      </c>
      <c r="BE303" s="20">
        <v>0.23</v>
      </c>
      <c r="BF303" s="20">
        <v>6.76</v>
      </c>
      <c r="BG303" s="22">
        <v>175</v>
      </c>
      <c r="BH303" s="22">
        <v>67</v>
      </c>
      <c r="BI303" s="22">
        <v>138</v>
      </c>
      <c r="BJ303" s="22">
        <v>89</v>
      </c>
      <c r="BK303" s="22">
        <v>215</v>
      </c>
      <c r="BL303" s="22">
        <v>114</v>
      </c>
      <c r="BM303" s="22">
        <v>190</v>
      </c>
      <c r="BN303" s="22">
        <v>91</v>
      </c>
      <c r="BO303" s="20"/>
      <c r="BP303" s="20"/>
      <c r="BQ303" s="20"/>
      <c r="BR303" s="20"/>
      <c r="BS303" s="20"/>
      <c r="BT303" s="20"/>
      <c r="BU303" s="22">
        <v>0.03</v>
      </c>
      <c r="BV303" s="22">
        <v>0</v>
      </c>
      <c r="BW303" s="22">
        <v>0.02</v>
      </c>
      <c r="BX303" s="22">
        <v>0.05</v>
      </c>
      <c r="BY303" s="22">
        <v>1.5</v>
      </c>
      <c r="BZ303" s="22">
        <v>1.56</v>
      </c>
      <c r="CA303" s="22">
        <v>239</v>
      </c>
      <c r="CB303" s="22">
        <v>154</v>
      </c>
      <c r="CC303" s="22">
        <v>205</v>
      </c>
      <c r="CD303" s="22">
        <v>93</v>
      </c>
      <c r="CE303" s="22">
        <v>248</v>
      </c>
      <c r="CF303" s="22">
        <v>111</v>
      </c>
      <c r="CG303" s="22">
        <v>515</v>
      </c>
      <c r="CH303" s="22">
        <v>183</v>
      </c>
      <c r="CI303" s="22">
        <v>1.1100000000000001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194164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</v>
      </c>
      <c r="K304" s="20">
        <v>0</v>
      </c>
      <c r="L304" s="22">
        <v>0</v>
      </c>
      <c r="M304" s="20" t="s">
        <v>1162</v>
      </c>
      <c r="N304" s="20">
        <v>0</v>
      </c>
      <c r="O304" s="22">
        <v>255</v>
      </c>
      <c r="P304" s="23" t="b">
        <v>0</v>
      </c>
      <c r="Q304" s="20" t="s">
        <v>2930</v>
      </c>
      <c r="R304" s="20" t="s">
        <v>2931</v>
      </c>
      <c r="S304" s="22">
        <v>40</v>
      </c>
      <c r="T304" s="20" t="s">
        <v>1263</v>
      </c>
      <c r="U304" s="20">
        <v>0</v>
      </c>
      <c r="V304" s="20" t="s">
        <v>543</v>
      </c>
      <c r="W304" s="20">
        <v>0.9</v>
      </c>
      <c r="X304" s="23" t="b">
        <v>0</v>
      </c>
      <c r="Y304" s="20"/>
      <c r="Z304" s="20" t="s">
        <v>872</v>
      </c>
      <c r="AA304" s="22">
        <v>9</v>
      </c>
      <c r="AB304" s="22">
        <v>11</v>
      </c>
      <c r="AC304" s="22">
        <v>0</v>
      </c>
      <c r="AD304" s="22">
        <v>4656</v>
      </c>
      <c r="AE304" s="22">
        <v>0</v>
      </c>
      <c r="AF304" s="22">
        <v>83945</v>
      </c>
      <c r="AG304" s="22">
        <v>4198</v>
      </c>
      <c r="AH304" s="20">
        <v>0</v>
      </c>
      <c r="AI304" s="20">
        <v>0</v>
      </c>
      <c r="AJ304" s="20" t="s">
        <v>543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439</v>
      </c>
      <c r="BH304" s="22">
        <v>157</v>
      </c>
      <c r="BI304" s="22">
        <v>421</v>
      </c>
      <c r="BJ304" s="22">
        <v>156</v>
      </c>
      <c r="BK304" s="22">
        <v>388</v>
      </c>
      <c r="BL304" s="22">
        <v>136</v>
      </c>
      <c r="BM304" s="22">
        <v>445</v>
      </c>
      <c r="BN304" s="22">
        <v>158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632</v>
      </c>
      <c r="CB304" s="22">
        <v>177</v>
      </c>
      <c r="CC304" s="22">
        <v>415</v>
      </c>
      <c r="CD304" s="22">
        <v>139</v>
      </c>
      <c r="CE304" s="22">
        <v>443</v>
      </c>
      <c r="CF304" s="22">
        <v>153</v>
      </c>
      <c r="CG304" s="22">
        <v>168</v>
      </c>
      <c r="CH304" s="22">
        <v>64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106611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2</v>
      </c>
      <c r="J305" s="20">
        <v>0</v>
      </c>
      <c r="K305" s="20">
        <v>-0.5</v>
      </c>
      <c r="L305" s="22">
        <v>0</v>
      </c>
      <c r="M305" s="20" t="s">
        <v>1027</v>
      </c>
      <c r="N305" s="20">
        <v>0</v>
      </c>
      <c r="O305" s="22">
        <v>257</v>
      </c>
      <c r="P305" s="23" t="b">
        <v>0</v>
      </c>
      <c r="Q305" s="20"/>
      <c r="R305" s="20"/>
      <c r="S305" s="22">
        <v>44</v>
      </c>
      <c r="T305" s="20" t="s">
        <v>1247</v>
      </c>
      <c r="U305" s="20">
        <v>0.7</v>
      </c>
      <c r="V305" s="20" t="s">
        <v>693</v>
      </c>
      <c r="W305" s="20">
        <v>0.2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2</v>
      </c>
      <c r="AD305" s="22">
        <v>4578</v>
      </c>
      <c r="AE305" s="22">
        <v>138</v>
      </c>
      <c r="AF305" s="22">
        <v>11831</v>
      </c>
      <c r="AG305" s="22">
        <v>514</v>
      </c>
      <c r="AH305" s="20">
        <v>0</v>
      </c>
      <c r="AI305" s="20">
        <v>0.5</v>
      </c>
      <c r="AJ305" s="20" t="s">
        <v>693</v>
      </c>
      <c r="AK305" s="22">
        <v>181</v>
      </c>
      <c r="AL305" s="22">
        <v>0</v>
      </c>
      <c r="AM305" s="22">
        <v>0</v>
      </c>
      <c r="AN305" s="22">
        <v>0</v>
      </c>
      <c r="AO305" s="22">
        <v>5</v>
      </c>
      <c r="AP305" s="22">
        <v>0</v>
      </c>
      <c r="AQ305" s="22">
        <v>0</v>
      </c>
      <c r="AR305" s="22">
        <v>0</v>
      </c>
      <c r="AS305" s="22">
        <v>1</v>
      </c>
      <c r="AT305" s="22">
        <v>0</v>
      </c>
      <c r="AU305" s="22">
        <v>0</v>
      </c>
      <c r="AV305" s="22">
        <v>0</v>
      </c>
      <c r="AW305" s="22">
        <v>24</v>
      </c>
      <c r="AX305" s="20">
        <v>27.8</v>
      </c>
      <c r="AY305" s="20">
        <v>2.2999999999999998</v>
      </c>
      <c r="AZ305" s="20">
        <v>38</v>
      </c>
      <c r="BA305" s="20">
        <v>6.8</v>
      </c>
      <c r="BB305" s="22">
        <v>2</v>
      </c>
      <c r="BC305" s="20">
        <v>0.04</v>
      </c>
      <c r="BD305" s="20">
        <v>0.03</v>
      </c>
      <c r="BE305" s="20">
        <v>7.0000000000000007E-2</v>
      </c>
      <c r="BF305" s="20">
        <v>4.8899999999999997</v>
      </c>
      <c r="BG305" s="22">
        <v>257</v>
      </c>
      <c r="BH305" s="22">
        <v>102</v>
      </c>
      <c r="BI305" s="22">
        <v>323</v>
      </c>
      <c r="BJ305" s="22">
        <v>117</v>
      </c>
      <c r="BK305" s="22">
        <v>124</v>
      </c>
      <c r="BL305" s="22">
        <v>20</v>
      </c>
      <c r="BM305" s="22">
        <v>261</v>
      </c>
      <c r="BN305" s="22">
        <v>92</v>
      </c>
      <c r="BO305" s="20"/>
      <c r="BP305" s="20"/>
      <c r="BQ305" s="20"/>
      <c r="BR305" s="20"/>
      <c r="BS305" s="20"/>
      <c r="BT305" s="20"/>
      <c r="BU305" s="22">
        <v>0.02</v>
      </c>
      <c r="BV305" s="22">
        <v>0</v>
      </c>
      <c r="BW305" s="22">
        <v>0.01</v>
      </c>
      <c r="BX305" s="22">
        <v>0.03</v>
      </c>
      <c r="BY305" s="22">
        <v>2.4300000000000002</v>
      </c>
      <c r="BZ305" s="22">
        <v>2.4900000000000002</v>
      </c>
      <c r="CA305" s="22">
        <v>495</v>
      </c>
      <c r="CB305" s="22">
        <v>113</v>
      </c>
      <c r="CC305" s="22">
        <v>497</v>
      </c>
      <c r="CD305" s="22">
        <v>189</v>
      </c>
      <c r="CE305" s="22">
        <v>391</v>
      </c>
      <c r="CF305" s="22">
        <v>129</v>
      </c>
      <c r="CG305" s="22">
        <v>289</v>
      </c>
      <c r="CH305" s="22">
        <v>113</v>
      </c>
      <c r="CI305" s="22">
        <v>0.99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433154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3</v>
      </c>
      <c r="J306" s="20">
        <v>0.8</v>
      </c>
      <c r="K306" s="20">
        <v>0.3</v>
      </c>
      <c r="L306" s="22">
        <v>2</v>
      </c>
      <c r="M306" s="20" t="s">
        <v>1273</v>
      </c>
      <c r="N306" s="20">
        <v>0.8</v>
      </c>
      <c r="O306" s="22">
        <v>259</v>
      </c>
      <c r="P306" s="23" t="b">
        <v>0</v>
      </c>
      <c r="Q306" s="20"/>
      <c r="R306" s="20" t="s">
        <v>3076</v>
      </c>
      <c r="S306" s="22">
        <v>54</v>
      </c>
      <c r="T306" s="20" t="s">
        <v>1274</v>
      </c>
      <c r="U306" s="20">
        <v>1.5</v>
      </c>
      <c r="V306" s="20" t="s">
        <v>567</v>
      </c>
      <c r="W306" s="20">
        <v>0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3</v>
      </c>
      <c r="AD306" s="22">
        <v>526</v>
      </c>
      <c r="AE306" s="22">
        <v>152</v>
      </c>
      <c r="AF306" s="22">
        <v>5431</v>
      </c>
      <c r="AG306" s="22">
        <v>74</v>
      </c>
      <c r="AH306" s="20">
        <v>0.1</v>
      </c>
      <c r="AI306" s="20">
        <v>0.6</v>
      </c>
      <c r="AJ306" s="20" t="s">
        <v>567</v>
      </c>
      <c r="AK306" s="22">
        <v>102</v>
      </c>
      <c r="AL306" s="22">
        <v>0</v>
      </c>
      <c r="AM306" s="22">
        <v>0</v>
      </c>
      <c r="AN306" s="22">
        <v>0</v>
      </c>
      <c r="AO306" s="22">
        <v>1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1</v>
      </c>
      <c r="AX306" s="20">
        <v>4.2</v>
      </c>
      <c r="AY306" s="20">
        <v>2.7</v>
      </c>
      <c r="AZ306" s="20">
        <v>9</v>
      </c>
      <c r="BA306" s="20">
        <v>1.6</v>
      </c>
      <c r="BB306" s="22">
        <v>1</v>
      </c>
      <c r="BC306" s="20">
        <v>0.09</v>
      </c>
      <c r="BD306" s="20">
        <v>0.02</v>
      </c>
      <c r="BE306" s="20">
        <v>0.11</v>
      </c>
      <c r="BF306" s="20">
        <v>1.5</v>
      </c>
      <c r="BG306" s="22">
        <v>363</v>
      </c>
      <c r="BH306" s="22">
        <v>162</v>
      </c>
      <c r="BI306" s="22">
        <v>317</v>
      </c>
      <c r="BJ306" s="22">
        <v>160</v>
      </c>
      <c r="BK306" s="22">
        <v>261</v>
      </c>
      <c r="BL306" s="22">
        <v>133</v>
      </c>
      <c r="BM306" s="22">
        <v>357</v>
      </c>
      <c r="BN306" s="22">
        <v>164</v>
      </c>
      <c r="BO306" s="22">
        <v>1</v>
      </c>
      <c r="BP306" s="20"/>
      <c r="BQ306" s="22">
        <v>2</v>
      </c>
      <c r="BR306" s="20"/>
      <c r="BS306" s="20"/>
      <c r="BT306" s="20"/>
      <c r="BU306" s="22">
        <v>0.08</v>
      </c>
      <c r="BV306" s="22">
        <v>0</v>
      </c>
      <c r="BW306" s="22">
        <v>0.02</v>
      </c>
      <c r="BX306" s="22">
        <v>0.1</v>
      </c>
      <c r="BY306" s="22">
        <v>1.32</v>
      </c>
      <c r="BZ306" s="22">
        <v>0.88</v>
      </c>
      <c r="CA306" s="22">
        <v>135</v>
      </c>
      <c r="CB306" s="22">
        <v>88</v>
      </c>
      <c r="CC306" s="22">
        <v>286</v>
      </c>
      <c r="CD306" s="22">
        <v>135</v>
      </c>
      <c r="CE306" s="22">
        <v>264</v>
      </c>
      <c r="CF306" s="22">
        <v>121</v>
      </c>
      <c r="CG306" s="22">
        <v>503</v>
      </c>
      <c r="CH306" s="22">
        <v>177</v>
      </c>
      <c r="CI306" s="22">
        <v>0.88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224967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2</v>
      </c>
      <c r="J307" s="20">
        <v>0.5</v>
      </c>
      <c r="K307" s="20">
        <v>0</v>
      </c>
      <c r="L307" s="22">
        <v>2</v>
      </c>
      <c r="M307" s="20" t="s">
        <v>1265</v>
      </c>
      <c r="N307" s="20">
        <v>0.5</v>
      </c>
      <c r="O307" s="22">
        <v>260</v>
      </c>
      <c r="P307" s="23" t="b">
        <v>0</v>
      </c>
      <c r="Q307" s="20"/>
      <c r="R307" s="20" t="s">
        <v>3077</v>
      </c>
      <c r="S307" s="22">
        <v>43</v>
      </c>
      <c r="T307" s="20" t="s">
        <v>1266</v>
      </c>
      <c r="U307" s="20">
        <v>2</v>
      </c>
      <c r="V307" s="20" t="s">
        <v>577</v>
      </c>
      <c r="W307" s="20">
        <v>0.1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2</v>
      </c>
      <c r="AD307" s="22">
        <v>1611</v>
      </c>
      <c r="AE307" s="22">
        <v>503</v>
      </c>
      <c r="AF307" s="22">
        <v>11634</v>
      </c>
      <c r="AG307" s="22">
        <v>236</v>
      </c>
      <c r="AH307" s="20">
        <v>0.1</v>
      </c>
      <c r="AI307" s="20">
        <v>0.5</v>
      </c>
      <c r="AJ307" s="20" t="s">
        <v>577</v>
      </c>
      <c r="AK307" s="22">
        <v>90</v>
      </c>
      <c r="AL307" s="22">
        <v>0</v>
      </c>
      <c r="AM307" s="22">
        <v>0</v>
      </c>
      <c r="AN307" s="22">
        <v>0</v>
      </c>
      <c r="AO307" s="22">
        <v>1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10</v>
      </c>
      <c r="AX307" s="20">
        <v>17.8</v>
      </c>
      <c r="AY307" s="20">
        <v>0.8</v>
      </c>
      <c r="AZ307" s="20">
        <v>5</v>
      </c>
      <c r="BA307" s="20">
        <v>2.4</v>
      </c>
      <c r="BB307" s="22">
        <v>1</v>
      </c>
      <c r="BC307" s="20">
        <v>0.01</v>
      </c>
      <c r="BD307" s="20">
        <v>0.01</v>
      </c>
      <c r="BE307" s="20">
        <v>0.02</v>
      </c>
      <c r="BF307" s="20">
        <v>1.02</v>
      </c>
      <c r="BG307" s="22">
        <v>288</v>
      </c>
      <c r="BH307" s="22">
        <v>113</v>
      </c>
      <c r="BI307" s="22">
        <v>347</v>
      </c>
      <c r="BJ307" s="22">
        <v>129</v>
      </c>
      <c r="BK307" s="22">
        <v>287</v>
      </c>
      <c r="BL307" s="22">
        <v>100</v>
      </c>
      <c r="BM307" s="22">
        <v>337</v>
      </c>
      <c r="BN307" s="22">
        <v>122</v>
      </c>
      <c r="BO307" s="20"/>
      <c r="BP307" s="20"/>
      <c r="BQ307" s="20"/>
      <c r="BR307" s="20"/>
      <c r="BS307" s="20"/>
      <c r="BT307" s="20"/>
      <c r="BU307" s="22">
        <v>0.01</v>
      </c>
      <c r="BV307" s="22">
        <v>0</v>
      </c>
      <c r="BW307" s="22">
        <v>0.01</v>
      </c>
      <c r="BX307" s="22">
        <v>0.02</v>
      </c>
      <c r="BY307" s="22">
        <v>1.02</v>
      </c>
      <c r="BZ307" s="22">
        <v>1</v>
      </c>
      <c r="CA307" s="22">
        <v>591</v>
      </c>
      <c r="CB307" s="22">
        <v>159</v>
      </c>
      <c r="CC307" s="22">
        <v>316</v>
      </c>
      <c r="CD307" s="22">
        <v>102</v>
      </c>
      <c r="CE307" s="22">
        <v>191</v>
      </c>
      <c r="CF307" s="22">
        <v>63</v>
      </c>
      <c r="CG307" s="22">
        <v>384</v>
      </c>
      <c r="CH307" s="22">
        <v>147</v>
      </c>
      <c r="CI307" s="22">
        <v>1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449871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2</v>
      </c>
      <c r="K308" s="20">
        <v>1.5</v>
      </c>
      <c r="L308" s="22">
        <v>2</v>
      </c>
      <c r="M308" s="20" t="s">
        <v>1276</v>
      </c>
      <c r="N308" s="20">
        <v>2</v>
      </c>
      <c r="O308" s="22">
        <v>261</v>
      </c>
      <c r="P308" s="23" t="b">
        <v>0</v>
      </c>
      <c r="Q308" s="20"/>
      <c r="R308" s="20"/>
      <c r="S308" s="22">
        <v>49</v>
      </c>
      <c r="T308" s="20" t="s">
        <v>1277</v>
      </c>
      <c r="U308" s="20">
        <v>2</v>
      </c>
      <c r="V308" s="20" t="s">
        <v>554</v>
      </c>
      <c r="W308" s="20">
        <v>0.2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10</v>
      </c>
      <c r="AD308" s="22">
        <v>4746</v>
      </c>
      <c r="AE308" s="22">
        <v>314</v>
      </c>
      <c r="AF308" s="22">
        <v>12372</v>
      </c>
      <c r="AG308" s="22">
        <v>463</v>
      </c>
      <c r="AH308" s="20">
        <v>0.4</v>
      </c>
      <c r="AI308" s="20">
        <v>2</v>
      </c>
      <c r="AJ308" s="20" t="s">
        <v>554</v>
      </c>
      <c r="AK308" s="22">
        <v>450</v>
      </c>
      <c r="AL308" s="22">
        <v>0</v>
      </c>
      <c r="AM308" s="22">
        <v>0</v>
      </c>
      <c r="AN308" s="22">
        <v>0</v>
      </c>
      <c r="AO308" s="22">
        <v>9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68</v>
      </c>
      <c r="AX308" s="20">
        <v>43.6</v>
      </c>
      <c r="AY308" s="20">
        <v>64</v>
      </c>
      <c r="AZ308" s="20">
        <v>28</v>
      </c>
      <c r="BA308" s="20">
        <v>13.7</v>
      </c>
      <c r="BB308" s="22">
        <v>5</v>
      </c>
      <c r="BC308" s="20">
        <v>0.12</v>
      </c>
      <c r="BD308" s="20">
        <v>0.62</v>
      </c>
      <c r="BE308" s="20">
        <v>0.74</v>
      </c>
      <c r="BF308" s="20">
        <v>8.0299999999999994</v>
      </c>
      <c r="BG308" s="22">
        <v>214</v>
      </c>
      <c r="BH308" s="22">
        <v>84</v>
      </c>
      <c r="BI308" s="22">
        <v>88</v>
      </c>
      <c r="BJ308" s="22">
        <v>61</v>
      </c>
      <c r="BK308" s="22">
        <v>157</v>
      </c>
      <c r="BL308" s="22">
        <v>92</v>
      </c>
      <c r="BM308" s="22">
        <v>152</v>
      </c>
      <c r="BN308" s="22">
        <v>81</v>
      </c>
      <c r="BO308" s="20"/>
      <c r="BP308" s="20"/>
      <c r="BQ308" s="20"/>
      <c r="BR308" s="20"/>
      <c r="BS308" s="20"/>
      <c r="BT308" s="20"/>
      <c r="BU308" s="22">
        <v>0.02</v>
      </c>
      <c r="BV308" s="22">
        <v>0</v>
      </c>
      <c r="BW308" s="22">
        <v>0.12</v>
      </c>
      <c r="BX308" s="22">
        <v>0.14000000000000001</v>
      </c>
      <c r="BY308" s="22">
        <v>1.61</v>
      </c>
      <c r="BZ308" s="22">
        <v>1.8</v>
      </c>
      <c r="CA308" s="22">
        <v>295</v>
      </c>
      <c r="CB308" s="22">
        <v>195</v>
      </c>
      <c r="CC308" s="22">
        <v>159</v>
      </c>
      <c r="CD308" s="22">
        <v>68</v>
      </c>
      <c r="CE308" s="22">
        <v>206</v>
      </c>
      <c r="CF308" s="22">
        <v>88</v>
      </c>
      <c r="CG308" s="22">
        <v>323</v>
      </c>
      <c r="CH308" s="22">
        <v>99</v>
      </c>
      <c r="CI308" s="22">
        <v>1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243571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2</v>
      </c>
      <c r="K309" s="20">
        <v>1.5</v>
      </c>
      <c r="L309" s="22">
        <v>1</v>
      </c>
      <c r="M309" s="20" t="s">
        <v>920</v>
      </c>
      <c r="N309" s="20">
        <v>2</v>
      </c>
      <c r="O309" s="22">
        <v>262</v>
      </c>
      <c r="P309" s="23" t="b">
        <v>0</v>
      </c>
      <c r="Q309" s="20"/>
      <c r="R309" s="20"/>
      <c r="S309" s="22">
        <v>45</v>
      </c>
      <c r="T309" s="20" t="s">
        <v>1270</v>
      </c>
      <c r="U309" s="20">
        <v>2</v>
      </c>
      <c r="V309" s="20" t="s">
        <v>608</v>
      </c>
      <c r="W309" s="20">
        <v>0.2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10</v>
      </c>
      <c r="AD309" s="22">
        <v>6202</v>
      </c>
      <c r="AE309" s="22">
        <v>695</v>
      </c>
      <c r="AF309" s="22">
        <v>9347</v>
      </c>
      <c r="AG309" s="22">
        <v>556</v>
      </c>
      <c r="AH309" s="20">
        <v>0.4</v>
      </c>
      <c r="AI309" s="20">
        <v>2.2000000000000002</v>
      </c>
      <c r="AJ309" s="20" t="s">
        <v>608</v>
      </c>
      <c r="AK309" s="22">
        <v>363</v>
      </c>
      <c r="AL309" s="22">
        <v>0</v>
      </c>
      <c r="AM309" s="22">
        <v>1</v>
      </c>
      <c r="AN309" s="22">
        <v>0</v>
      </c>
      <c r="AO309" s="22">
        <v>8</v>
      </c>
      <c r="AP309" s="22">
        <v>0</v>
      </c>
      <c r="AQ309" s="22">
        <v>0</v>
      </c>
      <c r="AR309" s="22">
        <v>0</v>
      </c>
      <c r="AS309" s="22">
        <v>1</v>
      </c>
      <c r="AT309" s="22">
        <v>0</v>
      </c>
      <c r="AU309" s="22">
        <v>0</v>
      </c>
      <c r="AV309" s="22">
        <v>2</v>
      </c>
      <c r="AW309" s="22">
        <v>64</v>
      </c>
      <c r="AX309" s="20">
        <v>80.599999999999994</v>
      </c>
      <c r="AY309" s="20">
        <v>72.2</v>
      </c>
      <c r="AZ309" s="20">
        <v>18</v>
      </c>
      <c r="BA309" s="20">
        <v>17.2</v>
      </c>
      <c r="BB309" s="22">
        <v>4</v>
      </c>
      <c r="BC309" s="20">
        <v>0.34</v>
      </c>
      <c r="BD309" s="20">
        <v>0.61</v>
      </c>
      <c r="BE309" s="20">
        <v>0.95</v>
      </c>
      <c r="BF309" s="20">
        <v>7.01</v>
      </c>
      <c r="BG309" s="22">
        <v>111</v>
      </c>
      <c r="BH309" s="22">
        <v>40</v>
      </c>
      <c r="BI309" s="22">
        <v>70</v>
      </c>
      <c r="BJ309" s="22">
        <v>14</v>
      </c>
      <c r="BK309" s="22">
        <v>200</v>
      </c>
      <c r="BL309" s="22">
        <v>51</v>
      </c>
      <c r="BM309" s="22">
        <v>105</v>
      </c>
      <c r="BN309" s="22">
        <v>24</v>
      </c>
      <c r="BO309" s="20"/>
      <c r="BP309" s="20"/>
      <c r="BQ309" s="20"/>
      <c r="BR309" s="20"/>
      <c r="BS309" s="20"/>
      <c r="BT309" s="20"/>
      <c r="BU309" s="22">
        <v>0.08</v>
      </c>
      <c r="BV309" s="22">
        <v>0</v>
      </c>
      <c r="BW309" s="22">
        <v>0.15</v>
      </c>
      <c r="BX309" s="22">
        <v>0.23</v>
      </c>
      <c r="BY309" s="22">
        <v>1.74</v>
      </c>
      <c r="BZ309" s="22">
        <v>1.98</v>
      </c>
      <c r="CA309" s="22">
        <v>407</v>
      </c>
      <c r="CB309" s="22">
        <v>90</v>
      </c>
      <c r="CC309" s="22">
        <v>153</v>
      </c>
      <c r="CD309" s="22">
        <v>50</v>
      </c>
      <c r="CE309" s="22">
        <v>199</v>
      </c>
      <c r="CF309" s="22">
        <v>68</v>
      </c>
      <c r="CG309" s="22">
        <v>312</v>
      </c>
      <c r="CH309" s="22">
        <v>118</v>
      </c>
      <c r="CI309" s="22">
        <v>0.99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111234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1</v>
      </c>
      <c r="J310" s="20">
        <v>1.5</v>
      </c>
      <c r="K310" s="20">
        <v>1</v>
      </c>
      <c r="L310" s="22">
        <v>3</v>
      </c>
      <c r="M310" s="20" t="s">
        <v>1014</v>
      </c>
      <c r="N310" s="20">
        <v>1.5</v>
      </c>
      <c r="O310" s="22">
        <v>263</v>
      </c>
      <c r="P310" s="23" t="b">
        <v>0</v>
      </c>
      <c r="Q310" s="20"/>
      <c r="R310" s="20"/>
      <c r="S310" s="22">
        <v>44</v>
      </c>
      <c r="T310" s="20" t="s">
        <v>1250</v>
      </c>
      <c r="U310" s="20">
        <v>1.6</v>
      </c>
      <c r="V310" s="20" t="s">
        <v>532</v>
      </c>
      <c r="W310" s="20">
        <v>10.3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8</v>
      </c>
      <c r="AD310" s="22">
        <v>71240</v>
      </c>
      <c r="AE310" s="22">
        <v>3838</v>
      </c>
      <c r="AF310" s="22">
        <v>471966</v>
      </c>
      <c r="AG310" s="22">
        <v>21312</v>
      </c>
      <c r="AH310" s="20">
        <v>0.3</v>
      </c>
      <c r="AI310" s="20">
        <v>1.8</v>
      </c>
      <c r="AJ310" s="20" t="s">
        <v>532</v>
      </c>
      <c r="AK310" s="22">
        <v>450</v>
      </c>
      <c r="AL310" s="22">
        <v>0</v>
      </c>
      <c r="AM310" s="22">
        <v>0</v>
      </c>
      <c r="AN310" s="22">
        <v>0</v>
      </c>
      <c r="AO310" s="22">
        <v>9</v>
      </c>
      <c r="AP310" s="22">
        <v>1</v>
      </c>
      <c r="AQ310" s="22">
        <v>0</v>
      </c>
      <c r="AR310" s="22">
        <v>0</v>
      </c>
      <c r="AS310" s="22">
        <v>1</v>
      </c>
      <c r="AT310" s="22">
        <v>0</v>
      </c>
      <c r="AU310" s="22">
        <v>15</v>
      </c>
      <c r="AV310" s="22">
        <v>0</v>
      </c>
      <c r="AW310" s="22">
        <v>63</v>
      </c>
      <c r="AX310" s="20">
        <v>108.4</v>
      </c>
      <c r="AY310" s="20">
        <v>20</v>
      </c>
      <c r="AZ310" s="20">
        <v>0</v>
      </c>
      <c r="BA310" s="20">
        <v>12.8</v>
      </c>
      <c r="BB310" s="22">
        <v>5</v>
      </c>
      <c r="BC310" s="20">
        <v>0</v>
      </c>
      <c r="BD310" s="20">
        <v>0.05</v>
      </c>
      <c r="BE310" s="20">
        <v>0.05</v>
      </c>
      <c r="BF310" s="20">
        <v>8.0299999999999994</v>
      </c>
      <c r="BG310" s="22">
        <v>57</v>
      </c>
      <c r="BH310" s="22">
        <v>14</v>
      </c>
      <c r="BI310" s="22">
        <v>214</v>
      </c>
      <c r="BJ310" s="22">
        <v>1</v>
      </c>
      <c r="BK310" s="22">
        <v>477</v>
      </c>
      <c r="BL310" s="22">
        <v>59</v>
      </c>
      <c r="BM310" s="22">
        <v>166</v>
      </c>
      <c r="BN310" s="22">
        <v>10</v>
      </c>
      <c r="BO310" s="20"/>
      <c r="BP310" s="20"/>
      <c r="BQ310" s="20"/>
      <c r="BR310" s="20"/>
      <c r="BS310" s="20"/>
      <c r="BT310" s="20"/>
      <c r="BU310" s="22">
        <v>0</v>
      </c>
      <c r="BV310" s="22">
        <v>3</v>
      </c>
      <c r="BW310" s="22">
        <v>0.01</v>
      </c>
      <c r="BX310" s="22">
        <v>0.01</v>
      </c>
      <c r="BY310" s="22">
        <v>1.61</v>
      </c>
      <c r="BZ310" s="22">
        <v>1.8</v>
      </c>
      <c r="CA310" s="22">
        <v>499</v>
      </c>
      <c r="CB310" s="22">
        <v>28</v>
      </c>
      <c r="CC310" s="22">
        <v>203</v>
      </c>
      <c r="CD310" s="22">
        <v>17</v>
      </c>
      <c r="CE310" s="22">
        <v>244</v>
      </c>
      <c r="CF310" s="22">
        <v>23</v>
      </c>
      <c r="CG310" s="22">
        <v>42</v>
      </c>
      <c r="CH310" s="22">
        <v>9</v>
      </c>
      <c r="CI310" s="22">
        <v>1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218997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4</v>
      </c>
      <c r="J311" s="20">
        <v>0</v>
      </c>
      <c r="K311" s="20">
        <v>0</v>
      </c>
      <c r="L311" s="22">
        <v>0</v>
      </c>
      <c r="M311" s="20" t="s">
        <v>1283</v>
      </c>
      <c r="N311" s="20">
        <v>0</v>
      </c>
      <c r="O311" s="22">
        <v>264</v>
      </c>
      <c r="P311" s="23" t="b">
        <v>0</v>
      </c>
      <c r="Q311" s="20" t="s">
        <v>2102</v>
      </c>
      <c r="R311" s="20" t="s">
        <v>2103</v>
      </c>
      <c r="S311" s="22">
        <v>45</v>
      </c>
      <c r="T311" s="20" t="s">
        <v>1284</v>
      </c>
      <c r="U311" s="20">
        <v>0</v>
      </c>
      <c r="V311" s="20" t="s">
        <v>1285</v>
      </c>
      <c r="W311" s="20">
        <v>0</v>
      </c>
      <c r="X311" s="23" t="b">
        <v>0</v>
      </c>
      <c r="Y311" s="20"/>
      <c r="Z311" s="20" t="s">
        <v>872</v>
      </c>
      <c r="AA311" s="22">
        <v>9</v>
      </c>
      <c r="AB311" s="22">
        <v>11</v>
      </c>
      <c r="AC311" s="22">
        <v>0</v>
      </c>
      <c r="AD311" s="22">
        <v>0</v>
      </c>
      <c r="AE311" s="22">
        <v>0</v>
      </c>
      <c r="AF311" s="22">
        <v>1431</v>
      </c>
      <c r="AG311" s="22">
        <v>129</v>
      </c>
      <c r="AH311" s="20">
        <v>0</v>
      </c>
      <c r="AI311" s="20">
        <v>0</v>
      </c>
      <c r="AJ311" s="20" t="s">
        <v>1285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581</v>
      </c>
      <c r="BH311" s="22">
        <v>57</v>
      </c>
      <c r="BI311" s="22">
        <v>574</v>
      </c>
      <c r="BJ311" s="22">
        <v>59</v>
      </c>
      <c r="BK311" s="22">
        <v>562</v>
      </c>
      <c r="BL311" s="22">
        <v>59</v>
      </c>
      <c r="BM311" s="22">
        <v>586</v>
      </c>
      <c r="BN311" s="22">
        <v>59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389</v>
      </c>
      <c r="CB311" s="22">
        <v>66</v>
      </c>
      <c r="CC311" s="22">
        <v>569</v>
      </c>
      <c r="CD311" s="22">
        <v>59</v>
      </c>
      <c r="CE311" s="22">
        <v>587</v>
      </c>
      <c r="CF311" s="22">
        <v>61</v>
      </c>
      <c r="CG311" s="22">
        <v>548</v>
      </c>
      <c r="CH311" s="22">
        <v>79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17761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2</v>
      </c>
      <c r="J312" s="20">
        <v>1.2</v>
      </c>
      <c r="K312" s="20">
        <v>0.7</v>
      </c>
      <c r="L312" s="22">
        <v>2</v>
      </c>
      <c r="M312" s="20" t="s">
        <v>479</v>
      </c>
      <c r="N312" s="20">
        <v>1.2</v>
      </c>
      <c r="O312" s="22">
        <v>265</v>
      </c>
      <c r="P312" s="23" t="b">
        <v>0</v>
      </c>
      <c r="Q312" s="20"/>
      <c r="R312" s="20" t="s">
        <v>2427</v>
      </c>
      <c r="S312" s="22">
        <v>44</v>
      </c>
      <c r="T312" s="20" t="s">
        <v>1271</v>
      </c>
      <c r="U312" s="20">
        <v>1.4</v>
      </c>
      <c r="V312" s="20" t="s">
        <v>565</v>
      </c>
      <c r="W312" s="20">
        <v>1.3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7</v>
      </c>
      <c r="AD312" s="22">
        <v>20059</v>
      </c>
      <c r="AE312" s="22">
        <v>1250</v>
      </c>
      <c r="AF312" s="22">
        <v>82391</v>
      </c>
      <c r="AG312" s="22">
        <v>3501</v>
      </c>
      <c r="AH312" s="20">
        <v>0.3</v>
      </c>
      <c r="AI312" s="20">
        <v>1.6</v>
      </c>
      <c r="AJ312" s="20" t="s">
        <v>565</v>
      </c>
      <c r="AK312" s="22">
        <v>450</v>
      </c>
      <c r="AL312" s="22">
        <v>0</v>
      </c>
      <c r="AM312" s="22">
        <v>0</v>
      </c>
      <c r="AN312" s="22">
        <v>0</v>
      </c>
      <c r="AO312" s="22">
        <v>9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58</v>
      </c>
      <c r="AX312" s="20">
        <v>93.4</v>
      </c>
      <c r="AY312" s="20">
        <v>6.7</v>
      </c>
      <c r="AZ312" s="20">
        <v>31</v>
      </c>
      <c r="BA312" s="20">
        <v>13.2</v>
      </c>
      <c r="BB312" s="22">
        <v>5</v>
      </c>
      <c r="BC312" s="20">
        <v>0.37</v>
      </c>
      <c r="BD312" s="20">
        <v>7.0000000000000007E-2</v>
      </c>
      <c r="BE312" s="20">
        <v>0.44</v>
      </c>
      <c r="BF312" s="20">
        <v>7.66</v>
      </c>
      <c r="BG312" s="22">
        <v>83</v>
      </c>
      <c r="BH312" s="22">
        <v>27</v>
      </c>
      <c r="BI312" s="22">
        <v>296</v>
      </c>
      <c r="BJ312" s="22">
        <v>102</v>
      </c>
      <c r="BK312" s="22">
        <v>144</v>
      </c>
      <c r="BL312" s="22">
        <v>26</v>
      </c>
      <c r="BM312" s="22">
        <v>160</v>
      </c>
      <c r="BN312" s="22">
        <v>44</v>
      </c>
      <c r="BO312" s="20"/>
      <c r="BP312" s="20"/>
      <c r="BQ312" s="20"/>
      <c r="BR312" s="20"/>
      <c r="BS312" s="20"/>
      <c r="BT312" s="20"/>
      <c r="BU312" s="22">
        <v>7.0000000000000007E-2</v>
      </c>
      <c r="BV312" s="22">
        <v>0</v>
      </c>
      <c r="BW312" s="22">
        <v>0.01</v>
      </c>
      <c r="BX312" s="22">
        <v>0.08</v>
      </c>
      <c r="BY312" s="22">
        <v>1.53</v>
      </c>
      <c r="BZ312" s="22">
        <v>1.8</v>
      </c>
      <c r="CA312" s="22">
        <v>477</v>
      </c>
      <c r="CB312" s="22">
        <v>104</v>
      </c>
      <c r="CC312" s="22">
        <v>233</v>
      </c>
      <c r="CD312" s="22">
        <v>73</v>
      </c>
      <c r="CE312" s="22">
        <v>266</v>
      </c>
      <c r="CF312" s="22">
        <v>86</v>
      </c>
      <c r="CG312" s="22">
        <v>142</v>
      </c>
      <c r="CH312" s="22">
        <v>53</v>
      </c>
      <c r="CI312" s="22">
        <v>1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222627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1</v>
      </c>
      <c r="J313" s="20">
        <v>0</v>
      </c>
      <c r="K313" s="20">
        <v>-0.5</v>
      </c>
      <c r="L313" s="22">
        <v>0</v>
      </c>
      <c r="M313" s="20" t="s">
        <v>1195</v>
      </c>
      <c r="N313" s="20">
        <v>0</v>
      </c>
      <c r="O313" s="22">
        <v>266</v>
      </c>
      <c r="P313" s="23" t="b">
        <v>0</v>
      </c>
      <c r="Q313" s="20"/>
      <c r="R313" s="20"/>
      <c r="S313" s="22">
        <v>39</v>
      </c>
      <c r="T313" s="20" t="s">
        <v>2104</v>
      </c>
      <c r="U313" s="20">
        <v>0</v>
      </c>
      <c r="V313" s="20" t="s">
        <v>2105</v>
      </c>
      <c r="W313" s="20">
        <v>0.5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0</v>
      </c>
      <c r="AD313" s="22">
        <v>9434</v>
      </c>
      <c r="AE313" s="22">
        <v>6314</v>
      </c>
      <c r="AF313" s="22">
        <v>16987</v>
      </c>
      <c r="AG313" s="22">
        <v>1166</v>
      </c>
      <c r="AH313" s="20">
        <v>0</v>
      </c>
      <c r="AI313" s="20">
        <v>0</v>
      </c>
      <c r="AJ313" s="20" t="s">
        <v>2106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406</v>
      </c>
      <c r="BH313" s="22">
        <v>27</v>
      </c>
      <c r="BI313" s="22">
        <v>384</v>
      </c>
      <c r="BJ313" s="22">
        <v>9</v>
      </c>
      <c r="BK313" s="22">
        <v>350</v>
      </c>
      <c r="BL313" s="22">
        <v>5</v>
      </c>
      <c r="BM313" s="22">
        <v>411</v>
      </c>
      <c r="BN313" s="22">
        <v>27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711</v>
      </c>
      <c r="CB313" s="22">
        <v>85</v>
      </c>
      <c r="CC313" s="22">
        <v>381</v>
      </c>
      <c r="CD313" s="22">
        <v>27</v>
      </c>
      <c r="CE313" s="22">
        <v>409</v>
      </c>
      <c r="CF313" s="22">
        <v>27</v>
      </c>
      <c r="CG313" s="22">
        <v>223</v>
      </c>
      <c r="CH313" s="22">
        <v>29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11948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1</v>
      </c>
      <c r="J314" s="20">
        <v>0</v>
      </c>
      <c r="K314" s="20">
        <v>-0.5</v>
      </c>
      <c r="L314" s="22">
        <v>0</v>
      </c>
      <c r="M314" s="20" t="s">
        <v>1799</v>
      </c>
      <c r="N314" s="20">
        <v>0</v>
      </c>
      <c r="O314" s="22">
        <v>579</v>
      </c>
      <c r="P314" s="23" t="b">
        <v>0</v>
      </c>
      <c r="Q314" s="20"/>
      <c r="R314" s="20"/>
      <c r="S314" s="22">
        <v>40</v>
      </c>
      <c r="T314" s="20" t="s">
        <v>1800</v>
      </c>
      <c r="U314" s="20">
        <v>0</v>
      </c>
      <c r="V314" s="20" t="s">
        <v>1801</v>
      </c>
      <c r="W314" s="20">
        <v>0.1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0</v>
      </c>
      <c r="AD314" s="22">
        <v>518</v>
      </c>
      <c r="AE314" s="22">
        <v>46</v>
      </c>
      <c r="AF314" s="22">
        <v>1433</v>
      </c>
      <c r="AG314" s="22">
        <v>75</v>
      </c>
      <c r="AH314" s="20">
        <v>0</v>
      </c>
      <c r="AI314" s="20">
        <v>0</v>
      </c>
      <c r="AJ314" s="20" t="s">
        <v>1801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410</v>
      </c>
      <c r="BH314" s="22">
        <v>28</v>
      </c>
      <c r="BI314" s="22">
        <v>388</v>
      </c>
      <c r="BJ314" s="22">
        <v>10</v>
      </c>
      <c r="BK314" s="22">
        <v>355</v>
      </c>
      <c r="BL314" s="22">
        <v>6</v>
      </c>
      <c r="BM314" s="22">
        <v>415</v>
      </c>
      <c r="BN314" s="22">
        <v>28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594</v>
      </c>
      <c r="CB314" s="22">
        <v>34</v>
      </c>
      <c r="CC314" s="22">
        <v>385</v>
      </c>
      <c r="CD314" s="22">
        <v>28</v>
      </c>
      <c r="CE314" s="22">
        <v>413</v>
      </c>
      <c r="CF314" s="22">
        <v>28</v>
      </c>
      <c r="CG314" s="22">
        <v>463</v>
      </c>
      <c r="CH314" s="22">
        <v>65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18892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2</v>
      </c>
      <c r="J315" s="20">
        <v>1</v>
      </c>
      <c r="K315" s="20">
        <v>0.5</v>
      </c>
      <c r="L315" s="22">
        <v>1</v>
      </c>
      <c r="M315" s="20" t="s">
        <v>973</v>
      </c>
      <c r="N315" s="20">
        <v>1</v>
      </c>
      <c r="O315" s="22">
        <v>588</v>
      </c>
      <c r="P315" s="23" t="b">
        <v>0</v>
      </c>
      <c r="Q315" s="20"/>
      <c r="R315" s="20"/>
      <c r="S315" s="22">
        <v>44</v>
      </c>
      <c r="T315" s="20" t="s">
        <v>974</v>
      </c>
      <c r="U315" s="20">
        <v>1.2</v>
      </c>
      <c r="V315" s="20" t="s">
        <v>443</v>
      </c>
      <c r="W315" s="20">
        <v>0.5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6</v>
      </c>
      <c r="AD315" s="22">
        <v>9921</v>
      </c>
      <c r="AE315" s="22">
        <v>506</v>
      </c>
      <c r="AF315" s="22">
        <v>29679</v>
      </c>
      <c r="AG315" s="22">
        <v>1399</v>
      </c>
      <c r="AH315" s="20">
        <v>0.2</v>
      </c>
      <c r="AI315" s="20">
        <v>1.4</v>
      </c>
      <c r="AJ315" s="20" t="s">
        <v>443</v>
      </c>
      <c r="AK315" s="22">
        <v>446</v>
      </c>
      <c r="AL315" s="22">
        <v>0</v>
      </c>
      <c r="AM315" s="22">
        <v>0</v>
      </c>
      <c r="AN315" s="22">
        <v>0</v>
      </c>
      <c r="AO315" s="22">
        <v>9</v>
      </c>
      <c r="AP315" s="22">
        <v>0</v>
      </c>
      <c r="AQ315" s="22">
        <v>0</v>
      </c>
      <c r="AR315" s="22">
        <v>0</v>
      </c>
      <c r="AS315" s="22">
        <v>1</v>
      </c>
      <c r="AT315" s="22">
        <v>0</v>
      </c>
      <c r="AU315" s="22">
        <v>0</v>
      </c>
      <c r="AV315" s="22">
        <v>0</v>
      </c>
      <c r="AW315" s="22">
        <v>71</v>
      </c>
      <c r="AX315" s="20">
        <v>61.6</v>
      </c>
      <c r="AY315" s="20">
        <v>125.4</v>
      </c>
      <c r="AZ315" s="20">
        <v>7</v>
      </c>
      <c r="BA315" s="20">
        <v>19.399999999999999</v>
      </c>
      <c r="BB315" s="22">
        <v>5</v>
      </c>
      <c r="BC315" s="20">
        <v>7.0000000000000007E-2</v>
      </c>
      <c r="BD315" s="20">
        <v>0.65</v>
      </c>
      <c r="BE315" s="20">
        <v>0.72</v>
      </c>
      <c r="BF315" s="20">
        <v>8.0299999999999994</v>
      </c>
      <c r="BG315" s="22">
        <v>154</v>
      </c>
      <c r="BH315" s="22">
        <v>65</v>
      </c>
      <c r="BI315" s="22">
        <v>23</v>
      </c>
      <c r="BJ315" s="22">
        <v>7</v>
      </c>
      <c r="BK315" s="22">
        <v>269</v>
      </c>
      <c r="BL315" s="22">
        <v>91</v>
      </c>
      <c r="BM315" s="22">
        <v>85</v>
      </c>
      <c r="BN315" s="22">
        <v>17</v>
      </c>
      <c r="BO315" s="22">
        <v>2</v>
      </c>
      <c r="BP315" s="20"/>
      <c r="BQ315" s="20"/>
      <c r="BR315" s="20"/>
      <c r="BS315" s="20"/>
      <c r="BT315" s="20"/>
      <c r="BU315" s="22">
        <v>0.01</v>
      </c>
      <c r="BV315" s="22">
        <v>0</v>
      </c>
      <c r="BW315" s="22">
        <v>0.13</v>
      </c>
      <c r="BX315" s="22">
        <v>0.14000000000000001</v>
      </c>
      <c r="BY315" s="22">
        <v>1.62</v>
      </c>
      <c r="BZ315" s="22">
        <v>1.82</v>
      </c>
      <c r="CA315" s="22">
        <v>478</v>
      </c>
      <c r="CB315" s="22">
        <v>105</v>
      </c>
      <c r="CC315" s="22">
        <v>241</v>
      </c>
      <c r="CD315" s="22">
        <v>79</v>
      </c>
      <c r="CE315" s="22">
        <v>282</v>
      </c>
      <c r="CF315" s="22">
        <v>93</v>
      </c>
      <c r="CG315" s="22">
        <v>224</v>
      </c>
      <c r="CH315" s="22">
        <v>85</v>
      </c>
      <c r="CI315" s="22">
        <v>1.01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220307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3</v>
      </c>
      <c r="J316" s="20">
        <v>3</v>
      </c>
      <c r="K316" s="20">
        <v>2.5</v>
      </c>
      <c r="L316" s="22">
        <v>2</v>
      </c>
      <c r="M316" s="20" t="s">
        <v>1763</v>
      </c>
      <c r="N316" s="20">
        <v>3</v>
      </c>
      <c r="O316" s="22">
        <v>601</v>
      </c>
      <c r="P316" s="23" t="b">
        <v>0</v>
      </c>
      <c r="Q316" s="20"/>
      <c r="R316" s="20" t="s">
        <v>2428</v>
      </c>
      <c r="S316" s="22">
        <v>55</v>
      </c>
      <c r="T316" s="20" t="s">
        <v>1764</v>
      </c>
      <c r="U316" s="20">
        <v>2.6</v>
      </c>
      <c r="V316" s="20" t="s">
        <v>2107</v>
      </c>
      <c r="W316" s="20">
        <v>0.2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13</v>
      </c>
      <c r="AD316" s="22">
        <v>13429</v>
      </c>
      <c r="AE316" s="22">
        <v>1311</v>
      </c>
      <c r="AF316" s="22">
        <v>12437</v>
      </c>
      <c r="AG316" s="22">
        <v>730</v>
      </c>
      <c r="AH316" s="20">
        <v>0.5</v>
      </c>
      <c r="AI316" s="20">
        <v>2.4</v>
      </c>
      <c r="AJ316" s="20" t="s">
        <v>1765</v>
      </c>
      <c r="AK316" s="22">
        <v>340</v>
      </c>
      <c r="AL316" s="22">
        <v>1</v>
      </c>
      <c r="AM316" s="22">
        <v>0</v>
      </c>
      <c r="AN316" s="22">
        <v>0</v>
      </c>
      <c r="AO316" s="22">
        <v>7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29</v>
      </c>
      <c r="AX316" s="20">
        <v>55.2</v>
      </c>
      <c r="AY316" s="20">
        <v>39.299999999999997</v>
      </c>
      <c r="AZ316" s="20">
        <v>170</v>
      </c>
      <c r="BA316" s="20">
        <v>26.5</v>
      </c>
      <c r="BB316" s="22">
        <v>3</v>
      </c>
      <c r="BC316" s="20">
        <v>1.8</v>
      </c>
      <c r="BD316" s="20">
        <v>0.17</v>
      </c>
      <c r="BE316" s="20">
        <v>1.97</v>
      </c>
      <c r="BF316" s="20">
        <v>5.31</v>
      </c>
      <c r="BG316" s="22">
        <v>176</v>
      </c>
      <c r="BH316" s="22">
        <v>68</v>
      </c>
      <c r="BI316" s="22">
        <v>143</v>
      </c>
      <c r="BJ316" s="22">
        <v>93</v>
      </c>
      <c r="BK316" s="22">
        <v>14</v>
      </c>
      <c r="BL316" s="22">
        <v>8</v>
      </c>
      <c r="BM316" s="22">
        <v>51</v>
      </c>
      <c r="BN316" s="22">
        <v>35</v>
      </c>
      <c r="BO316" s="20"/>
      <c r="BP316" s="20"/>
      <c r="BQ316" s="20"/>
      <c r="BR316" s="20"/>
      <c r="BS316" s="20"/>
      <c r="BT316" s="20"/>
      <c r="BU316" s="22">
        <v>0.48</v>
      </c>
      <c r="BV316" s="22">
        <v>0</v>
      </c>
      <c r="BW316" s="22">
        <v>0.04</v>
      </c>
      <c r="BX316" s="22">
        <v>0.52</v>
      </c>
      <c r="BY316" s="22">
        <v>1.41</v>
      </c>
      <c r="BZ316" s="22">
        <v>1.85</v>
      </c>
      <c r="CA316" s="22">
        <v>106</v>
      </c>
      <c r="CB316" s="22">
        <v>64</v>
      </c>
      <c r="CC316" s="22">
        <v>101</v>
      </c>
      <c r="CD316" s="22">
        <v>45</v>
      </c>
      <c r="CE316" s="22">
        <v>156</v>
      </c>
      <c r="CF316" s="22">
        <v>69</v>
      </c>
      <c r="CG316" s="22">
        <v>310</v>
      </c>
      <c r="CH316" s="22">
        <v>93</v>
      </c>
      <c r="CI316" s="22">
        <v>0.79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461421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3</v>
      </c>
      <c r="J317" s="20">
        <v>1</v>
      </c>
      <c r="K317" s="20">
        <v>0.5</v>
      </c>
      <c r="L317" s="22">
        <v>0</v>
      </c>
      <c r="M317" s="20" t="s">
        <v>505</v>
      </c>
      <c r="N317" s="20">
        <v>1</v>
      </c>
      <c r="O317" s="22">
        <v>624</v>
      </c>
      <c r="P317" s="23" t="b">
        <v>0</v>
      </c>
      <c r="Q317" s="20"/>
      <c r="R317" s="20"/>
      <c r="S317" s="22">
        <v>45</v>
      </c>
      <c r="T317" s="20" t="s">
        <v>2551</v>
      </c>
      <c r="U317" s="20">
        <v>1.7</v>
      </c>
      <c r="V317" s="20" t="s">
        <v>2552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5</v>
      </c>
      <c r="AD317" s="22">
        <v>6439</v>
      </c>
      <c r="AE317" s="22">
        <v>368</v>
      </c>
      <c r="AF317" s="22">
        <v>2771</v>
      </c>
      <c r="AG317" s="22">
        <v>244</v>
      </c>
      <c r="AH317" s="20">
        <v>0.2</v>
      </c>
      <c r="AI317" s="20">
        <v>1.1000000000000001</v>
      </c>
      <c r="AJ317" s="20" t="s">
        <v>2552</v>
      </c>
      <c r="AK317" s="22">
        <v>117</v>
      </c>
      <c r="AL317" s="22">
        <v>0</v>
      </c>
      <c r="AM317" s="22">
        <v>0</v>
      </c>
      <c r="AN317" s="22">
        <v>1</v>
      </c>
      <c r="AO317" s="22">
        <v>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12</v>
      </c>
      <c r="AX317" s="20">
        <v>13.2</v>
      </c>
      <c r="AY317" s="20">
        <v>13</v>
      </c>
      <c r="AZ317" s="20">
        <v>25</v>
      </c>
      <c r="BA317" s="20">
        <v>5.0999999999999996</v>
      </c>
      <c r="BB317" s="22">
        <v>1</v>
      </c>
      <c r="BC317" s="20">
        <v>7.0000000000000007E-2</v>
      </c>
      <c r="BD317" s="20">
        <v>0</v>
      </c>
      <c r="BE317" s="20">
        <v>7.0000000000000007E-2</v>
      </c>
      <c r="BF317" s="20">
        <v>1.73</v>
      </c>
      <c r="BG317" s="22">
        <v>308</v>
      </c>
      <c r="BH317" s="22">
        <v>135</v>
      </c>
      <c r="BI317" s="22">
        <v>255</v>
      </c>
      <c r="BJ317" s="22">
        <v>139</v>
      </c>
      <c r="BK317" s="22">
        <v>169</v>
      </c>
      <c r="BL317" s="22">
        <v>95</v>
      </c>
      <c r="BM317" s="22">
        <v>289</v>
      </c>
      <c r="BN317" s="22">
        <v>130</v>
      </c>
      <c r="BO317" s="20"/>
      <c r="BP317" s="20"/>
      <c r="BQ317" s="20"/>
      <c r="BR317" s="20"/>
      <c r="BS317" s="20"/>
      <c r="BT317" s="20"/>
      <c r="BU317" s="22">
        <v>0.05</v>
      </c>
      <c r="BV317" s="22">
        <v>0</v>
      </c>
      <c r="BW317" s="22">
        <v>0</v>
      </c>
      <c r="BX317" s="22">
        <v>0.05</v>
      </c>
      <c r="BY317" s="22">
        <v>1.33</v>
      </c>
      <c r="BZ317" s="22">
        <v>1.54</v>
      </c>
      <c r="CA317" s="22">
        <v>430</v>
      </c>
      <c r="CB317" s="22">
        <v>237</v>
      </c>
      <c r="CC317" s="22">
        <v>251</v>
      </c>
      <c r="CD317" s="22">
        <v>112</v>
      </c>
      <c r="CE317" s="22">
        <v>239</v>
      </c>
      <c r="CF317" s="22">
        <v>107</v>
      </c>
      <c r="CG317" s="22">
        <v>435</v>
      </c>
      <c r="CH317" s="22">
        <v>140</v>
      </c>
      <c r="CI317" s="22">
        <v>0.77</v>
      </c>
      <c r="CJ317" s="22">
        <v>0.77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491012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4</v>
      </c>
      <c r="J318" s="20">
        <v>0.2</v>
      </c>
      <c r="K318" s="20">
        <v>-0.3</v>
      </c>
      <c r="L318" s="22">
        <v>1</v>
      </c>
      <c r="M318" s="20" t="s">
        <v>2553</v>
      </c>
      <c r="N318" s="20">
        <v>0.2</v>
      </c>
      <c r="O318" s="22">
        <v>645</v>
      </c>
      <c r="P318" s="23" t="b">
        <v>0</v>
      </c>
      <c r="Q318" s="20"/>
      <c r="R318" s="20" t="s">
        <v>3302</v>
      </c>
      <c r="S318" s="22">
        <v>49</v>
      </c>
      <c r="T318" s="20" t="s">
        <v>2554</v>
      </c>
      <c r="U318" s="20">
        <v>0.5</v>
      </c>
      <c r="V318" s="20" t="s">
        <v>2555</v>
      </c>
      <c r="W318" s="20">
        <v>0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1</v>
      </c>
      <c r="AD318" s="22">
        <v>2418</v>
      </c>
      <c r="AE318" s="22">
        <v>133</v>
      </c>
      <c r="AF318" s="22">
        <v>4153</v>
      </c>
      <c r="AG318" s="22">
        <v>164</v>
      </c>
      <c r="AH318" s="20">
        <v>0</v>
      </c>
      <c r="AI318" s="20">
        <v>0.2</v>
      </c>
      <c r="AJ318" s="20" t="s">
        <v>2556</v>
      </c>
      <c r="AK318" s="22">
        <v>26</v>
      </c>
      <c r="AL318" s="22">
        <v>0</v>
      </c>
      <c r="AM318" s="22">
        <v>0</v>
      </c>
      <c r="AN318" s="22">
        <v>0</v>
      </c>
      <c r="AO318" s="22">
        <v>1</v>
      </c>
      <c r="AP318" s="22">
        <v>0</v>
      </c>
      <c r="AQ318" s="22">
        <v>0</v>
      </c>
      <c r="AR318" s="22">
        <v>0</v>
      </c>
      <c r="AS318" s="22">
        <v>1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1.6</v>
      </c>
      <c r="AZ318" s="20">
        <v>7</v>
      </c>
      <c r="BA318" s="20">
        <v>0.7</v>
      </c>
      <c r="BB318" s="22">
        <v>0</v>
      </c>
      <c r="BC318" s="20">
        <v>0.06</v>
      </c>
      <c r="BD318" s="20">
        <v>0.03</v>
      </c>
      <c r="BE318" s="20">
        <v>0.09</v>
      </c>
      <c r="BF318" s="20">
        <v>0.56999999999999995</v>
      </c>
      <c r="BG318" s="22">
        <v>663</v>
      </c>
      <c r="BH318" s="22">
        <v>78</v>
      </c>
      <c r="BI318" s="22">
        <v>336</v>
      </c>
      <c r="BJ318" s="22">
        <v>45</v>
      </c>
      <c r="BK318" s="22">
        <v>272</v>
      </c>
      <c r="BL318" s="22">
        <v>45</v>
      </c>
      <c r="BM318" s="22">
        <v>378</v>
      </c>
      <c r="BN318" s="22">
        <v>47</v>
      </c>
      <c r="BO318" s="20"/>
      <c r="BP318" s="20"/>
      <c r="BQ318" s="20"/>
      <c r="BR318" s="20"/>
      <c r="BS318" s="20"/>
      <c r="BT318" s="20"/>
      <c r="BU318" s="22">
        <v>0.21</v>
      </c>
      <c r="BV318" s="22">
        <v>0</v>
      </c>
      <c r="BW318" s="22">
        <v>0.1</v>
      </c>
      <c r="BX318" s="22">
        <v>0.31</v>
      </c>
      <c r="BY318" s="22">
        <v>1.97</v>
      </c>
      <c r="BZ318" s="22">
        <v>3.46</v>
      </c>
      <c r="CA318" s="22">
        <v>297</v>
      </c>
      <c r="CB318" s="22">
        <v>59</v>
      </c>
      <c r="CC318" s="22">
        <v>373</v>
      </c>
      <c r="CD318" s="22">
        <v>51</v>
      </c>
      <c r="CE318" s="22">
        <v>402</v>
      </c>
      <c r="CF318" s="22">
        <v>53</v>
      </c>
      <c r="CG318" s="22">
        <v>496</v>
      </c>
      <c r="CH318" s="22">
        <v>71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0</v>
      </c>
      <c r="B319" s="22">
        <v>0</v>
      </c>
      <c r="C319" s="22">
        <v>461416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4</v>
      </c>
      <c r="J319" s="20">
        <v>0</v>
      </c>
      <c r="K319" s="20">
        <v>0</v>
      </c>
      <c r="L319" s="22">
        <v>0</v>
      </c>
      <c r="M319" s="20" t="s">
        <v>558</v>
      </c>
      <c r="N319" s="20">
        <v>0.2</v>
      </c>
      <c r="O319" s="22">
        <v>649</v>
      </c>
      <c r="P319" s="23" t="b">
        <v>0</v>
      </c>
      <c r="Q319" s="20" t="s">
        <v>3078</v>
      </c>
      <c r="R319" s="20" t="s">
        <v>3079</v>
      </c>
      <c r="S319" s="22">
        <v>45</v>
      </c>
      <c r="T319" s="20" t="s">
        <v>2557</v>
      </c>
      <c r="U319" s="20">
        <v>1</v>
      </c>
      <c r="V319" s="20" t="s">
        <v>2558</v>
      </c>
      <c r="W319" s="20">
        <v>0</v>
      </c>
      <c r="X319" s="23" t="b">
        <v>0</v>
      </c>
      <c r="Y319" s="20"/>
      <c r="Z319" s="20" t="s">
        <v>872</v>
      </c>
      <c r="AA319" s="22">
        <v>9</v>
      </c>
      <c r="AB319" s="22">
        <v>11</v>
      </c>
      <c r="AC319" s="22">
        <v>1</v>
      </c>
      <c r="AD319" s="22">
        <v>2480</v>
      </c>
      <c r="AE319" s="22">
        <v>0</v>
      </c>
      <c r="AF319" s="22">
        <v>2667</v>
      </c>
      <c r="AG319" s="22">
        <v>138</v>
      </c>
      <c r="AH319" s="20">
        <v>0</v>
      </c>
      <c r="AI319" s="20">
        <v>0.2</v>
      </c>
      <c r="AJ319" s="20" t="s">
        <v>2558</v>
      </c>
      <c r="AK319" s="22">
        <v>1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3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0.28000000000000003</v>
      </c>
      <c r="BG319" s="22">
        <v>601</v>
      </c>
      <c r="BH319" s="22">
        <v>64</v>
      </c>
      <c r="BI319" s="22">
        <v>594</v>
      </c>
      <c r="BJ319" s="22">
        <v>66</v>
      </c>
      <c r="BK319" s="22">
        <v>584</v>
      </c>
      <c r="BL319" s="22">
        <v>66</v>
      </c>
      <c r="BM319" s="22">
        <v>606</v>
      </c>
      <c r="BN319" s="22">
        <v>66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25.2</v>
      </c>
      <c r="BZ319" s="22">
        <v>0</v>
      </c>
      <c r="CA319" s="22">
        <v>429</v>
      </c>
      <c r="CB319" s="22">
        <v>75</v>
      </c>
      <c r="CC319" s="22">
        <v>369</v>
      </c>
      <c r="CD319" s="22">
        <v>50</v>
      </c>
      <c r="CE319" s="22">
        <v>331</v>
      </c>
      <c r="CF319" s="22">
        <v>43</v>
      </c>
      <c r="CG319" s="22">
        <v>539</v>
      </c>
      <c r="CH319" s="22">
        <v>77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461446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3</v>
      </c>
      <c r="J320" s="20">
        <v>0.2</v>
      </c>
      <c r="K320" s="20">
        <v>-0.3</v>
      </c>
      <c r="L320" s="22">
        <v>0</v>
      </c>
      <c r="M320" s="20" t="s">
        <v>2559</v>
      </c>
      <c r="N320" s="20">
        <v>0.2</v>
      </c>
      <c r="O320" s="22">
        <v>650</v>
      </c>
      <c r="P320" s="23" t="b">
        <v>0</v>
      </c>
      <c r="Q320" s="20"/>
      <c r="R320" s="20"/>
      <c r="S320" s="22">
        <v>45</v>
      </c>
      <c r="T320" s="20" t="s">
        <v>2560</v>
      </c>
      <c r="U320" s="20">
        <v>1</v>
      </c>
      <c r="V320" s="20" t="s">
        <v>2561</v>
      </c>
      <c r="W320" s="20">
        <v>0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</v>
      </c>
      <c r="AD320" s="22">
        <v>619</v>
      </c>
      <c r="AE320" s="22">
        <v>50</v>
      </c>
      <c r="AF320" s="22">
        <v>398</v>
      </c>
      <c r="AG320" s="22">
        <v>26</v>
      </c>
      <c r="AH320" s="20">
        <v>0</v>
      </c>
      <c r="AI320" s="20">
        <v>0.2</v>
      </c>
      <c r="AJ320" s="20" t="s">
        <v>2561</v>
      </c>
      <c r="AK320" s="22">
        <v>1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602</v>
      </c>
      <c r="BH320" s="22">
        <v>230</v>
      </c>
      <c r="BI320" s="22">
        <v>595</v>
      </c>
      <c r="BJ320" s="22">
        <v>229</v>
      </c>
      <c r="BK320" s="22">
        <v>585</v>
      </c>
      <c r="BL320" s="22">
        <v>222</v>
      </c>
      <c r="BM320" s="22">
        <v>607</v>
      </c>
      <c r="BN320" s="22">
        <v>233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431</v>
      </c>
      <c r="CB320" s="22">
        <v>238</v>
      </c>
      <c r="CC320" s="22">
        <v>370</v>
      </c>
      <c r="CD320" s="22">
        <v>174</v>
      </c>
      <c r="CE320" s="22">
        <v>332</v>
      </c>
      <c r="CF320" s="22">
        <v>144</v>
      </c>
      <c r="CG320" s="22">
        <v>650</v>
      </c>
      <c r="CH320" s="22">
        <v>264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27.75" thickBot="1">
      <c r="A321" s="22">
        <v>0</v>
      </c>
      <c r="B321" s="22">
        <v>0</v>
      </c>
      <c r="C321" s="22">
        <v>221399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</v>
      </c>
      <c r="K321" s="20">
        <v>0</v>
      </c>
      <c r="L321" s="22">
        <v>0</v>
      </c>
      <c r="M321" s="20" t="s">
        <v>995</v>
      </c>
      <c r="N321" s="20">
        <v>0</v>
      </c>
      <c r="O321" s="22">
        <v>661</v>
      </c>
      <c r="P321" s="23" t="b">
        <v>0</v>
      </c>
      <c r="Q321" s="20" t="s">
        <v>2848</v>
      </c>
      <c r="R321" s="20" t="s">
        <v>2932</v>
      </c>
      <c r="S321" s="22">
        <v>55</v>
      </c>
      <c r="T321" s="20" t="s">
        <v>2562</v>
      </c>
      <c r="U321" s="20">
        <v>0</v>
      </c>
      <c r="V321" s="20" t="s">
        <v>504</v>
      </c>
      <c r="W321" s="20">
        <v>0</v>
      </c>
      <c r="X321" s="23" t="b">
        <v>0</v>
      </c>
      <c r="Y321" s="20"/>
      <c r="Z321" s="20" t="s">
        <v>899</v>
      </c>
      <c r="AA321" s="22">
        <v>9</v>
      </c>
      <c r="AB321" s="22">
        <v>11</v>
      </c>
      <c r="AC321" s="22">
        <v>0</v>
      </c>
      <c r="AD321" s="22">
        <v>870</v>
      </c>
      <c r="AE321" s="22">
        <v>24</v>
      </c>
      <c r="AF321" s="22">
        <v>1123</v>
      </c>
      <c r="AG321" s="22">
        <v>46</v>
      </c>
      <c r="AH321" s="20">
        <v>0</v>
      </c>
      <c r="AI321" s="20">
        <v>0</v>
      </c>
      <c r="AJ321" s="20" t="s">
        <v>504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701</v>
      </c>
      <c r="BH321" s="22">
        <v>301</v>
      </c>
      <c r="BI321" s="22">
        <v>701</v>
      </c>
      <c r="BJ321" s="22">
        <v>301</v>
      </c>
      <c r="BK321" s="22">
        <v>699</v>
      </c>
      <c r="BL321" s="22">
        <v>300</v>
      </c>
      <c r="BM321" s="22">
        <v>702</v>
      </c>
      <c r="BN321" s="22">
        <v>302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107</v>
      </c>
      <c r="CB321" s="22">
        <v>65</v>
      </c>
      <c r="CC321" s="22">
        <v>696</v>
      </c>
      <c r="CD321" s="22">
        <v>300</v>
      </c>
      <c r="CE321" s="22">
        <v>701</v>
      </c>
      <c r="CF321" s="22">
        <v>301</v>
      </c>
      <c r="CG321" s="22">
        <v>664</v>
      </c>
      <c r="CH321" s="22">
        <v>270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486385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4</v>
      </c>
      <c r="J322" s="20">
        <v>2</v>
      </c>
      <c r="K322" s="20">
        <v>1.5</v>
      </c>
      <c r="L322" s="22">
        <v>2</v>
      </c>
      <c r="M322" s="20" t="s">
        <v>3080</v>
      </c>
      <c r="N322" s="20">
        <v>2</v>
      </c>
      <c r="O322" s="22">
        <v>691</v>
      </c>
      <c r="P322" s="23" t="b">
        <v>0</v>
      </c>
      <c r="Q322" s="20"/>
      <c r="R322" s="20"/>
      <c r="S322" s="22">
        <v>60</v>
      </c>
      <c r="T322" s="20" t="s">
        <v>3081</v>
      </c>
      <c r="U322" s="20">
        <v>2</v>
      </c>
      <c r="V322" s="20" t="s">
        <v>3082</v>
      </c>
      <c r="W322" s="20">
        <v>0.2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4</v>
      </c>
      <c r="AD322" s="22">
        <v>24165</v>
      </c>
      <c r="AE322" s="22">
        <v>1367</v>
      </c>
      <c r="AF322" s="22">
        <v>6347</v>
      </c>
      <c r="AG322" s="22">
        <v>1031</v>
      </c>
      <c r="AH322" s="20">
        <v>0.3</v>
      </c>
      <c r="AI322" s="20">
        <v>0.7</v>
      </c>
      <c r="AJ322" s="20" t="s">
        <v>3083</v>
      </c>
      <c r="AK322" s="22">
        <v>155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15</v>
      </c>
      <c r="AX322" s="20">
        <v>16.600000000000001</v>
      </c>
      <c r="AY322" s="20">
        <v>29</v>
      </c>
      <c r="AZ322" s="20">
        <v>25</v>
      </c>
      <c r="BA322" s="20">
        <v>7.1</v>
      </c>
      <c r="BB322" s="22">
        <v>2</v>
      </c>
      <c r="BC322" s="20">
        <v>0.22</v>
      </c>
      <c r="BD322" s="20">
        <v>0.06</v>
      </c>
      <c r="BE322" s="20">
        <v>0.28000000000000003</v>
      </c>
      <c r="BF322" s="20">
        <v>1.79</v>
      </c>
      <c r="BG322" s="22">
        <v>296</v>
      </c>
      <c r="BH322" s="22">
        <v>34</v>
      </c>
      <c r="BI322" s="22">
        <v>179</v>
      </c>
      <c r="BJ322" s="22">
        <v>24</v>
      </c>
      <c r="BK322" s="22">
        <v>175</v>
      </c>
      <c r="BL322" s="22">
        <v>37</v>
      </c>
      <c r="BM322" s="22">
        <v>259</v>
      </c>
      <c r="BN322" s="22">
        <v>37</v>
      </c>
      <c r="BO322" s="20"/>
      <c r="BP322" s="20"/>
      <c r="BQ322" s="20"/>
      <c r="BR322" s="20"/>
      <c r="BS322" s="20"/>
      <c r="BT322" s="20"/>
      <c r="BU322" s="22">
        <v>0.13</v>
      </c>
      <c r="BV322" s="22">
        <v>0</v>
      </c>
      <c r="BW322" s="22">
        <v>0.03</v>
      </c>
      <c r="BX322" s="22">
        <v>0.16</v>
      </c>
      <c r="BY322" s="22">
        <v>1.04</v>
      </c>
      <c r="BZ322" s="22">
        <v>1.1599999999999999</v>
      </c>
      <c r="CA322" s="22">
        <v>68</v>
      </c>
      <c r="CB322" s="22">
        <v>23</v>
      </c>
      <c r="CC322" s="22">
        <v>171</v>
      </c>
      <c r="CD322" s="22">
        <v>25</v>
      </c>
      <c r="CE322" s="22">
        <v>218</v>
      </c>
      <c r="CF322" s="22">
        <v>30</v>
      </c>
      <c r="CG322" s="22">
        <v>307</v>
      </c>
      <c r="CH322" s="22">
        <v>51</v>
      </c>
      <c r="CI322" s="22">
        <v>1.1599999999999999</v>
      </c>
      <c r="CJ322" s="22">
        <v>0.57999999999999996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153133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3</v>
      </c>
      <c r="J323" s="20">
        <v>0.5</v>
      </c>
      <c r="K323" s="20">
        <v>1</v>
      </c>
      <c r="L323" s="22">
        <v>1</v>
      </c>
      <c r="M323" s="20" t="s">
        <v>1256</v>
      </c>
      <c r="N323" s="20">
        <v>0.5</v>
      </c>
      <c r="O323" s="22">
        <v>256</v>
      </c>
      <c r="P323" s="23" t="b">
        <v>0</v>
      </c>
      <c r="Q323" s="20"/>
      <c r="R323" s="20" t="s">
        <v>2825</v>
      </c>
      <c r="S323" s="22">
        <v>54</v>
      </c>
      <c r="T323" s="20" t="s">
        <v>1257</v>
      </c>
      <c r="U323" s="20">
        <v>1.3</v>
      </c>
      <c r="V323" s="20" t="s">
        <v>523</v>
      </c>
      <c r="W323" s="20">
        <v>0.3</v>
      </c>
      <c r="X323" s="23" t="b">
        <v>0</v>
      </c>
      <c r="Y323" s="20"/>
      <c r="Z323" s="20" t="s">
        <v>858</v>
      </c>
      <c r="AA323" s="22">
        <v>10</v>
      </c>
      <c r="AB323" s="22">
        <v>54</v>
      </c>
      <c r="AC323" s="22">
        <v>4</v>
      </c>
      <c r="AD323" s="22">
        <v>3839</v>
      </c>
      <c r="AE323" s="22">
        <v>171</v>
      </c>
      <c r="AF323" s="22">
        <v>56505</v>
      </c>
      <c r="AG323" s="22">
        <v>484</v>
      </c>
      <c r="AH323" s="20">
        <v>0.1</v>
      </c>
      <c r="AI323" s="20">
        <v>0.7</v>
      </c>
      <c r="AJ323" s="20" t="s">
        <v>523</v>
      </c>
      <c r="AK323" s="22">
        <v>168</v>
      </c>
      <c r="AL323" s="22">
        <v>0</v>
      </c>
      <c r="AM323" s="22">
        <v>0</v>
      </c>
      <c r="AN323" s="22">
        <v>0</v>
      </c>
      <c r="AO323" s="22">
        <v>3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19</v>
      </c>
      <c r="AX323" s="20">
        <v>26</v>
      </c>
      <c r="AY323" s="20">
        <v>58.5</v>
      </c>
      <c r="AZ323" s="20">
        <v>54</v>
      </c>
      <c r="BA323" s="20">
        <v>13.9</v>
      </c>
      <c r="BB323" s="22">
        <v>2</v>
      </c>
      <c r="BC323" s="20">
        <v>0.43</v>
      </c>
      <c r="BD323" s="20">
        <v>0.36</v>
      </c>
      <c r="BE323" s="20">
        <v>0.79</v>
      </c>
      <c r="BF323" s="20">
        <v>4.05</v>
      </c>
      <c r="BG323" s="22">
        <v>263</v>
      </c>
      <c r="BH323" s="22">
        <v>107</v>
      </c>
      <c r="BI323" s="22">
        <v>101</v>
      </c>
      <c r="BJ323" s="22">
        <v>68</v>
      </c>
      <c r="BK323" s="22">
        <v>96</v>
      </c>
      <c r="BL323" s="22">
        <v>57</v>
      </c>
      <c r="BM323" s="22">
        <v>146</v>
      </c>
      <c r="BN323" s="22">
        <v>77</v>
      </c>
      <c r="BO323" s="20"/>
      <c r="BP323" s="20"/>
      <c r="BQ323" s="20"/>
      <c r="BR323" s="20"/>
      <c r="BS323" s="20"/>
      <c r="BT323" s="20"/>
      <c r="BU323" s="22">
        <v>0.23</v>
      </c>
      <c r="BV323" s="22">
        <v>0</v>
      </c>
      <c r="BW323" s="22">
        <v>0.19</v>
      </c>
      <c r="BX323" s="22">
        <v>0.42</v>
      </c>
      <c r="BY323" s="22">
        <v>2.17</v>
      </c>
      <c r="BZ323" s="22">
        <v>1.61</v>
      </c>
      <c r="CA323" s="22">
        <v>121</v>
      </c>
      <c r="CB323" s="22">
        <v>75</v>
      </c>
      <c r="CC323" s="22">
        <v>324</v>
      </c>
      <c r="CD323" s="22">
        <v>154</v>
      </c>
      <c r="CE323" s="22">
        <v>280</v>
      </c>
      <c r="CF323" s="22">
        <v>127</v>
      </c>
      <c r="CG323" s="22">
        <v>269</v>
      </c>
      <c r="CH323" s="22">
        <v>81</v>
      </c>
      <c r="CI323" s="22">
        <v>1.07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156689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3</v>
      </c>
      <c r="J324" s="20">
        <v>4</v>
      </c>
      <c r="K324" s="20">
        <v>4.5</v>
      </c>
      <c r="L324" s="22">
        <v>3</v>
      </c>
      <c r="M324" s="20" t="s">
        <v>496</v>
      </c>
      <c r="N324" s="20">
        <v>4</v>
      </c>
      <c r="O324" s="22">
        <v>267</v>
      </c>
      <c r="P324" s="23" t="b">
        <v>0</v>
      </c>
      <c r="Q324" s="20"/>
      <c r="R324" s="20" t="s">
        <v>2933</v>
      </c>
      <c r="S324" s="22">
        <v>55</v>
      </c>
      <c r="T324" s="20" t="s">
        <v>1314</v>
      </c>
      <c r="U324" s="20">
        <v>3.6</v>
      </c>
      <c r="V324" s="20" t="s">
        <v>1315</v>
      </c>
      <c r="W324" s="20">
        <v>1.3</v>
      </c>
      <c r="X324" s="23" t="b">
        <v>0</v>
      </c>
      <c r="Y324" s="20"/>
      <c r="Z324" s="20" t="s">
        <v>858</v>
      </c>
      <c r="AA324" s="22">
        <v>10</v>
      </c>
      <c r="AB324" s="22">
        <v>54</v>
      </c>
      <c r="AC324" s="22">
        <v>18</v>
      </c>
      <c r="AD324" s="22">
        <v>80450</v>
      </c>
      <c r="AE324" s="22">
        <v>2685</v>
      </c>
      <c r="AF324" s="22">
        <v>59614</v>
      </c>
      <c r="AG324" s="22">
        <v>5351</v>
      </c>
      <c r="AH324" s="20">
        <v>0.7</v>
      </c>
      <c r="AI324" s="20">
        <v>3.3</v>
      </c>
      <c r="AJ324" s="20" t="s">
        <v>496</v>
      </c>
      <c r="AK324" s="22">
        <v>331</v>
      </c>
      <c r="AL324" s="22">
        <v>1</v>
      </c>
      <c r="AM324" s="22">
        <v>1</v>
      </c>
      <c r="AN324" s="22">
        <v>2</v>
      </c>
      <c r="AO324" s="22">
        <v>7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58</v>
      </c>
      <c r="AX324" s="20">
        <v>49.8</v>
      </c>
      <c r="AY324" s="20">
        <v>101.5</v>
      </c>
      <c r="AZ324" s="20">
        <v>21</v>
      </c>
      <c r="BA324" s="20">
        <v>17.2</v>
      </c>
      <c r="BB324" s="22">
        <v>4</v>
      </c>
      <c r="BC324" s="20">
        <v>0.04</v>
      </c>
      <c r="BD324" s="20">
        <v>0.4</v>
      </c>
      <c r="BE324" s="20">
        <v>0.44</v>
      </c>
      <c r="BF324" s="20">
        <v>7.19</v>
      </c>
      <c r="BG324" s="22">
        <v>192</v>
      </c>
      <c r="BH324" s="22">
        <v>76</v>
      </c>
      <c r="BI324" s="22">
        <v>35</v>
      </c>
      <c r="BJ324" s="22">
        <v>24</v>
      </c>
      <c r="BK324" s="22">
        <v>193</v>
      </c>
      <c r="BL324" s="22">
        <v>106</v>
      </c>
      <c r="BM324" s="22">
        <v>106</v>
      </c>
      <c r="BN324" s="22">
        <v>58</v>
      </c>
      <c r="BO324" s="22">
        <v>1</v>
      </c>
      <c r="BP324" s="20"/>
      <c r="BQ324" s="22">
        <v>1</v>
      </c>
      <c r="BR324" s="20"/>
      <c r="BS324" s="22">
        <v>2</v>
      </c>
      <c r="BT324" s="20"/>
      <c r="BU324" s="22">
        <v>0.01</v>
      </c>
      <c r="BV324" s="22">
        <v>0</v>
      </c>
      <c r="BW324" s="22">
        <v>0.11</v>
      </c>
      <c r="BX324" s="22">
        <v>0.12</v>
      </c>
      <c r="BY324" s="22">
        <v>1.95</v>
      </c>
      <c r="BZ324" s="22">
        <v>1.9</v>
      </c>
      <c r="CA324" s="22">
        <v>99</v>
      </c>
      <c r="CB324" s="22">
        <v>60</v>
      </c>
      <c r="CC324" s="22">
        <v>59</v>
      </c>
      <c r="CD324" s="22">
        <v>29</v>
      </c>
      <c r="CE324" s="22">
        <v>93</v>
      </c>
      <c r="CF324" s="22">
        <v>44</v>
      </c>
      <c r="CG324" s="22">
        <v>144</v>
      </c>
      <c r="CH324" s="22">
        <v>48</v>
      </c>
      <c r="CI324" s="22">
        <v>1.0900000000000001</v>
      </c>
      <c r="CJ324" s="22">
        <v>0.54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75</v>
      </c>
      <c r="C325" s="22">
        <v>76357</v>
      </c>
      <c r="D325" s="22">
        <v>0</v>
      </c>
      <c r="E325" s="22">
        <v>0</v>
      </c>
      <c r="F325" s="22">
        <v>-1</v>
      </c>
      <c r="G325" s="22">
        <v>1</v>
      </c>
      <c r="H325" s="22">
        <v>0</v>
      </c>
      <c r="I325" s="22">
        <v>3</v>
      </c>
      <c r="J325" s="20">
        <v>1</v>
      </c>
      <c r="K325" s="20">
        <v>1.1000000000000001</v>
      </c>
      <c r="L325" s="22">
        <v>1</v>
      </c>
      <c r="M325" s="20" t="s">
        <v>1261</v>
      </c>
      <c r="N325" s="20">
        <v>1</v>
      </c>
      <c r="O325" s="22">
        <v>268</v>
      </c>
      <c r="P325" s="23" t="b">
        <v>0</v>
      </c>
      <c r="Q325" s="20"/>
      <c r="R325" s="20" t="s">
        <v>3084</v>
      </c>
      <c r="S325" s="22">
        <v>49</v>
      </c>
      <c r="T325" s="20" t="s">
        <v>1288</v>
      </c>
      <c r="U325" s="20">
        <v>1</v>
      </c>
      <c r="V325" s="20" t="s">
        <v>534</v>
      </c>
      <c r="W325" s="20">
        <v>0</v>
      </c>
      <c r="X325" s="23" t="b">
        <v>0</v>
      </c>
      <c r="Y325" s="20"/>
      <c r="Z325" s="20" t="s">
        <v>858</v>
      </c>
      <c r="AA325" s="22">
        <v>10</v>
      </c>
      <c r="AB325" s="22">
        <v>54</v>
      </c>
      <c r="AC325" s="22">
        <v>4</v>
      </c>
      <c r="AD325" s="22">
        <v>307</v>
      </c>
      <c r="AE325" s="22">
        <v>25</v>
      </c>
      <c r="AF325" s="22">
        <v>872</v>
      </c>
      <c r="AG325" s="22">
        <v>30</v>
      </c>
      <c r="AH325" s="20">
        <v>0.2</v>
      </c>
      <c r="AI325" s="20">
        <v>0.8</v>
      </c>
      <c r="AJ325" s="20" t="s">
        <v>534</v>
      </c>
      <c r="AK325" s="22">
        <v>108</v>
      </c>
      <c r="AL325" s="22">
        <v>0</v>
      </c>
      <c r="AM325" s="22">
        <v>0</v>
      </c>
      <c r="AN325" s="22">
        <v>0</v>
      </c>
      <c r="AO325" s="22">
        <v>2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14</v>
      </c>
      <c r="AX325" s="20">
        <v>2.8</v>
      </c>
      <c r="AY325" s="20">
        <v>15.5</v>
      </c>
      <c r="AZ325" s="20">
        <v>5</v>
      </c>
      <c r="BA325" s="20">
        <v>2.4</v>
      </c>
      <c r="BB325" s="22">
        <v>2</v>
      </c>
      <c r="BC325" s="20">
        <v>0.04</v>
      </c>
      <c r="BD325" s="20">
        <v>0.08</v>
      </c>
      <c r="BE325" s="20">
        <v>0.12</v>
      </c>
      <c r="BF325" s="20">
        <v>4.2699999999999996</v>
      </c>
      <c r="BG325" s="22">
        <v>373</v>
      </c>
      <c r="BH325" s="22">
        <v>169</v>
      </c>
      <c r="BI325" s="22">
        <v>238</v>
      </c>
      <c r="BJ325" s="22">
        <v>130</v>
      </c>
      <c r="BK325" s="22">
        <v>289</v>
      </c>
      <c r="BL325" s="22">
        <v>143</v>
      </c>
      <c r="BM325" s="22">
        <v>338</v>
      </c>
      <c r="BN325" s="22">
        <v>153</v>
      </c>
      <c r="BO325" s="20"/>
      <c r="BP325" s="20"/>
      <c r="BQ325" s="20"/>
      <c r="BR325" s="20"/>
      <c r="BS325" s="20"/>
      <c r="BT325" s="20"/>
      <c r="BU325" s="22">
        <v>0.03</v>
      </c>
      <c r="BV325" s="22">
        <v>0</v>
      </c>
      <c r="BW325" s="22">
        <v>7.0000000000000007E-2</v>
      </c>
      <c r="BX325" s="22">
        <v>0.1</v>
      </c>
      <c r="BY325" s="22">
        <v>3.56</v>
      </c>
      <c r="BZ325" s="22">
        <v>1.67</v>
      </c>
      <c r="CA325" s="22">
        <v>237</v>
      </c>
      <c r="CB325" s="22">
        <v>152</v>
      </c>
      <c r="CC325" s="22">
        <v>256</v>
      </c>
      <c r="CD325" s="22">
        <v>116</v>
      </c>
      <c r="CE325" s="22">
        <v>349</v>
      </c>
      <c r="CF325" s="22">
        <v>157</v>
      </c>
      <c r="CG325" s="22">
        <v>632</v>
      </c>
      <c r="CH325" s="22">
        <v>254</v>
      </c>
      <c r="CI325" s="22">
        <v>1.67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0</v>
      </c>
      <c r="C326" s="22">
        <v>166324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1032</v>
      </c>
      <c r="N326" s="20">
        <v>0</v>
      </c>
      <c r="O326" s="22">
        <v>269</v>
      </c>
      <c r="P326" s="23" t="b">
        <v>0</v>
      </c>
      <c r="Q326" s="20" t="s">
        <v>2563</v>
      </c>
      <c r="R326" s="20" t="s">
        <v>2564</v>
      </c>
      <c r="S326" s="22">
        <v>50</v>
      </c>
      <c r="T326" s="20" t="s">
        <v>1303</v>
      </c>
      <c r="U326" s="20">
        <v>0</v>
      </c>
      <c r="V326" s="20" t="s">
        <v>1304</v>
      </c>
      <c r="W326" s="20">
        <v>0</v>
      </c>
      <c r="X326" s="23" t="b">
        <v>0</v>
      </c>
      <c r="Y326" s="20"/>
      <c r="Z326" s="20" t="s">
        <v>872</v>
      </c>
      <c r="AA326" s="22">
        <v>10</v>
      </c>
      <c r="AB326" s="22">
        <v>54</v>
      </c>
      <c r="AC326" s="22">
        <v>0</v>
      </c>
      <c r="AD326" s="22">
        <v>0</v>
      </c>
      <c r="AE326" s="22">
        <v>0</v>
      </c>
      <c r="AF326" s="22">
        <v>911</v>
      </c>
      <c r="AG326" s="22">
        <v>7</v>
      </c>
      <c r="AH326" s="20">
        <v>0</v>
      </c>
      <c r="AI326" s="20">
        <v>0</v>
      </c>
      <c r="AJ326" s="20" t="s">
        <v>2108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674</v>
      </c>
      <c r="BH326" s="22">
        <v>280</v>
      </c>
      <c r="BI326" s="22">
        <v>670</v>
      </c>
      <c r="BJ326" s="22">
        <v>279</v>
      </c>
      <c r="BK326" s="22">
        <v>664</v>
      </c>
      <c r="BL326" s="22">
        <v>274</v>
      </c>
      <c r="BM326" s="22">
        <v>676</v>
      </c>
      <c r="BN326" s="22">
        <v>281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186</v>
      </c>
      <c r="CB326" s="22">
        <v>114</v>
      </c>
      <c r="CC326" s="22">
        <v>665</v>
      </c>
      <c r="CD326" s="22">
        <v>276</v>
      </c>
      <c r="CE326" s="22">
        <v>674</v>
      </c>
      <c r="CF326" s="22">
        <v>279</v>
      </c>
      <c r="CG326" s="22">
        <v>688</v>
      </c>
      <c r="CH326" s="22">
        <v>287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96994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3</v>
      </c>
      <c r="J327" s="20">
        <v>2.2999999999999998</v>
      </c>
      <c r="K327" s="20">
        <v>2.8</v>
      </c>
      <c r="L327" s="22">
        <v>1</v>
      </c>
      <c r="M327" s="20" t="s">
        <v>1291</v>
      </c>
      <c r="N327" s="20">
        <v>2.2999999999999998</v>
      </c>
      <c r="O327" s="22">
        <v>270</v>
      </c>
      <c r="P327" s="23" t="b">
        <v>0</v>
      </c>
      <c r="Q327" s="20"/>
      <c r="R327" s="20"/>
      <c r="S327" s="22">
        <v>55</v>
      </c>
      <c r="T327" s="20" t="s">
        <v>1292</v>
      </c>
      <c r="U327" s="20">
        <v>3</v>
      </c>
      <c r="V327" s="20" t="s">
        <v>521</v>
      </c>
      <c r="W327" s="20">
        <v>0.2</v>
      </c>
      <c r="X327" s="23" t="b">
        <v>0</v>
      </c>
      <c r="Y327" s="20"/>
      <c r="Z327" s="20" t="s">
        <v>858</v>
      </c>
      <c r="AA327" s="22">
        <v>10</v>
      </c>
      <c r="AB327" s="22">
        <v>54</v>
      </c>
      <c r="AC327" s="22">
        <v>15</v>
      </c>
      <c r="AD327" s="22">
        <v>16815</v>
      </c>
      <c r="AE327" s="22">
        <v>166</v>
      </c>
      <c r="AF327" s="22">
        <v>13248</v>
      </c>
      <c r="AG327" s="22">
        <v>1231</v>
      </c>
      <c r="AH327" s="20">
        <v>0.4</v>
      </c>
      <c r="AI327" s="20">
        <v>2.7</v>
      </c>
      <c r="AJ327" s="20" t="s">
        <v>521</v>
      </c>
      <c r="AK327" s="22">
        <v>281</v>
      </c>
      <c r="AL327" s="22">
        <v>1</v>
      </c>
      <c r="AM327" s="22">
        <v>1</v>
      </c>
      <c r="AN327" s="22">
        <v>0</v>
      </c>
      <c r="AO327" s="22">
        <v>8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0</v>
      </c>
      <c r="AW327" s="22">
        <v>46</v>
      </c>
      <c r="AX327" s="20">
        <v>46.6</v>
      </c>
      <c r="AY327" s="20">
        <v>29.9</v>
      </c>
      <c r="AZ327" s="20">
        <v>96</v>
      </c>
      <c r="BA327" s="20">
        <v>17</v>
      </c>
      <c r="BB327" s="22">
        <v>3</v>
      </c>
      <c r="BC327" s="20">
        <v>1.69</v>
      </c>
      <c r="BD327" s="20">
        <v>0.06</v>
      </c>
      <c r="BE327" s="20">
        <v>1.75</v>
      </c>
      <c r="BF327" s="20">
        <v>7.61</v>
      </c>
      <c r="BG327" s="22">
        <v>206</v>
      </c>
      <c r="BH327" s="22">
        <v>81</v>
      </c>
      <c r="BI327" s="22">
        <v>173</v>
      </c>
      <c r="BJ327" s="22">
        <v>105</v>
      </c>
      <c r="BK327" s="22">
        <v>45</v>
      </c>
      <c r="BL327" s="22">
        <v>27</v>
      </c>
      <c r="BM327" s="22">
        <v>109</v>
      </c>
      <c r="BN327" s="22">
        <v>61</v>
      </c>
      <c r="BO327" s="20"/>
      <c r="BP327" s="20"/>
      <c r="BQ327" s="20"/>
      <c r="BR327" s="20"/>
      <c r="BS327" s="20"/>
      <c r="BT327" s="20"/>
      <c r="BU327" s="22">
        <v>0.54</v>
      </c>
      <c r="BV327" s="22">
        <v>0</v>
      </c>
      <c r="BW327" s="22">
        <v>0.02</v>
      </c>
      <c r="BX327" s="22">
        <v>0.56000000000000005</v>
      </c>
      <c r="BY327" s="22">
        <v>2.44</v>
      </c>
      <c r="BZ327" s="22">
        <v>2.56</v>
      </c>
      <c r="CA327" s="22">
        <v>92</v>
      </c>
      <c r="CB327" s="22">
        <v>56</v>
      </c>
      <c r="CC327" s="22">
        <v>142</v>
      </c>
      <c r="CD327" s="22">
        <v>62</v>
      </c>
      <c r="CE327" s="22">
        <v>127</v>
      </c>
      <c r="CF327" s="22">
        <v>60</v>
      </c>
      <c r="CG327" s="22">
        <v>321</v>
      </c>
      <c r="CH327" s="22">
        <v>97</v>
      </c>
      <c r="CI327" s="22">
        <v>0.96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219924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1.7</v>
      </c>
      <c r="K328" s="20">
        <v>2.2000000000000002</v>
      </c>
      <c r="L328" s="22">
        <v>5</v>
      </c>
      <c r="M328" s="20" t="s">
        <v>1316</v>
      </c>
      <c r="N328" s="20">
        <v>1.7</v>
      </c>
      <c r="O328" s="22">
        <v>271</v>
      </c>
      <c r="P328" s="23" t="b">
        <v>0</v>
      </c>
      <c r="Q328" s="20"/>
      <c r="R328" s="20"/>
      <c r="S328" s="22">
        <v>45</v>
      </c>
      <c r="T328" s="20" t="s">
        <v>1317</v>
      </c>
      <c r="U328" s="20">
        <v>2.8</v>
      </c>
      <c r="V328" s="20" t="s">
        <v>499</v>
      </c>
      <c r="W328" s="20">
        <v>0.9</v>
      </c>
      <c r="X328" s="23" t="b">
        <v>0</v>
      </c>
      <c r="Y328" s="20"/>
      <c r="Z328" s="20" t="s">
        <v>858</v>
      </c>
      <c r="AA328" s="22">
        <v>10</v>
      </c>
      <c r="AB328" s="22">
        <v>54</v>
      </c>
      <c r="AC328" s="22">
        <v>14</v>
      </c>
      <c r="AD328" s="22">
        <v>65152</v>
      </c>
      <c r="AE328" s="22">
        <v>968</v>
      </c>
      <c r="AF328" s="22">
        <v>41514</v>
      </c>
      <c r="AG328" s="22">
        <v>1627</v>
      </c>
      <c r="AH328" s="20">
        <v>0.4</v>
      </c>
      <c r="AI328" s="20">
        <v>3.1</v>
      </c>
      <c r="AJ328" s="20" t="s">
        <v>499</v>
      </c>
      <c r="AK328" s="22">
        <v>450</v>
      </c>
      <c r="AL328" s="22">
        <v>0</v>
      </c>
      <c r="AM328" s="22">
        <v>0</v>
      </c>
      <c r="AN328" s="22">
        <v>2</v>
      </c>
      <c r="AO328" s="22">
        <v>10</v>
      </c>
      <c r="AP328" s="22">
        <v>0</v>
      </c>
      <c r="AQ328" s="22">
        <v>0</v>
      </c>
      <c r="AR328" s="22">
        <v>0</v>
      </c>
      <c r="AS328" s="22">
        <v>2</v>
      </c>
      <c r="AT328" s="22">
        <v>0</v>
      </c>
      <c r="AU328" s="22">
        <v>0</v>
      </c>
      <c r="AV328" s="22">
        <v>2</v>
      </c>
      <c r="AW328" s="22">
        <v>82</v>
      </c>
      <c r="AX328" s="20">
        <v>95.8</v>
      </c>
      <c r="AY328" s="20">
        <v>14.1</v>
      </c>
      <c r="AZ328" s="20">
        <v>6</v>
      </c>
      <c r="BA328" s="20">
        <v>11.6</v>
      </c>
      <c r="BB328" s="22">
        <v>5</v>
      </c>
      <c r="BC328" s="20">
        <v>0.12</v>
      </c>
      <c r="BD328" s="20">
        <v>0.26</v>
      </c>
      <c r="BE328" s="20">
        <v>0.38</v>
      </c>
      <c r="BF328" s="20">
        <v>13.32</v>
      </c>
      <c r="BG328" s="22">
        <v>76</v>
      </c>
      <c r="BH328" s="22">
        <v>22</v>
      </c>
      <c r="BI328" s="22">
        <v>248</v>
      </c>
      <c r="BJ328" s="22">
        <v>76</v>
      </c>
      <c r="BK328" s="22">
        <v>278</v>
      </c>
      <c r="BL328" s="22">
        <v>96</v>
      </c>
      <c r="BM328" s="22">
        <v>186</v>
      </c>
      <c r="BN328" s="22">
        <v>58</v>
      </c>
      <c r="BO328" s="20"/>
      <c r="BP328" s="20"/>
      <c r="BQ328" s="20"/>
      <c r="BR328" s="20"/>
      <c r="BS328" s="20"/>
      <c r="BT328" s="20"/>
      <c r="BU328" s="22">
        <v>0.02</v>
      </c>
      <c r="BV328" s="22">
        <v>0</v>
      </c>
      <c r="BW328" s="22">
        <v>0.05</v>
      </c>
      <c r="BX328" s="22">
        <v>7.0000000000000007E-2</v>
      </c>
      <c r="BY328" s="22">
        <v>2.66</v>
      </c>
      <c r="BZ328" s="22">
        <v>2</v>
      </c>
      <c r="CA328" s="22">
        <v>390</v>
      </c>
      <c r="CB328" s="22">
        <v>76</v>
      </c>
      <c r="CC328" s="22">
        <v>182</v>
      </c>
      <c r="CD328" s="22">
        <v>60</v>
      </c>
      <c r="CE328" s="22">
        <v>134</v>
      </c>
      <c r="CF328" s="22">
        <v>38</v>
      </c>
      <c r="CG328" s="22">
        <v>169</v>
      </c>
      <c r="CH328" s="22">
        <v>65</v>
      </c>
      <c r="CI328" s="22">
        <v>1</v>
      </c>
      <c r="CJ328" s="22">
        <v>0.4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432931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0</v>
      </c>
      <c r="K329" s="20">
        <v>0.5</v>
      </c>
      <c r="L329" s="22">
        <v>0</v>
      </c>
      <c r="M329" s="20" t="s">
        <v>1318</v>
      </c>
      <c r="N329" s="20">
        <v>0</v>
      </c>
      <c r="O329" s="22">
        <v>272</v>
      </c>
      <c r="P329" s="23" t="b">
        <v>0</v>
      </c>
      <c r="Q329" s="20"/>
      <c r="R329" s="20"/>
      <c r="S329" s="22">
        <v>44</v>
      </c>
      <c r="T329" s="20" t="s">
        <v>1319</v>
      </c>
      <c r="U329" s="20">
        <v>0</v>
      </c>
      <c r="V329" s="20" t="s">
        <v>698</v>
      </c>
      <c r="W329" s="20">
        <v>0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0</v>
      </c>
      <c r="AD329" s="22">
        <v>811</v>
      </c>
      <c r="AE329" s="22">
        <v>75</v>
      </c>
      <c r="AF329" s="22">
        <v>1491</v>
      </c>
      <c r="AG329" s="22">
        <v>70</v>
      </c>
      <c r="AH329" s="20">
        <v>0</v>
      </c>
      <c r="AI329" s="20">
        <v>0</v>
      </c>
      <c r="AJ329" s="20" t="s">
        <v>698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553</v>
      </c>
      <c r="BH329" s="22">
        <v>207</v>
      </c>
      <c r="BI329" s="22">
        <v>540</v>
      </c>
      <c r="BJ329" s="22">
        <v>206</v>
      </c>
      <c r="BK329" s="22">
        <v>524</v>
      </c>
      <c r="BL329" s="22">
        <v>198</v>
      </c>
      <c r="BM329" s="22">
        <v>558</v>
      </c>
      <c r="BN329" s="22">
        <v>210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558</v>
      </c>
      <c r="CB329" s="22">
        <v>292</v>
      </c>
      <c r="CC329" s="22">
        <v>539</v>
      </c>
      <c r="CD329" s="22">
        <v>201</v>
      </c>
      <c r="CE329" s="22">
        <v>560</v>
      </c>
      <c r="CF329" s="22">
        <v>211</v>
      </c>
      <c r="CG329" s="22">
        <v>551</v>
      </c>
      <c r="CH329" s="22">
        <v>204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83543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444</v>
      </c>
      <c r="N330" s="20">
        <v>0</v>
      </c>
      <c r="O330" s="22">
        <v>273</v>
      </c>
      <c r="P330" s="23" t="b">
        <v>0</v>
      </c>
      <c r="Q330" s="20" t="s">
        <v>3085</v>
      </c>
      <c r="R330" s="20" t="s">
        <v>3086</v>
      </c>
      <c r="S330" s="22">
        <v>44</v>
      </c>
      <c r="T330" s="20" t="s">
        <v>1290</v>
      </c>
      <c r="U330" s="20">
        <v>0</v>
      </c>
      <c r="V330" s="20" t="s">
        <v>701</v>
      </c>
      <c r="W330" s="20">
        <v>0.1</v>
      </c>
      <c r="X330" s="23" t="b">
        <v>0</v>
      </c>
      <c r="Y330" s="20"/>
      <c r="Z330" s="20" t="s">
        <v>872</v>
      </c>
      <c r="AA330" s="22">
        <v>10</v>
      </c>
      <c r="AB330" s="22">
        <v>54</v>
      </c>
      <c r="AC330" s="22">
        <v>0</v>
      </c>
      <c r="AD330" s="22">
        <v>941</v>
      </c>
      <c r="AE330" s="22">
        <v>0</v>
      </c>
      <c r="AF330" s="22">
        <v>5150</v>
      </c>
      <c r="AG330" s="22">
        <v>323</v>
      </c>
      <c r="AH330" s="20">
        <v>0</v>
      </c>
      <c r="AI330" s="20">
        <v>0</v>
      </c>
      <c r="AJ330" s="20" t="s">
        <v>701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515</v>
      </c>
      <c r="BH330" s="22">
        <v>189</v>
      </c>
      <c r="BI330" s="22">
        <v>500</v>
      </c>
      <c r="BJ330" s="22">
        <v>187</v>
      </c>
      <c r="BK330" s="22">
        <v>474</v>
      </c>
      <c r="BL330" s="22">
        <v>178</v>
      </c>
      <c r="BM330" s="22">
        <v>520</v>
      </c>
      <c r="BN330" s="22">
        <v>192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492</v>
      </c>
      <c r="CB330" s="22">
        <v>269</v>
      </c>
      <c r="CC330" s="22">
        <v>495</v>
      </c>
      <c r="CD330" s="22">
        <v>182</v>
      </c>
      <c r="CE330" s="22">
        <v>521</v>
      </c>
      <c r="CF330" s="22">
        <v>193</v>
      </c>
      <c r="CG330" s="22">
        <v>486</v>
      </c>
      <c r="CH330" s="22">
        <v>168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109434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2</v>
      </c>
      <c r="J331" s="20">
        <v>0</v>
      </c>
      <c r="K331" s="20">
        <v>0</v>
      </c>
      <c r="L331" s="22">
        <v>0</v>
      </c>
      <c r="M331" s="20" t="s">
        <v>1293</v>
      </c>
      <c r="N331" s="20">
        <v>0</v>
      </c>
      <c r="O331" s="22">
        <v>274</v>
      </c>
      <c r="P331" s="23" t="b">
        <v>0</v>
      </c>
      <c r="Q331" s="20" t="s">
        <v>3087</v>
      </c>
      <c r="R331" s="20" t="s">
        <v>3088</v>
      </c>
      <c r="S331" s="22">
        <v>40</v>
      </c>
      <c r="T331" s="20" t="s">
        <v>1294</v>
      </c>
      <c r="U331" s="20">
        <v>0</v>
      </c>
      <c r="V331" s="20" t="s">
        <v>700</v>
      </c>
      <c r="W331" s="20">
        <v>0.1</v>
      </c>
      <c r="X331" s="23" t="b">
        <v>0</v>
      </c>
      <c r="Y331" s="20"/>
      <c r="Z331" s="20" t="s">
        <v>872</v>
      </c>
      <c r="AA331" s="22">
        <v>10</v>
      </c>
      <c r="AB331" s="22">
        <v>54</v>
      </c>
      <c r="AC331" s="22">
        <v>0</v>
      </c>
      <c r="AD331" s="22">
        <v>1162</v>
      </c>
      <c r="AE331" s="22">
        <v>0</v>
      </c>
      <c r="AF331" s="22">
        <v>6228</v>
      </c>
      <c r="AG331" s="22">
        <v>470</v>
      </c>
      <c r="AH331" s="20">
        <v>0</v>
      </c>
      <c r="AI331" s="20">
        <v>0</v>
      </c>
      <c r="AJ331" s="20" t="s">
        <v>700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424</v>
      </c>
      <c r="BH331" s="22">
        <v>151</v>
      </c>
      <c r="BI331" s="22">
        <v>405</v>
      </c>
      <c r="BJ331" s="22">
        <v>150</v>
      </c>
      <c r="BK331" s="22">
        <v>372</v>
      </c>
      <c r="BL331" s="22">
        <v>130</v>
      </c>
      <c r="BM331" s="22">
        <v>430</v>
      </c>
      <c r="BN331" s="22">
        <v>152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614</v>
      </c>
      <c r="CB331" s="22">
        <v>169</v>
      </c>
      <c r="CC331" s="22">
        <v>401</v>
      </c>
      <c r="CD331" s="22">
        <v>133</v>
      </c>
      <c r="CE331" s="22">
        <v>428</v>
      </c>
      <c r="CF331" s="22">
        <v>147</v>
      </c>
      <c r="CG331" s="22">
        <v>398</v>
      </c>
      <c r="CH331" s="22">
        <v>152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80201</v>
      </c>
      <c r="D332" s="22">
        <v>0</v>
      </c>
      <c r="E332" s="22">
        <v>0</v>
      </c>
      <c r="F332" s="22">
        <v>1</v>
      </c>
      <c r="G332" s="22">
        <v>-1</v>
      </c>
      <c r="H332" s="22">
        <v>1</v>
      </c>
      <c r="I332" s="22">
        <v>1</v>
      </c>
      <c r="J332" s="20">
        <v>3.7</v>
      </c>
      <c r="K332" s="20">
        <v>4.2</v>
      </c>
      <c r="L332" s="22">
        <v>6</v>
      </c>
      <c r="M332" s="20" t="s">
        <v>1286</v>
      </c>
      <c r="N332" s="20">
        <v>3.7</v>
      </c>
      <c r="O332" s="22">
        <v>275</v>
      </c>
      <c r="P332" s="23" t="b">
        <v>0</v>
      </c>
      <c r="Q332" s="20"/>
      <c r="R332" s="20"/>
      <c r="S332" s="22">
        <v>46</v>
      </c>
      <c r="T332" s="20" t="s">
        <v>1287</v>
      </c>
      <c r="U332" s="20">
        <v>5</v>
      </c>
      <c r="V332" s="20" t="s">
        <v>429</v>
      </c>
      <c r="W332" s="20">
        <v>13</v>
      </c>
      <c r="X332" s="23" t="b">
        <v>0</v>
      </c>
      <c r="Y332" s="20"/>
      <c r="Z332" s="20" t="s">
        <v>858</v>
      </c>
      <c r="AA332" s="22">
        <v>10</v>
      </c>
      <c r="AB332" s="22">
        <v>54</v>
      </c>
      <c r="AC332" s="22">
        <v>25</v>
      </c>
      <c r="AD332" s="22">
        <v>604412</v>
      </c>
      <c r="AE332" s="22">
        <v>49102</v>
      </c>
      <c r="AF332" s="22">
        <v>186371</v>
      </c>
      <c r="AG332" s="22">
        <v>9313</v>
      </c>
      <c r="AH332" s="20">
        <v>0.8</v>
      </c>
      <c r="AI332" s="20">
        <v>5.4</v>
      </c>
      <c r="AJ332" s="20" t="s">
        <v>429</v>
      </c>
      <c r="AK332" s="22">
        <v>450</v>
      </c>
      <c r="AL332" s="22">
        <v>0</v>
      </c>
      <c r="AM332" s="22">
        <v>0</v>
      </c>
      <c r="AN332" s="22">
        <v>2</v>
      </c>
      <c r="AO332" s="22">
        <v>10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24</v>
      </c>
      <c r="AV332" s="22">
        <v>5</v>
      </c>
      <c r="AW332" s="22">
        <v>124</v>
      </c>
      <c r="AX332" s="20">
        <v>200.4</v>
      </c>
      <c r="AY332" s="20">
        <v>0</v>
      </c>
      <c r="AZ332" s="20">
        <v>0</v>
      </c>
      <c r="BA332" s="20">
        <v>20</v>
      </c>
      <c r="BB332" s="22">
        <v>5</v>
      </c>
      <c r="BC332" s="20">
        <v>0</v>
      </c>
      <c r="BD332" s="20">
        <v>0</v>
      </c>
      <c r="BE332" s="20">
        <v>0</v>
      </c>
      <c r="BF332" s="20">
        <v>13.32</v>
      </c>
      <c r="BG332" s="22">
        <v>2</v>
      </c>
      <c r="BH332" s="22">
        <v>1</v>
      </c>
      <c r="BI332" s="22">
        <v>628</v>
      </c>
      <c r="BJ332" s="22">
        <v>76</v>
      </c>
      <c r="BK332" s="22">
        <v>620</v>
      </c>
      <c r="BL332" s="22">
        <v>75</v>
      </c>
      <c r="BM332" s="22">
        <v>80</v>
      </c>
      <c r="BN332" s="22">
        <v>1</v>
      </c>
      <c r="BO332" s="20"/>
      <c r="BP332" s="20"/>
      <c r="BQ332" s="20"/>
      <c r="BR332" s="20"/>
      <c r="BS332" s="20"/>
      <c r="BT332" s="20"/>
      <c r="BU332" s="22">
        <v>0</v>
      </c>
      <c r="BV332" s="22">
        <v>4.8</v>
      </c>
      <c r="BW332" s="22">
        <v>0</v>
      </c>
      <c r="BX332" s="22">
        <v>0</v>
      </c>
      <c r="BY332" s="22">
        <v>2.66</v>
      </c>
      <c r="BZ332" s="22">
        <v>2</v>
      </c>
      <c r="CA332" s="22">
        <v>333</v>
      </c>
      <c r="CB332" s="22">
        <v>12</v>
      </c>
      <c r="CC332" s="22">
        <v>70</v>
      </c>
      <c r="CD332" s="22">
        <v>7</v>
      </c>
      <c r="CE332" s="22">
        <v>29</v>
      </c>
      <c r="CF332" s="22">
        <v>3</v>
      </c>
      <c r="CG332" s="22">
        <v>32</v>
      </c>
      <c r="CH332" s="22">
        <v>6</v>
      </c>
      <c r="CI332" s="22">
        <v>1</v>
      </c>
      <c r="CJ332" s="22">
        <v>0.4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212314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2109</v>
      </c>
      <c r="N333" s="20">
        <v>0.3</v>
      </c>
      <c r="O333" s="22">
        <v>276</v>
      </c>
      <c r="P333" s="23" t="b">
        <v>0</v>
      </c>
      <c r="Q333" s="20" t="s">
        <v>3298</v>
      </c>
      <c r="R333" s="20" t="s">
        <v>3089</v>
      </c>
      <c r="S333" s="22">
        <v>45</v>
      </c>
      <c r="T333" s="20" t="s">
        <v>1755</v>
      </c>
      <c r="U333" s="20">
        <v>2</v>
      </c>
      <c r="V333" s="20" t="s">
        <v>2110</v>
      </c>
      <c r="W333" s="20">
        <v>0.4</v>
      </c>
      <c r="X333" s="23" t="b">
        <v>0</v>
      </c>
      <c r="Y333" s="20"/>
      <c r="Z333" s="20" t="s">
        <v>899</v>
      </c>
      <c r="AA333" s="22">
        <v>10</v>
      </c>
      <c r="AB333" s="22">
        <v>54</v>
      </c>
      <c r="AC333" s="22">
        <v>6</v>
      </c>
      <c r="AD333" s="22">
        <v>46704</v>
      </c>
      <c r="AE333" s="22">
        <v>31</v>
      </c>
      <c r="AF333" s="22">
        <v>50021</v>
      </c>
      <c r="AG333" s="22">
        <v>2983</v>
      </c>
      <c r="AH333" s="20">
        <v>0.1</v>
      </c>
      <c r="AI333" s="20">
        <v>1.3</v>
      </c>
      <c r="AJ333" s="20" t="s">
        <v>2110</v>
      </c>
      <c r="AK333" s="22">
        <v>250</v>
      </c>
      <c r="AL333" s="22">
        <v>0</v>
      </c>
      <c r="AM333" s="22">
        <v>0</v>
      </c>
      <c r="AN333" s="22">
        <v>1</v>
      </c>
      <c r="AO333" s="22">
        <v>4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0</v>
      </c>
      <c r="AW333" s="22">
        <v>31</v>
      </c>
      <c r="AX333" s="20">
        <v>20.6</v>
      </c>
      <c r="AY333" s="20">
        <v>30.9</v>
      </c>
      <c r="AZ333" s="20">
        <v>9</v>
      </c>
      <c r="BA333" s="20">
        <v>6</v>
      </c>
      <c r="BB333" s="22">
        <v>3</v>
      </c>
      <c r="BC333" s="20">
        <v>0.04</v>
      </c>
      <c r="BD333" s="20">
        <v>0.06</v>
      </c>
      <c r="BE333" s="20">
        <v>0.1</v>
      </c>
      <c r="BF333" s="20">
        <v>8.85</v>
      </c>
      <c r="BG333" s="22">
        <v>280</v>
      </c>
      <c r="BH333" s="22">
        <v>117</v>
      </c>
      <c r="BI333" s="22">
        <v>168</v>
      </c>
      <c r="BJ333" s="22">
        <v>100</v>
      </c>
      <c r="BK333" s="22">
        <v>255</v>
      </c>
      <c r="BL333" s="22">
        <v>129</v>
      </c>
      <c r="BM333" s="22">
        <v>272</v>
      </c>
      <c r="BN333" s="22">
        <v>118</v>
      </c>
      <c r="BO333" s="20"/>
      <c r="BP333" s="20"/>
      <c r="BQ333" s="20"/>
      <c r="BR333" s="20"/>
      <c r="BS333" s="20"/>
      <c r="BT333" s="20"/>
      <c r="BU333" s="22">
        <v>0.01</v>
      </c>
      <c r="BV333" s="22">
        <v>0</v>
      </c>
      <c r="BW333" s="22">
        <v>0.02</v>
      </c>
      <c r="BX333" s="22">
        <v>0.03</v>
      </c>
      <c r="BY333" s="22">
        <v>3.19</v>
      </c>
      <c r="BZ333" s="22">
        <v>1.44</v>
      </c>
      <c r="CA333" s="22">
        <v>383</v>
      </c>
      <c r="CB333" s="22">
        <v>227</v>
      </c>
      <c r="CC333" s="22">
        <v>344</v>
      </c>
      <c r="CD333" s="22">
        <v>159</v>
      </c>
      <c r="CE333" s="22">
        <v>197</v>
      </c>
      <c r="CF333" s="22">
        <v>82</v>
      </c>
      <c r="CG333" s="22">
        <v>230</v>
      </c>
      <c r="CH333" s="22">
        <v>73</v>
      </c>
      <c r="CI333" s="22">
        <v>1.08</v>
      </c>
      <c r="CJ333" s="22">
        <v>0.36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120721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1083</v>
      </c>
      <c r="N334" s="20">
        <v>0</v>
      </c>
      <c r="O334" s="22">
        <v>277</v>
      </c>
      <c r="P334" s="23" t="b">
        <v>0</v>
      </c>
      <c r="Q334" s="20" t="s">
        <v>3090</v>
      </c>
      <c r="R334" s="20" t="s">
        <v>3091</v>
      </c>
      <c r="S334" s="22">
        <v>40</v>
      </c>
      <c r="T334" s="20" t="s">
        <v>1320</v>
      </c>
      <c r="U334" s="20">
        <v>0</v>
      </c>
      <c r="V334" s="20" t="s">
        <v>613</v>
      </c>
      <c r="W334" s="20">
        <v>0.4</v>
      </c>
      <c r="X334" s="23" t="b">
        <v>0</v>
      </c>
      <c r="Y334" s="20"/>
      <c r="Z334" s="20" t="s">
        <v>872</v>
      </c>
      <c r="AA334" s="22">
        <v>10</v>
      </c>
      <c r="AB334" s="22">
        <v>54</v>
      </c>
      <c r="AC334" s="22">
        <v>0</v>
      </c>
      <c r="AD334" s="22">
        <v>4952</v>
      </c>
      <c r="AE334" s="22">
        <v>0</v>
      </c>
      <c r="AF334" s="22">
        <v>23690</v>
      </c>
      <c r="AG334" s="22">
        <v>1911</v>
      </c>
      <c r="AH334" s="20">
        <v>0</v>
      </c>
      <c r="AI334" s="20">
        <v>0</v>
      </c>
      <c r="AJ334" s="20" t="s">
        <v>613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429</v>
      </c>
      <c r="BH334" s="22">
        <v>154</v>
      </c>
      <c r="BI334" s="22">
        <v>411</v>
      </c>
      <c r="BJ334" s="22">
        <v>153</v>
      </c>
      <c r="BK334" s="22">
        <v>378</v>
      </c>
      <c r="BL334" s="22">
        <v>133</v>
      </c>
      <c r="BM334" s="22">
        <v>435</v>
      </c>
      <c r="BN334" s="22">
        <v>155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620</v>
      </c>
      <c r="CB334" s="22">
        <v>172</v>
      </c>
      <c r="CC334" s="22">
        <v>406</v>
      </c>
      <c r="CD334" s="22">
        <v>136</v>
      </c>
      <c r="CE334" s="22">
        <v>433</v>
      </c>
      <c r="CF334" s="22">
        <v>150</v>
      </c>
      <c r="CG334" s="22">
        <v>242</v>
      </c>
      <c r="CH334" s="22">
        <v>91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128389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1296</v>
      </c>
      <c r="N335" s="20">
        <v>0</v>
      </c>
      <c r="O335" s="22">
        <v>278</v>
      </c>
      <c r="P335" s="23" t="b">
        <v>0</v>
      </c>
      <c r="Q335" s="20" t="s">
        <v>2826</v>
      </c>
      <c r="R335" s="20" t="s">
        <v>2827</v>
      </c>
      <c r="S335" s="22">
        <v>74</v>
      </c>
      <c r="T335" s="20" t="s">
        <v>1297</v>
      </c>
      <c r="U335" s="20">
        <v>1</v>
      </c>
      <c r="V335" s="20" t="s">
        <v>415</v>
      </c>
      <c r="W335" s="20">
        <v>0.9</v>
      </c>
      <c r="X335" s="23" t="b">
        <v>0</v>
      </c>
      <c r="Y335" s="20"/>
      <c r="Z335" s="20" t="s">
        <v>872</v>
      </c>
      <c r="AA335" s="22">
        <v>10</v>
      </c>
      <c r="AB335" s="22">
        <v>54</v>
      </c>
      <c r="AC335" s="22">
        <v>1</v>
      </c>
      <c r="AD335" s="22">
        <v>15553</v>
      </c>
      <c r="AE335" s="22">
        <v>0</v>
      </c>
      <c r="AF335" s="22">
        <v>340388</v>
      </c>
      <c r="AG335" s="22">
        <v>2158</v>
      </c>
      <c r="AH335" s="20">
        <v>0</v>
      </c>
      <c r="AI335" s="20">
        <v>0.1</v>
      </c>
      <c r="AJ335" s="20" t="s">
        <v>415</v>
      </c>
      <c r="AK335" s="22">
        <v>32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6</v>
      </c>
      <c r="AX335" s="20">
        <v>6.4</v>
      </c>
      <c r="AY335" s="20">
        <v>0.3</v>
      </c>
      <c r="AZ335" s="20">
        <v>26</v>
      </c>
      <c r="BA335" s="20">
        <v>3.3</v>
      </c>
      <c r="BB335" s="22">
        <v>0</v>
      </c>
      <c r="BC335" s="20">
        <v>0.16</v>
      </c>
      <c r="BD335" s="20">
        <v>0.02</v>
      </c>
      <c r="BE335" s="20">
        <v>0.18</v>
      </c>
      <c r="BF335" s="20">
        <v>0.6</v>
      </c>
      <c r="BG335" s="22">
        <v>350</v>
      </c>
      <c r="BH335" s="22">
        <v>41</v>
      </c>
      <c r="BI335" s="22">
        <v>371</v>
      </c>
      <c r="BJ335" s="22">
        <v>51</v>
      </c>
      <c r="BK335" s="22">
        <v>166</v>
      </c>
      <c r="BL335" s="22">
        <v>36</v>
      </c>
      <c r="BM335" s="22">
        <v>317</v>
      </c>
      <c r="BN335" s="22">
        <v>41</v>
      </c>
      <c r="BO335" s="20"/>
      <c r="BP335" s="20"/>
      <c r="BQ335" s="20"/>
      <c r="BR335" s="20"/>
      <c r="BS335" s="20"/>
      <c r="BT335" s="20"/>
      <c r="BU335" s="22">
        <v>0.45</v>
      </c>
      <c r="BV335" s="22">
        <v>0</v>
      </c>
      <c r="BW335" s="22">
        <v>0.06</v>
      </c>
      <c r="BX335" s="22">
        <v>0.51</v>
      </c>
      <c r="BY335" s="22">
        <v>1.69</v>
      </c>
      <c r="BZ335" s="22">
        <v>0</v>
      </c>
      <c r="CA335" s="22">
        <v>22</v>
      </c>
      <c r="CB335" s="22">
        <v>8</v>
      </c>
      <c r="CC335" s="22">
        <v>710</v>
      </c>
      <c r="CD335" s="22">
        <v>90</v>
      </c>
      <c r="CE335" s="22">
        <v>382</v>
      </c>
      <c r="CF335" s="22">
        <v>52</v>
      </c>
      <c r="CG335" s="22">
        <v>172</v>
      </c>
      <c r="CH335" s="22">
        <v>30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244042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4</v>
      </c>
      <c r="J336" s="20">
        <v>0.3</v>
      </c>
      <c r="K336" s="20">
        <v>0.8</v>
      </c>
      <c r="L336" s="22">
        <v>0</v>
      </c>
      <c r="M336" s="20" t="s">
        <v>307</v>
      </c>
      <c r="N336" s="20">
        <v>0.3</v>
      </c>
      <c r="O336" s="22">
        <v>279</v>
      </c>
      <c r="P336" s="23" t="b">
        <v>0</v>
      </c>
      <c r="Q336" s="20"/>
      <c r="R336" s="20"/>
      <c r="S336" s="22">
        <v>44</v>
      </c>
      <c r="T336" s="20" t="s">
        <v>1309</v>
      </c>
      <c r="U336" s="20">
        <v>1</v>
      </c>
      <c r="V336" s="20" t="s">
        <v>1310</v>
      </c>
      <c r="W336" s="20">
        <v>0.6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2</v>
      </c>
      <c r="AD336" s="22">
        <v>31210</v>
      </c>
      <c r="AE336" s="22">
        <v>4785</v>
      </c>
      <c r="AF336" s="22">
        <v>24595</v>
      </c>
      <c r="AG336" s="22">
        <v>2241</v>
      </c>
      <c r="AH336" s="20">
        <v>0.1</v>
      </c>
      <c r="AI336" s="20">
        <v>0.5</v>
      </c>
      <c r="AJ336" s="20" t="s">
        <v>702</v>
      </c>
      <c r="AK336" s="22">
        <v>13</v>
      </c>
      <c r="AL336" s="22">
        <v>0</v>
      </c>
      <c r="AM336" s="22">
        <v>0</v>
      </c>
      <c r="AN336" s="22">
        <v>0</v>
      </c>
      <c r="AO336" s="22">
        <v>2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3</v>
      </c>
      <c r="AX336" s="20">
        <v>0.2</v>
      </c>
      <c r="AY336" s="20">
        <v>0.5</v>
      </c>
      <c r="AZ336" s="20">
        <v>4</v>
      </c>
      <c r="BA336" s="20">
        <v>0.5</v>
      </c>
      <c r="BB336" s="22">
        <v>0</v>
      </c>
      <c r="BC336" s="20">
        <v>0</v>
      </c>
      <c r="BD336" s="20">
        <v>0.03</v>
      </c>
      <c r="BE336" s="20">
        <v>0.03</v>
      </c>
      <c r="BF336" s="20">
        <v>1.46</v>
      </c>
      <c r="BG336" s="22">
        <v>397</v>
      </c>
      <c r="BH336" s="22">
        <v>48</v>
      </c>
      <c r="BI336" s="22">
        <v>359</v>
      </c>
      <c r="BJ336" s="22">
        <v>48</v>
      </c>
      <c r="BK336" s="22">
        <v>297</v>
      </c>
      <c r="BL336" s="22">
        <v>48</v>
      </c>
      <c r="BM336" s="22">
        <v>385</v>
      </c>
      <c r="BN336" s="22">
        <v>48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0.21</v>
      </c>
      <c r="BX336" s="22">
        <v>0.21</v>
      </c>
      <c r="BY336" s="22">
        <v>10.11</v>
      </c>
      <c r="BZ336" s="22">
        <v>13.85</v>
      </c>
      <c r="CA336" s="22">
        <v>551</v>
      </c>
      <c r="CB336" s="22">
        <v>90</v>
      </c>
      <c r="CC336" s="22">
        <v>338</v>
      </c>
      <c r="CD336" s="22">
        <v>46</v>
      </c>
      <c r="CE336" s="22">
        <v>313</v>
      </c>
      <c r="CF336" s="22">
        <v>42</v>
      </c>
      <c r="CG336" s="22">
        <v>208</v>
      </c>
      <c r="CH336" s="22">
        <v>37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154296</v>
      </c>
      <c r="D337" s="22">
        <v>0</v>
      </c>
      <c r="E337" s="22">
        <v>0</v>
      </c>
      <c r="F337" s="22">
        <v>0</v>
      </c>
      <c r="G337" s="22">
        <v>0</v>
      </c>
      <c r="H337" s="22">
        <v>1</v>
      </c>
      <c r="I337" s="22">
        <v>3</v>
      </c>
      <c r="J337" s="20">
        <v>4.3</v>
      </c>
      <c r="K337" s="20">
        <v>4.8</v>
      </c>
      <c r="L337" s="22">
        <v>3</v>
      </c>
      <c r="M337" s="20" t="s">
        <v>1195</v>
      </c>
      <c r="N337" s="20">
        <v>4.3</v>
      </c>
      <c r="O337" s="22">
        <v>280</v>
      </c>
      <c r="P337" s="23" t="b">
        <v>0</v>
      </c>
      <c r="Q337" s="20"/>
      <c r="R337" s="20" t="s">
        <v>2429</v>
      </c>
      <c r="S337" s="22">
        <v>50</v>
      </c>
      <c r="T337" s="20" t="s">
        <v>1312</v>
      </c>
      <c r="U337" s="20">
        <v>4.3</v>
      </c>
      <c r="V337" s="20" t="s">
        <v>1313</v>
      </c>
      <c r="W337" s="20">
        <v>0.4</v>
      </c>
      <c r="X337" s="23" t="b">
        <v>0</v>
      </c>
      <c r="Y337" s="20"/>
      <c r="Z337" s="20" t="s">
        <v>858</v>
      </c>
      <c r="AA337" s="22">
        <v>10</v>
      </c>
      <c r="AB337" s="22">
        <v>54</v>
      </c>
      <c r="AC337" s="22">
        <v>13</v>
      </c>
      <c r="AD337" s="22">
        <v>25292</v>
      </c>
      <c r="AE337" s="22">
        <v>3057</v>
      </c>
      <c r="AF337" s="22">
        <v>12409</v>
      </c>
      <c r="AG337" s="22">
        <v>1068</v>
      </c>
      <c r="AH337" s="20">
        <v>0.9</v>
      </c>
      <c r="AI337" s="20">
        <v>2.6</v>
      </c>
      <c r="AJ337" s="20" t="s">
        <v>2111</v>
      </c>
      <c r="AK337" s="22">
        <v>203</v>
      </c>
      <c r="AL337" s="22">
        <v>1</v>
      </c>
      <c r="AM337" s="22">
        <v>0</v>
      </c>
      <c r="AN337" s="22">
        <v>1</v>
      </c>
      <c r="AO337" s="22">
        <v>3</v>
      </c>
      <c r="AP337" s="22">
        <v>0</v>
      </c>
      <c r="AQ337" s="22">
        <v>0</v>
      </c>
      <c r="AR337" s="22">
        <v>0</v>
      </c>
      <c r="AS337" s="22">
        <v>1</v>
      </c>
      <c r="AT337" s="22">
        <v>0</v>
      </c>
      <c r="AU337" s="22">
        <v>0</v>
      </c>
      <c r="AV337" s="22">
        <v>3</v>
      </c>
      <c r="AW337" s="22">
        <v>42</v>
      </c>
      <c r="AX337" s="20">
        <v>70.2</v>
      </c>
      <c r="AY337" s="20">
        <v>10.5</v>
      </c>
      <c r="AZ337" s="20">
        <v>30</v>
      </c>
      <c r="BA337" s="20">
        <v>11.2</v>
      </c>
      <c r="BB337" s="22">
        <v>2</v>
      </c>
      <c r="BC337" s="20">
        <v>0.24</v>
      </c>
      <c r="BD337" s="20">
        <v>0.04</v>
      </c>
      <c r="BE337" s="20">
        <v>0.28000000000000003</v>
      </c>
      <c r="BF337" s="20">
        <v>6.4</v>
      </c>
      <c r="BG337" s="22">
        <v>139</v>
      </c>
      <c r="BH337" s="22">
        <v>48</v>
      </c>
      <c r="BI337" s="22">
        <v>281</v>
      </c>
      <c r="BJ337" s="22">
        <v>146</v>
      </c>
      <c r="BK337" s="22">
        <v>150</v>
      </c>
      <c r="BL337" s="22">
        <v>88</v>
      </c>
      <c r="BM337" s="22">
        <v>194</v>
      </c>
      <c r="BN337" s="22">
        <v>92</v>
      </c>
      <c r="BO337" s="20"/>
      <c r="BP337" s="20"/>
      <c r="BQ337" s="20"/>
      <c r="BR337" s="20"/>
      <c r="BS337" s="20"/>
      <c r="BT337" s="20"/>
      <c r="BU337" s="22">
        <v>0.11</v>
      </c>
      <c r="BV337" s="22">
        <v>0</v>
      </c>
      <c r="BW337" s="22">
        <v>0.02</v>
      </c>
      <c r="BX337" s="22">
        <v>0.13</v>
      </c>
      <c r="BY337" s="22">
        <v>2.84</v>
      </c>
      <c r="BZ337" s="22">
        <v>1.33</v>
      </c>
      <c r="CA337" s="22">
        <v>182</v>
      </c>
      <c r="CB337" s="22">
        <v>110</v>
      </c>
      <c r="CC337" s="22">
        <v>49</v>
      </c>
      <c r="CD337" s="22">
        <v>26</v>
      </c>
      <c r="CE337" s="22">
        <v>64</v>
      </c>
      <c r="CF337" s="22">
        <v>27</v>
      </c>
      <c r="CG337" s="22">
        <v>257</v>
      </c>
      <c r="CH337" s="22">
        <v>78</v>
      </c>
      <c r="CI337" s="22">
        <v>0.89</v>
      </c>
      <c r="CJ337" s="22">
        <v>0.44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82514</v>
      </c>
      <c r="D338" s="22">
        <v>0</v>
      </c>
      <c r="E338" s="22">
        <v>0</v>
      </c>
      <c r="F338" s="22">
        <v>0</v>
      </c>
      <c r="G338" s="22">
        <v>0</v>
      </c>
      <c r="H338" s="22">
        <v>1</v>
      </c>
      <c r="I338" s="22">
        <v>2</v>
      </c>
      <c r="J338" s="20">
        <v>5</v>
      </c>
      <c r="K338" s="20">
        <v>5.5</v>
      </c>
      <c r="L338" s="22">
        <v>8</v>
      </c>
      <c r="M338" s="20" t="s">
        <v>959</v>
      </c>
      <c r="N338" s="20">
        <v>5</v>
      </c>
      <c r="O338" s="22">
        <v>281</v>
      </c>
      <c r="P338" s="23" t="b">
        <v>0</v>
      </c>
      <c r="Q338" s="20"/>
      <c r="R338" s="20" t="s">
        <v>2828</v>
      </c>
      <c r="S338" s="22">
        <v>45</v>
      </c>
      <c r="T338" s="20" t="s">
        <v>1289</v>
      </c>
      <c r="U338" s="20">
        <v>5</v>
      </c>
      <c r="V338" s="20" t="s">
        <v>458</v>
      </c>
      <c r="W338" s="20">
        <v>0.9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20</v>
      </c>
      <c r="AD338" s="22">
        <v>73264</v>
      </c>
      <c r="AE338" s="22">
        <v>12280</v>
      </c>
      <c r="AF338" s="22">
        <v>37581</v>
      </c>
      <c r="AG338" s="22">
        <v>2331</v>
      </c>
      <c r="AH338" s="20">
        <v>1.1000000000000001</v>
      </c>
      <c r="AI338" s="20">
        <v>4.4000000000000004</v>
      </c>
      <c r="AJ338" s="20" t="s">
        <v>458</v>
      </c>
      <c r="AK338" s="22">
        <v>333</v>
      </c>
      <c r="AL338" s="22">
        <v>1</v>
      </c>
      <c r="AM338" s="22">
        <v>0</v>
      </c>
      <c r="AN338" s="22">
        <v>2</v>
      </c>
      <c r="AO338" s="22">
        <v>8</v>
      </c>
      <c r="AP338" s="22">
        <v>0</v>
      </c>
      <c r="AQ338" s="22">
        <v>0</v>
      </c>
      <c r="AR338" s="22">
        <v>0</v>
      </c>
      <c r="AS338" s="22">
        <v>0</v>
      </c>
      <c r="AT338" s="22">
        <v>1</v>
      </c>
      <c r="AU338" s="22">
        <v>0</v>
      </c>
      <c r="AV338" s="22">
        <v>4</v>
      </c>
      <c r="AW338" s="22">
        <v>85</v>
      </c>
      <c r="AX338" s="20">
        <v>83.4</v>
      </c>
      <c r="AY338" s="20">
        <v>8.6999999999999993</v>
      </c>
      <c r="AZ338" s="20">
        <v>41</v>
      </c>
      <c r="BA338" s="20">
        <v>13.2</v>
      </c>
      <c r="BB338" s="22">
        <v>4</v>
      </c>
      <c r="BC338" s="20">
        <v>0.96</v>
      </c>
      <c r="BD338" s="20">
        <v>0.08</v>
      </c>
      <c r="BE338" s="20">
        <v>1.04</v>
      </c>
      <c r="BF338" s="20">
        <v>12.73</v>
      </c>
      <c r="BG338" s="22">
        <v>101</v>
      </c>
      <c r="BH338" s="22">
        <v>34</v>
      </c>
      <c r="BI338" s="22">
        <v>288</v>
      </c>
      <c r="BJ338" s="22">
        <v>96</v>
      </c>
      <c r="BK338" s="22">
        <v>120</v>
      </c>
      <c r="BL338" s="22">
        <v>19</v>
      </c>
      <c r="BM338" s="22">
        <v>161</v>
      </c>
      <c r="BN338" s="22">
        <v>45</v>
      </c>
      <c r="BO338" s="20"/>
      <c r="BP338" s="20"/>
      <c r="BQ338" s="20"/>
      <c r="BR338" s="20"/>
      <c r="BS338" s="20"/>
      <c r="BT338" s="20"/>
      <c r="BU338" s="22">
        <v>0.26</v>
      </c>
      <c r="BV338" s="22">
        <v>0</v>
      </c>
      <c r="BW338" s="22">
        <v>0.02</v>
      </c>
      <c r="BX338" s="22">
        <v>0.28000000000000003</v>
      </c>
      <c r="BY338" s="22">
        <v>3.44</v>
      </c>
      <c r="BZ338" s="22">
        <v>2.16</v>
      </c>
      <c r="CA338" s="22">
        <v>349</v>
      </c>
      <c r="CB338" s="22">
        <v>49</v>
      </c>
      <c r="CC338" s="22">
        <v>32</v>
      </c>
      <c r="CD338" s="22">
        <v>8</v>
      </c>
      <c r="CE338" s="22">
        <v>28</v>
      </c>
      <c r="CF338" s="22">
        <v>4</v>
      </c>
      <c r="CG338" s="22">
        <v>167</v>
      </c>
      <c r="CH338" s="22">
        <v>63</v>
      </c>
      <c r="CI338" s="22">
        <v>1.08</v>
      </c>
      <c r="CJ338" s="22">
        <v>0.54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153366</v>
      </c>
      <c r="D339" s="22">
        <v>0</v>
      </c>
      <c r="E339" s="22">
        <v>0</v>
      </c>
      <c r="F339" s="22">
        <v>-2</v>
      </c>
      <c r="G339" s="22">
        <v>2</v>
      </c>
      <c r="H339" s="22">
        <v>0</v>
      </c>
      <c r="I339" s="22">
        <v>3</v>
      </c>
      <c r="J339" s="20">
        <v>3</v>
      </c>
      <c r="K339" s="20">
        <v>3.5</v>
      </c>
      <c r="L339" s="22">
        <v>3</v>
      </c>
      <c r="M339" s="20" t="s">
        <v>504</v>
      </c>
      <c r="N339" s="20">
        <v>3</v>
      </c>
      <c r="O339" s="22">
        <v>282</v>
      </c>
      <c r="P339" s="23" t="b">
        <v>0</v>
      </c>
      <c r="Q339" s="20"/>
      <c r="R339" s="20" t="s">
        <v>3092</v>
      </c>
      <c r="S339" s="22">
        <v>48</v>
      </c>
      <c r="T339" s="20" t="s">
        <v>1298</v>
      </c>
      <c r="U339" s="20">
        <v>2.6</v>
      </c>
      <c r="V339" s="20" t="s">
        <v>555</v>
      </c>
      <c r="W339" s="20">
        <v>0.6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13</v>
      </c>
      <c r="AD339" s="22">
        <v>9590</v>
      </c>
      <c r="AE339" s="22">
        <v>1433</v>
      </c>
      <c r="AF339" s="22">
        <v>44145</v>
      </c>
      <c r="AG339" s="22">
        <v>1503</v>
      </c>
      <c r="AH339" s="20">
        <v>0.6</v>
      </c>
      <c r="AI339" s="20">
        <v>2.7</v>
      </c>
      <c r="AJ339" s="20" t="s">
        <v>555</v>
      </c>
      <c r="AK339" s="22">
        <v>327</v>
      </c>
      <c r="AL339" s="22">
        <v>0</v>
      </c>
      <c r="AM339" s="22">
        <v>1</v>
      </c>
      <c r="AN339" s="22">
        <v>2</v>
      </c>
      <c r="AO339" s="22">
        <v>8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62</v>
      </c>
      <c r="AX339" s="20">
        <v>52.6</v>
      </c>
      <c r="AY339" s="20">
        <v>66.400000000000006</v>
      </c>
      <c r="AZ339" s="20">
        <v>4</v>
      </c>
      <c r="BA339" s="20">
        <v>12.3</v>
      </c>
      <c r="BB339" s="22">
        <v>4</v>
      </c>
      <c r="BC339" s="20">
        <v>0</v>
      </c>
      <c r="BD339" s="20">
        <v>0.21</v>
      </c>
      <c r="BE339" s="20">
        <v>0.21</v>
      </c>
      <c r="BF339" s="20">
        <v>8.73</v>
      </c>
      <c r="BG339" s="22">
        <v>184</v>
      </c>
      <c r="BH339" s="22">
        <v>71</v>
      </c>
      <c r="BI339" s="22">
        <v>84</v>
      </c>
      <c r="BJ339" s="22">
        <v>59</v>
      </c>
      <c r="BK339" s="22">
        <v>303</v>
      </c>
      <c r="BL339" s="22">
        <v>149</v>
      </c>
      <c r="BM339" s="22">
        <v>178</v>
      </c>
      <c r="BN339" s="22">
        <v>88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0.06</v>
      </c>
      <c r="BX339" s="22">
        <v>0.06</v>
      </c>
      <c r="BY339" s="22">
        <v>2.4</v>
      </c>
      <c r="BZ339" s="22">
        <v>2.2000000000000002</v>
      </c>
      <c r="CA339" s="22">
        <v>309</v>
      </c>
      <c r="CB339" s="22">
        <v>206</v>
      </c>
      <c r="CC339" s="22">
        <v>97</v>
      </c>
      <c r="CD339" s="22">
        <v>43</v>
      </c>
      <c r="CE339" s="22">
        <v>152</v>
      </c>
      <c r="CF339" s="22">
        <v>66</v>
      </c>
      <c r="CG339" s="22">
        <v>215</v>
      </c>
      <c r="CH339" s="22">
        <v>67</v>
      </c>
      <c r="CI339" s="22">
        <v>1.1000000000000001</v>
      </c>
      <c r="CJ339" s="22">
        <v>0.55000000000000004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75</v>
      </c>
      <c r="B340" s="20"/>
      <c r="C340" s="22">
        <v>169528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0.5</v>
      </c>
      <c r="L340" s="22">
        <v>0</v>
      </c>
      <c r="M340" s="20" t="s">
        <v>1307</v>
      </c>
      <c r="N340" s="20">
        <v>0</v>
      </c>
      <c r="O340" s="22">
        <v>283</v>
      </c>
      <c r="P340" s="23" t="b">
        <v>0</v>
      </c>
      <c r="Q340" s="20" t="s">
        <v>3118</v>
      </c>
      <c r="R340" s="20" t="s">
        <v>3303</v>
      </c>
      <c r="S340" s="22">
        <v>45</v>
      </c>
      <c r="T340" s="20" t="s">
        <v>1308</v>
      </c>
      <c r="U340" s="20">
        <v>1.8</v>
      </c>
      <c r="V340" s="20" t="s">
        <v>542</v>
      </c>
      <c r="W340" s="20">
        <v>0.7</v>
      </c>
      <c r="X340" s="23" t="b">
        <v>0</v>
      </c>
      <c r="Y340" s="20"/>
      <c r="Z340" s="20" t="s">
        <v>937</v>
      </c>
      <c r="AA340" s="22">
        <v>10</v>
      </c>
      <c r="AB340" s="22">
        <v>54</v>
      </c>
      <c r="AC340" s="22">
        <v>7</v>
      </c>
      <c r="AD340" s="22">
        <v>26181</v>
      </c>
      <c r="AE340" s="22">
        <v>101</v>
      </c>
      <c r="AF340" s="22">
        <v>25645</v>
      </c>
      <c r="AG340" s="22">
        <v>4323</v>
      </c>
      <c r="AH340" s="20">
        <v>0</v>
      </c>
      <c r="AI340" s="20">
        <v>1.6</v>
      </c>
      <c r="AJ340" s="20" t="s">
        <v>542</v>
      </c>
      <c r="AK340" s="22">
        <v>360</v>
      </c>
      <c r="AL340" s="22">
        <v>0</v>
      </c>
      <c r="AM340" s="22">
        <v>0</v>
      </c>
      <c r="AN340" s="22">
        <v>1</v>
      </c>
      <c r="AO340" s="22">
        <v>10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56</v>
      </c>
      <c r="AX340" s="20">
        <v>55</v>
      </c>
      <c r="AY340" s="20">
        <v>22.9</v>
      </c>
      <c r="AZ340" s="20">
        <v>6</v>
      </c>
      <c r="BA340" s="20">
        <v>8.4</v>
      </c>
      <c r="BB340" s="22">
        <v>4</v>
      </c>
      <c r="BC340" s="20">
        <v>0</v>
      </c>
      <c r="BD340" s="20">
        <v>0.13</v>
      </c>
      <c r="BE340" s="20">
        <v>0.13</v>
      </c>
      <c r="BF340" s="20">
        <v>12.04</v>
      </c>
      <c r="BG340" s="22">
        <v>177</v>
      </c>
      <c r="BH340" s="22">
        <v>71</v>
      </c>
      <c r="BI340" s="22">
        <v>201</v>
      </c>
      <c r="BJ340" s="22">
        <v>56</v>
      </c>
      <c r="BK340" s="22">
        <v>277</v>
      </c>
      <c r="BL340" s="22">
        <v>95</v>
      </c>
      <c r="BM340" s="22">
        <v>236</v>
      </c>
      <c r="BN340" s="22">
        <v>82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0.03</v>
      </c>
      <c r="BX340" s="22">
        <v>0.03</v>
      </c>
      <c r="BY340" s="22">
        <v>3.01</v>
      </c>
      <c r="BZ340" s="22">
        <v>2.5</v>
      </c>
      <c r="CA340" s="22">
        <v>367</v>
      </c>
      <c r="CB340" s="22">
        <v>62</v>
      </c>
      <c r="CC340" s="22">
        <v>561</v>
      </c>
      <c r="CD340" s="22">
        <v>213</v>
      </c>
      <c r="CE340" s="22">
        <v>224</v>
      </c>
      <c r="CF340" s="22">
        <v>74</v>
      </c>
      <c r="CG340" s="22">
        <v>194</v>
      </c>
      <c r="CH340" s="22">
        <v>75</v>
      </c>
      <c r="CI340" s="22">
        <v>1</v>
      </c>
      <c r="CJ340" s="22">
        <v>0.25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155529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1</v>
      </c>
      <c r="J341" s="20">
        <v>-0.3</v>
      </c>
      <c r="K341" s="20">
        <v>0.2</v>
      </c>
      <c r="L341" s="22">
        <v>0</v>
      </c>
      <c r="M341" s="20" t="s">
        <v>1301</v>
      </c>
      <c r="N341" s="20">
        <v>-0.3</v>
      </c>
      <c r="O341" s="22">
        <v>284</v>
      </c>
      <c r="P341" s="23" t="b">
        <v>0</v>
      </c>
      <c r="Q341" s="20"/>
      <c r="R341" s="20"/>
      <c r="S341" s="22">
        <v>40</v>
      </c>
      <c r="T341" s="20" t="s">
        <v>1302</v>
      </c>
      <c r="U341" s="20">
        <v>0</v>
      </c>
      <c r="V341" s="20" t="s">
        <v>574</v>
      </c>
      <c r="W341" s="20">
        <v>0.4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-1</v>
      </c>
      <c r="AD341" s="22">
        <v>2825</v>
      </c>
      <c r="AE341" s="22">
        <v>140</v>
      </c>
      <c r="AF341" s="22">
        <v>9204</v>
      </c>
      <c r="AG341" s="22">
        <v>496</v>
      </c>
      <c r="AH341" s="20">
        <v>-0.1</v>
      </c>
      <c r="AI341" s="20">
        <v>-0.2</v>
      </c>
      <c r="AJ341" s="20" t="s">
        <v>574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0</v>
      </c>
      <c r="AW341" s="22">
        <v>-3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435</v>
      </c>
      <c r="BH341" s="22">
        <v>46</v>
      </c>
      <c r="BI341" s="22">
        <v>417</v>
      </c>
      <c r="BJ341" s="22">
        <v>29</v>
      </c>
      <c r="BK341" s="22">
        <v>384</v>
      </c>
      <c r="BL341" s="22">
        <v>25</v>
      </c>
      <c r="BM341" s="22">
        <v>441</v>
      </c>
      <c r="BN341" s="22">
        <v>46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626</v>
      </c>
      <c r="CB341" s="22">
        <v>53</v>
      </c>
      <c r="CC341" s="22">
        <v>715</v>
      </c>
      <c r="CD341" s="22">
        <v>85</v>
      </c>
      <c r="CE341" s="22">
        <v>439</v>
      </c>
      <c r="CF341" s="22">
        <v>46</v>
      </c>
      <c r="CG341" s="22">
        <v>250</v>
      </c>
      <c r="CH341" s="22">
        <v>36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167074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2</v>
      </c>
      <c r="J342" s="20">
        <v>2</v>
      </c>
      <c r="K342" s="20">
        <v>2.5</v>
      </c>
      <c r="L342" s="22">
        <v>6</v>
      </c>
      <c r="M342" s="20" t="s">
        <v>1305</v>
      </c>
      <c r="N342" s="20">
        <v>2</v>
      </c>
      <c r="O342" s="22">
        <v>285</v>
      </c>
      <c r="P342" s="23" t="b">
        <v>0</v>
      </c>
      <c r="Q342" s="20"/>
      <c r="R342" s="20"/>
      <c r="S342" s="22">
        <v>45</v>
      </c>
      <c r="T342" s="20" t="s">
        <v>1306</v>
      </c>
      <c r="U342" s="20">
        <v>2.4</v>
      </c>
      <c r="V342" s="20" t="s">
        <v>517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12</v>
      </c>
      <c r="AD342" s="22">
        <v>16807</v>
      </c>
      <c r="AE342" s="22">
        <v>1018</v>
      </c>
      <c r="AF342" s="22">
        <v>20584</v>
      </c>
      <c r="AG342" s="22">
        <v>732</v>
      </c>
      <c r="AH342" s="20">
        <v>0.4</v>
      </c>
      <c r="AI342" s="20">
        <v>2.7</v>
      </c>
      <c r="AJ342" s="20" t="s">
        <v>517</v>
      </c>
      <c r="AK342" s="22">
        <v>427</v>
      </c>
      <c r="AL342" s="22">
        <v>0</v>
      </c>
      <c r="AM342" s="22">
        <v>0</v>
      </c>
      <c r="AN342" s="22">
        <v>2</v>
      </c>
      <c r="AO342" s="22">
        <v>8</v>
      </c>
      <c r="AP342" s="22">
        <v>0</v>
      </c>
      <c r="AQ342" s="22">
        <v>0</v>
      </c>
      <c r="AR342" s="22">
        <v>0</v>
      </c>
      <c r="AS342" s="22">
        <v>2</v>
      </c>
      <c r="AT342" s="22">
        <v>0</v>
      </c>
      <c r="AU342" s="22">
        <v>0</v>
      </c>
      <c r="AV342" s="22">
        <v>0</v>
      </c>
      <c r="AW342" s="22">
        <v>71</v>
      </c>
      <c r="AX342" s="20">
        <v>68</v>
      </c>
      <c r="AY342" s="20">
        <v>45.8</v>
      </c>
      <c r="AZ342" s="20">
        <v>13</v>
      </c>
      <c r="BA342" s="20">
        <v>12.7</v>
      </c>
      <c r="BB342" s="22">
        <v>5</v>
      </c>
      <c r="BC342" s="20">
        <v>0.19</v>
      </c>
      <c r="BD342" s="20">
        <v>0.22</v>
      </c>
      <c r="BE342" s="20">
        <v>0.41</v>
      </c>
      <c r="BF342" s="20">
        <v>11.87</v>
      </c>
      <c r="BG342" s="22">
        <v>144</v>
      </c>
      <c r="BH342" s="22">
        <v>61</v>
      </c>
      <c r="BI342" s="22">
        <v>128</v>
      </c>
      <c r="BJ342" s="22">
        <v>31</v>
      </c>
      <c r="BK342" s="22">
        <v>234</v>
      </c>
      <c r="BL342" s="22">
        <v>70</v>
      </c>
      <c r="BM342" s="22">
        <v>169</v>
      </c>
      <c r="BN342" s="22">
        <v>48</v>
      </c>
      <c r="BO342" s="20"/>
      <c r="BP342" s="20"/>
      <c r="BQ342" s="20"/>
      <c r="BR342" s="20"/>
      <c r="BS342" s="20"/>
      <c r="BT342" s="20"/>
      <c r="BU342" s="22">
        <v>0.04</v>
      </c>
      <c r="BV342" s="22">
        <v>0</v>
      </c>
      <c r="BW342" s="22">
        <v>0.05</v>
      </c>
      <c r="BX342" s="22">
        <v>0.09</v>
      </c>
      <c r="BY342" s="22">
        <v>2.5</v>
      </c>
      <c r="BZ342" s="22">
        <v>1.69</v>
      </c>
      <c r="CA342" s="22">
        <v>365</v>
      </c>
      <c r="CB342" s="22">
        <v>60</v>
      </c>
      <c r="CC342" s="22">
        <v>151</v>
      </c>
      <c r="CD342" s="22">
        <v>48</v>
      </c>
      <c r="CE342" s="22">
        <v>167</v>
      </c>
      <c r="CF342" s="22">
        <v>52</v>
      </c>
      <c r="CG342" s="22">
        <v>205</v>
      </c>
      <c r="CH342" s="22">
        <v>79</v>
      </c>
      <c r="CI342" s="22">
        <v>1.05</v>
      </c>
      <c r="CJ342" s="22">
        <v>0.42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109646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2</v>
      </c>
      <c r="J343" s="20">
        <v>0</v>
      </c>
      <c r="K343" s="20">
        <v>0</v>
      </c>
      <c r="L343" s="22">
        <v>0</v>
      </c>
      <c r="M343" s="20" t="s">
        <v>569</v>
      </c>
      <c r="N343" s="20">
        <v>0.3</v>
      </c>
      <c r="O343" s="22">
        <v>286</v>
      </c>
      <c r="P343" s="23" t="b">
        <v>0</v>
      </c>
      <c r="Q343" s="20" t="s">
        <v>3304</v>
      </c>
      <c r="R343" s="20" t="s">
        <v>3305</v>
      </c>
      <c r="S343" s="22">
        <v>44</v>
      </c>
      <c r="T343" s="20" t="s">
        <v>1295</v>
      </c>
      <c r="U343" s="20">
        <v>1</v>
      </c>
      <c r="V343" s="20" t="s">
        <v>570</v>
      </c>
      <c r="W343" s="20">
        <v>0.1</v>
      </c>
      <c r="X343" s="23" t="b">
        <v>0</v>
      </c>
      <c r="Y343" s="20"/>
      <c r="Z343" s="20" t="s">
        <v>899</v>
      </c>
      <c r="AA343" s="22">
        <v>10</v>
      </c>
      <c r="AB343" s="22">
        <v>54</v>
      </c>
      <c r="AC343" s="22">
        <v>1</v>
      </c>
      <c r="AD343" s="22">
        <v>684</v>
      </c>
      <c r="AE343" s="22">
        <v>11</v>
      </c>
      <c r="AF343" s="22">
        <v>3479</v>
      </c>
      <c r="AG343" s="22">
        <v>390</v>
      </c>
      <c r="AH343" s="20">
        <v>0.1</v>
      </c>
      <c r="AI343" s="20">
        <v>0.2</v>
      </c>
      <c r="AJ343" s="20" t="s">
        <v>569</v>
      </c>
      <c r="AK343" s="22">
        <v>1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5</v>
      </c>
      <c r="AX343" s="20">
        <v>12</v>
      </c>
      <c r="AY343" s="20">
        <v>0</v>
      </c>
      <c r="AZ343" s="20">
        <v>0</v>
      </c>
      <c r="BA343" s="20">
        <v>1.2</v>
      </c>
      <c r="BB343" s="22">
        <v>0</v>
      </c>
      <c r="BC343" s="20">
        <v>0</v>
      </c>
      <c r="BD343" s="20">
        <v>0</v>
      </c>
      <c r="BE343" s="20">
        <v>0</v>
      </c>
      <c r="BF343" s="20">
        <v>0.67</v>
      </c>
      <c r="BG343" s="22">
        <v>315</v>
      </c>
      <c r="BH343" s="22">
        <v>120</v>
      </c>
      <c r="BI343" s="22">
        <v>501</v>
      </c>
      <c r="BJ343" s="22">
        <v>201</v>
      </c>
      <c r="BK343" s="22">
        <v>475</v>
      </c>
      <c r="BL343" s="22">
        <v>188</v>
      </c>
      <c r="BM343" s="22">
        <v>363</v>
      </c>
      <c r="BN343" s="22">
        <v>129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60.3</v>
      </c>
      <c r="BZ343" s="22">
        <v>0</v>
      </c>
      <c r="CA343" s="22">
        <v>497</v>
      </c>
      <c r="CB343" s="22">
        <v>115</v>
      </c>
      <c r="CC343" s="22">
        <v>330</v>
      </c>
      <c r="CD343" s="22">
        <v>106</v>
      </c>
      <c r="CE343" s="22">
        <v>306</v>
      </c>
      <c r="CF343" s="22">
        <v>106</v>
      </c>
      <c r="CG343" s="22">
        <v>471</v>
      </c>
      <c r="CH343" s="22">
        <v>180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245824</v>
      </c>
      <c r="D344" s="22">
        <v>0</v>
      </c>
      <c r="E344" s="22">
        <v>0</v>
      </c>
      <c r="F344" s="22">
        <v>-2</v>
      </c>
      <c r="G344" s="22">
        <v>2</v>
      </c>
      <c r="H344" s="22">
        <v>0</v>
      </c>
      <c r="I344" s="22">
        <v>4</v>
      </c>
      <c r="J344" s="20">
        <v>2.2999999999999998</v>
      </c>
      <c r="K344" s="20">
        <v>2.8</v>
      </c>
      <c r="L344" s="22">
        <v>7</v>
      </c>
      <c r="M344" s="20" t="s">
        <v>346</v>
      </c>
      <c r="N344" s="20">
        <v>2.2999999999999998</v>
      </c>
      <c r="O344" s="22">
        <v>287</v>
      </c>
      <c r="P344" s="23" t="b">
        <v>0</v>
      </c>
      <c r="Q344" s="20"/>
      <c r="R344" s="20"/>
      <c r="S344" s="22">
        <v>48</v>
      </c>
      <c r="T344" s="20" t="s">
        <v>1325</v>
      </c>
      <c r="U344" s="20">
        <v>7</v>
      </c>
      <c r="V344" s="20" t="s">
        <v>1326</v>
      </c>
      <c r="W344" s="20">
        <v>2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7</v>
      </c>
      <c r="AD344" s="22">
        <v>27689</v>
      </c>
      <c r="AE344" s="22">
        <v>5160</v>
      </c>
      <c r="AF344" s="22">
        <v>216616</v>
      </c>
      <c r="AG344" s="22">
        <v>4361</v>
      </c>
      <c r="AH344" s="20">
        <v>0.5</v>
      </c>
      <c r="AI344" s="20">
        <v>1.5</v>
      </c>
      <c r="AJ344" s="20" t="s">
        <v>1327</v>
      </c>
      <c r="AK344" s="22">
        <v>28</v>
      </c>
      <c r="AL344" s="22">
        <v>1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2</v>
      </c>
      <c r="AW344" s="22">
        <v>28</v>
      </c>
      <c r="AX344" s="20">
        <v>34.200000000000003</v>
      </c>
      <c r="AY344" s="20">
        <v>1.8</v>
      </c>
      <c r="AZ344" s="20">
        <v>35</v>
      </c>
      <c r="BA344" s="20">
        <v>7.1</v>
      </c>
      <c r="BB344" s="22">
        <v>0</v>
      </c>
      <c r="BC344" s="20">
        <v>0.32</v>
      </c>
      <c r="BD344" s="20">
        <v>0.01</v>
      </c>
      <c r="BE344" s="20">
        <v>0.33</v>
      </c>
      <c r="BF344" s="20">
        <v>0.42</v>
      </c>
      <c r="BG344" s="22">
        <v>243</v>
      </c>
      <c r="BH344" s="22">
        <v>31</v>
      </c>
      <c r="BI344" s="22">
        <v>334</v>
      </c>
      <c r="BJ344" s="22">
        <v>44</v>
      </c>
      <c r="BK344" s="22">
        <v>128</v>
      </c>
      <c r="BL344" s="22">
        <v>30</v>
      </c>
      <c r="BM344" s="22">
        <v>258</v>
      </c>
      <c r="BN344" s="22">
        <v>36</v>
      </c>
      <c r="BO344" s="20"/>
      <c r="BP344" s="20"/>
      <c r="BQ344" s="20"/>
      <c r="BR344" s="20"/>
      <c r="BS344" s="20"/>
      <c r="BT344" s="20"/>
      <c r="BU344" s="22">
        <v>1.03</v>
      </c>
      <c r="BV344" s="22">
        <v>0</v>
      </c>
      <c r="BW344" s="22">
        <v>0.03</v>
      </c>
      <c r="BX344" s="22">
        <v>1.06</v>
      </c>
      <c r="BY344" s="22">
        <v>1.35</v>
      </c>
      <c r="BZ344" s="22">
        <v>0</v>
      </c>
      <c r="CA344" s="22">
        <v>321</v>
      </c>
      <c r="CB344" s="22">
        <v>63</v>
      </c>
      <c r="CC344" s="22">
        <v>134</v>
      </c>
      <c r="CD344" s="22">
        <v>23</v>
      </c>
      <c r="CE344" s="22">
        <v>7</v>
      </c>
      <c r="CF344" s="22">
        <v>3</v>
      </c>
      <c r="CG344" s="22">
        <v>118</v>
      </c>
      <c r="CH344" s="22">
        <v>22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0"/>
      <c r="B345" s="20"/>
      <c r="C345" s="22">
        <v>153682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3</v>
      </c>
      <c r="J345" s="20">
        <v>2.2999999999999998</v>
      </c>
      <c r="K345" s="20">
        <v>2.8</v>
      </c>
      <c r="L345" s="22">
        <v>3</v>
      </c>
      <c r="M345" s="20" t="s">
        <v>1299</v>
      </c>
      <c r="N345" s="20">
        <v>2.2999999999999998</v>
      </c>
      <c r="O345" s="22">
        <v>288</v>
      </c>
      <c r="P345" s="23" t="b">
        <v>0</v>
      </c>
      <c r="Q345" s="20"/>
      <c r="R345" s="20"/>
      <c r="S345" s="22">
        <v>54</v>
      </c>
      <c r="T345" s="20" t="s">
        <v>1300</v>
      </c>
      <c r="U345" s="20">
        <v>2.4</v>
      </c>
      <c r="V345" s="20" t="s">
        <v>482</v>
      </c>
      <c r="W345" s="20">
        <v>0.2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12</v>
      </c>
      <c r="AD345" s="22">
        <v>10820</v>
      </c>
      <c r="AE345" s="22">
        <v>363</v>
      </c>
      <c r="AF345" s="22">
        <v>12859</v>
      </c>
      <c r="AG345" s="22">
        <v>737</v>
      </c>
      <c r="AH345" s="20">
        <v>0.4</v>
      </c>
      <c r="AI345" s="20">
        <v>2.2000000000000002</v>
      </c>
      <c r="AJ345" s="20" t="s">
        <v>482</v>
      </c>
      <c r="AK345" s="22">
        <v>410</v>
      </c>
      <c r="AL345" s="22">
        <v>0</v>
      </c>
      <c r="AM345" s="22">
        <v>0</v>
      </c>
      <c r="AN345" s="22">
        <v>2</v>
      </c>
      <c r="AO345" s="22">
        <v>8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41</v>
      </c>
      <c r="AX345" s="20">
        <v>24</v>
      </c>
      <c r="AY345" s="20">
        <v>72.599999999999994</v>
      </c>
      <c r="AZ345" s="20">
        <v>46</v>
      </c>
      <c r="BA345" s="20">
        <v>14</v>
      </c>
      <c r="BB345" s="22">
        <v>5</v>
      </c>
      <c r="BC345" s="20">
        <v>0.25</v>
      </c>
      <c r="BD345" s="20">
        <v>0.4</v>
      </c>
      <c r="BE345" s="20">
        <v>0.65</v>
      </c>
      <c r="BF345" s="20">
        <v>11.78</v>
      </c>
      <c r="BG345" s="22">
        <v>274</v>
      </c>
      <c r="BH345" s="22">
        <v>111</v>
      </c>
      <c r="BI345" s="22">
        <v>69</v>
      </c>
      <c r="BJ345" s="22">
        <v>52</v>
      </c>
      <c r="BK345" s="22">
        <v>110</v>
      </c>
      <c r="BL345" s="22">
        <v>68</v>
      </c>
      <c r="BM345" s="22">
        <v>144</v>
      </c>
      <c r="BN345" s="22">
        <v>75</v>
      </c>
      <c r="BO345" s="22">
        <v>3</v>
      </c>
      <c r="BP345" s="20"/>
      <c r="BQ345" s="20"/>
      <c r="BR345" s="20"/>
      <c r="BS345" s="22">
        <v>3</v>
      </c>
      <c r="BT345" s="20"/>
      <c r="BU345" s="22">
        <v>0.05</v>
      </c>
      <c r="BV345" s="22">
        <v>0</v>
      </c>
      <c r="BW345" s="22">
        <v>0.09</v>
      </c>
      <c r="BX345" s="22">
        <v>0.14000000000000001</v>
      </c>
      <c r="BY345" s="22">
        <v>2.59</v>
      </c>
      <c r="BZ345" s="22">
        <v>1.76</v>
      </c>
      <c r="CA345" s="22">
        <v>122</v>
      </c>
      <c r="CB345" s="22">
        <v>76</v>
      </c>
      <c r="CC345" s="22">
        <v>140</v>
      </c>
      <c r="CD345" s="22">
        <v>60</v>
      </c>
      <c r="CE345" s="22">
        <v>171</v>
      </c>
      <c r="CF345" s="22">
        <v>72</v>
      </c>
      <c r="CG345" s="22">
        <v>318</v>
      </c>
      <c r="CH345" s="22">
        <v>96</v>
      </c>
      <c r="CI345" s="22">
        <v>1.1000000000000001</v>
      </c>
      <c r="CJ345" s="22">
        <v>0.44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102057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4</v>
      </c>
      <c r="J346" s="20">
        <v>1.7</v>
      </c>
      <c r="K346" s="20">
        <v>2.2000000000000002</v>
      </c>
      <c r="L346" s="22">
        <v>2</v>
      </c>
      <c r="M346" s="20" t="s">
        <v>1677</v>
      </c>
      <c r="N346" s="20">
        <v>1.7</v>
      </c>
      <c r="O346" s="22">
        <v>558</v>
      </c>
      <c r="P346" s="23" t="b">
        <v>0</v>
      </c>
      <c r="Q346" s="20"/>
      <c r="R346" s="20"/>
      <c r="S346" s="22">
        <v>54</v>
      </c>
      <c r="T346" s="20" t="s">
        <v>1678</v>
      </c>
      <c r="U346" s="20">
        <v>1.6</v>
      </c>
      <c r="V346" s="20" t="s">
        <v>610</v>
      </c>
      <c r="W346" s="20">
        <v>1.2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8</v>
      </c>
      <c r="AD346" s="22">
        <v>71355</v>
      </c>
      <c r="AE346" s="22">
        <v>1082</v>
      </c>
      <c r="AF346" s="22">
        <v>79723</v>
      </c>
      <c r="AG346" s="22">
        <v>8596</v>
      </c>
      <c r="AH346" s="20">
        <v>0.3</v>
      </c>
      <c r="AI346" s="20">
        <v>1.5</v>
      </c>
      <c r="AJ346" s="20" t="s">
        <v>1677</v>
      </c>
      <c r="AK346" s="22">
        <v>373</v>
      </c>
      <c r="AL346" s="22">
        <v>0</v>
      </c>
      <c r="AM346" s="22">
        <v>0</v>
      </c>
      <c r="AN346" s="22">
        <v>1</v>
      </c>
      <c r="AO346" s="22">
        <v>8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26</v>
      </c>
      <c r="AX346" s="20">
        <v>35.200000000000003</v>
      </c>
      <c r="AY346" s="20">
        <v>45.6</v>
      </c>
      <c r="AZ346" s="20">
        <v>70</v>
      </c>
      <c r="BA346" s="20">
        <v>14.7</v>
      </c>
      <c r="BB346" s="22">
        <v>5</v>
      </c>
      <c r="BC346" s="20">
        <v>0.56999999999999995</v>
      </c>
      <c r="BD346" s="20">
        <v>0.28000000000000003</v>
      </c>
      <c r="BE346" s="20">
        <v>0.85</v>
      </c>
      <c r="BF346" s="20">
        <v>10.85</v>
      </c>
      <c r="BG346" s="22">
        <v>240</v>
      </c>
      <c r="BH346" s="22">
        <v>30</v>
      </c>
      <c r="BI346" s="22">
        <v>130</v>
      </c>
      <c r="BJ346" s="22">
        <v>13</v>
      </c>
      <c r="BK346" s="22">
        <v>64</v>
      </c>
      <c r="BL346" s="22">
        <v>23</v>
      </c>
      <c r="BM346" s="22">
        <v>136</v>
      </c>
      <c r="BN346" s="22">
        <v>23</v>
      </c>
      <c r="BO346" s="20"/>
      <c r="BP346" s="20"/>
      <c r="BQ346" s="20"/>
      <c r="BR346" s="20"/>
      <c r="BS346" s="20"/>
      <c r="BT346" s="20"/>
      <c r="BU346" s="22">
        <v>0.14000000000000001</v>
      </c>
      <c r="BV346" s="22">
        <v>0</v>
      </c>
      <c r="BW346" s="22">
        <v>7.0000000000000007E-2</v>
      </c>
      <c r="BX346" s="22">
        <v>0.21</v>
      </c>
      <c r="BY346" s="22">
        <v>2.62</v>
      </c>
      <c r="BZ346" s="22">
        <v>1.93</v>
      </c>
      <c r="CA346" s="22">
        <v>119</v>
      </c>
      <c r="CB346" s="22">
        <v>35</v>
      </c>
      <c r="CC346" s="22">
        <v>195</v>
      </c>
      <c r="CD346" s="22">
        <v>28</v>
      </c>
      <c r="CE346" s="22">
        <v>253</v>
      </c>
      <c r="CF346" s="22">
        <v>35</v>
      </c>
      <c r="CG346" s="22">
        <v>150</v>
      </c>
      <c r="CH346" s="22">
        <v>25</v>
      </c>
      <c r="CI346" s="22">
        <v>1.21</v>
      </c>
      <c r="CJ346" s="22">
        <v>0.24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47431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3</v>
      </c>
      <c r="J347" s="20">
        <v>2.2999999999999998</v>
      </c>
      <c r="K347" s="20">
        <v>2.8</v>
      </c>
      <c r="L347" s="22">
        <v>6</v>
      </c>
      <c r="M347" s="20" t="s">
        <v>354</v>
      </c>
      <c r="N347" s="20">
        <v>2.2999999999999998</v>
      </c>
      <c r="O347" s="22">
        <v>591</v>
      </c>
      <c r="P347" s="23" t="b">
        <v>0</v>
      </c>
      <c r="Q347" s="20"/>
      <c r="R347" s="20" t="s">
        <v>2934</v>
      </c>
      <c r="S347" s="22">
        <v>53</v>
      </c>
      <c r="T347" s="20" t="s">
        <v>1323</v>
      </c>
      <c r="U347" s="20">
        <v>2</v>
      </c>
      <c r="V347" s="20" t="s">
        <v>1324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8</v>
      </c>
      <c r="AD347" s="22">
        <v>5055</v>
      </c>
      <c r="AE347" s="22">
        <v>879</v>
      </c>
      <c r="AF347" s="22">
        <v>39912</v>
      </c>
      <c r="AG347" s="22">
        <v>418</v>
      </c>
      <c r="AH347" s="20">
        <v>0.4</v>
      </c>
      <c r="AI347" s="20">
        <v>1.5</v>
      </c>
      <c r="AJ347" s="20" t="s">
        <v>354</v>
      </c>
      <c r="AK347" s="22">
        <v>174</v>
      </c>
      <c r="AL347" s="22">
        <v>0</v>
      </c>
      <c r="AM347" s="22">
        <v>1</v>
      </c>
      <c r="AN347" s="22">
        <v>1</v>
      </c>
      <c r="AO347" s="22">
        <v>2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25</v>
      </c>
      <c r="AX347" s="20">
        <v>18.600000000000001</v>
      </c>
      <c r="AY347" s="20">
        <v>52.9</v>
      </c>
      <c r="AZ347" s="20">
        <v>12</v>
      </c>
      <c r="BA347" s="20">
        <v>8.1999999999999993</v>
      </c>
      <c r="BB347" s="22">
        <v>2</v>
      </c>
      <c r="BC347" s="20">
        <v>0.15</v>
      </c>
      <c r="BD347" s="20">
        <v>0.15</v>
      </c>
      <c r="BE347" s="20">
        <v>0.3</v>
      </c>
      <c r="BF347" s="20">
        <v>5.19</v>
      </c>
      <c r="BG347" s="22">
        <v>287</v>
      </c>
      <c r="BH347" s="22">
        <v>121</v>
      </c>
      <c r="BI347" s="22">
        <v>116</v>
      </c>
      <c r="BJ347" s="22">
        <v>79</v>
      </c>
      <c r="BK347" s="22">
        <v>237</v>
      </c>
      <c r="BL347" s="22">
        <v>124</v>
      </c>
      <c r="BM347" s="22">
        <v>240</v>
      </c>
      <c r="BN347" s="22">
        <v>106</v>
      </c>
      <c r="BO347" s="22">
        <v>2</v>
      </c>
      <c r="BP347" s="20"/>
      <c r="BQ347" s="22">
        <v>2</v>
      </c>
      <c r="BR347" s="20"/>
      <c r="BS347" s="20"/>
      <c r="BT347" s="20"/>
      <c r="BU347" s="22">
        <v>0.08</v>
      </c>
      <c r="BV347" s="22">
        <v>0</v>
      </c>
      <c r="BW347" s="22">
        <v>0.08</v>
      </c>
      <c r="BX347" s="22">
        <v>0.16</v>
      </c>
      <c r="BY347" s="22">
        <v>2.68</v>
      </c>
      <c r="BZ347" s="22">
        <v>1.03</v>
      </c>
      <c r="CA347" s="22">
        <v>144</v>
      </c>
      <c r="CB347" s="22">
        <v>91</v>
      </c>
      <c r="CC347" s="22">
        <v>138</v>
      </c>
      <c r="CD347" s="22">
        <v>58</v>
      </c>
      <c r="CE347" s="22">
        <v>216</v>
      </c>
      <c r="CF347" s="22">
        <v>98</v>
      </c>
      <c r="CG347" s="22">
        <v>281</v>
      </c>
      <c r="CH347" s="22">
        <v>84</v>
      </c>
      <c r="CI347" s="22">
        <v>1.03</v>
      </c>
      <c r="CJ347" s="22">
        <v>0.52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232892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2</v>
      </c>
      <c r="J348" s="20">
        <v>-0.3</v>
      </c>
      <c r="K348" s="20">
        <v>0.2</v>
      </c>
      <c r="L348" s="22">
        <v>1</v>
      </c>
      <c r="M348" s="20" t="s">
        <v>2430</v>
      </c>
      <c r="N348" s="20">
        <v>-0.3</v>
      </c>
      <c r="O348" s="22">
        <v>610</v>
      </c>
      <c r="P348" s="23" t="b">
        <v>0</v>
      </c>
      <c r="Q348" s="20"/>
      <c r="R348" s="20" t="s">
        <v>2935</v>
      </c>
      <c r="S348" s="22">
        <v>45</v>
      </c>
      <c r="T348" s="20" t="s">
        <v>2431</v>
      </c>
      <c r="U348" s="20">
        <v>0</v>
      </c>
      <c r="V348" s="20" t="s">
        <v>2432</v>
      </c>
      <c r="W348" s="20">
        <v>0.2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0</v>
      </c>
      <c r="AD348" s="22">
        <v>4425</v>
      </c>
      <c r="AE348" s="22">
        <v>167</v>
      </c>
      <c r="AF348" s="22">
        <v>15046</v>
      </c>
      <c r="AG348" s="22">
        <v>591</v>
      </c>
      <c r="AH348" s="20">
        <v>-0.1</v>
      </c>
      <c r="AI348" s="20">
        <v>0</v>
      </c>
      <c r="AJ348" s="20" t="s">
        <v>2432</v>
      </c>
      <c r="AK348" s="22">
        <v>106</v>
      </c>
      <c r="AL348" s="22">
        <v>0</v>
      </c>
      <c r="AM348" s="22">
        <v>0</v>
      </c>
      <c r="AN348" s="22">
        <v>0</v>
      </c>
      <c r="AO348" s="22">
        <v>3</v>
      </c>
      <c r="AP348" s="22">
        <v>0</v>
      </c>
      <c r="AQ348" s="22">
        <v>0</v>
      </c>
      <c r="AR348" s="22">
        <v>0</v>
      </c>
      <c r="AS348" s="22">
        <v>0</v>
      </c>
      <c r="AT348" s="22">
        <v>1</v>
      </c>
      <c r="AU348" s="22">
        <v>0</v>
      </c>
      <c r="AV348" s="22">
        <v>0</v>
      </c>
      <c r="AW348" s="22">
        <v>7</v>
      </c>
      <c r="AX348" s="20">
        <v>10.6</v>
      </c>
      <c r="AY348" s="20">
        <v>0.9</v>
      </c>
      <c r="AZ348" s="20">
        <v>0</v>
      </c>
      <c r="BA348" s="20">
        <v>1.1000000000000001</v>
      </c>
      <c r="BB348" s="22">
        <v>1</v>
      </c>
      <c r="BC348" s="20">
        <v>0</v>
      </c>
      <c r="BD348" s="20">
        <v>0</v>
      </c>
      <c r="BE348" s="20">
        <v>0</v>
      </c>
      <c r="BF348" s="20">
        <v>6.07</v>
      </c>
      <c r="BG348" s="22">
        <v>321</v>
      </c>
      <c r="BH348" s="22">
        <v>123</v>
      </c>
      <c r="BI348" s="22">
        <v>344</v>
      </c>
      <c r="BJ348" s="22">
        <v>128</v>
      </c>
      <c r="BK348" s="22">
        <v>567</v>
      </c>
      <c r="BL348" s="22">
        <v>222</v>
      </c>
      <c r="BM348" s="22">
        <v>369</v>
      </c>
      <c r="BN348" s="22">
        <v>133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5.15</v>
      </c>
      <c r="BZ348" s="22">
        <v>2.5499999999999998</v>
      </c>
      <c r="CA348" s="22">
        <v>400</v>
      </c>
      <c r="CB348" s="22">
        <v>85</v>
      </c>
      <c r="CC348" s="22">
        <v>716</v>
      </c>
      <c r="CD348" s="22">
        <v>231</v>
      </c>
      <c r="CE348" s="22">
        <v>592</v>
      </c>
      <c r="CF348" s="22">
        <v>223</v>
      </c>
      <c r="CG348" s="22">
        <v>284</v>
      </c>
      <c r="CH348" s="22">
        <v>109</v>
      </c>
      <c r="CI348" s="22">
        <v>0.85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547686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0</v>
      </c>
      <c r="K349" s="20">
        <v>0.5</v>
      </c>
      <c r="L349" s="22">
        <v>0</v>
      </c>
      <c r="M349" s="20" t="s">
        <v>2565</v>
      </c>
      <c r="N349" s="20">
        <v>0</v>
      </c>
      <c r="O349" s="22">
        <v>625</v>
      </c>
      <c r="P349" s="23" t="b">
        <v>0</v>
      </c>
      <c r="Q349" s="20"/>
      <c r="R349" s="20"/>
      <c r="S349" s="22">
        <v>40</v>
      </c>
      <c r="T349" s="20" t="s">
        <v>2566</v>
      </c>
      <c r="U349" s="20">
        <v>0</v>
      </c>
      <c r="V349" s="20" t="s">
        <v>2567</v>
      </c>
      <c r="W349" s="20">
        <v>0.1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0</v>
      </c>
      <c r="AD349" s="22">
        <v>1117</v>
      </c>
      <c r="AE349" s="22">
        <v>93</v>
      </c>
      <c r="AF349" s="22">
        <v>1591</v>
      </c>
      <c r="AG349" s="22">
        <v>96</v>
      </c>
      <c r="AH349" s="20">
        <v>0</v>
      </c>
      <c r="AI349" s="20">
        <v>0</v>
      </c>
      <c r="AJ349" s="20" t="s">
        <v>2567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497</v>
      </c>
      <c r="BH349" s="22">
        <v>190</v>
      </c>
      <c r="BI349" s="22">
        <v>480</v>
      </c>
      <c r="BJ349" s="22">
        <v>189</v>
      </c>
      <c r="BK349" s="22">
        <v>451</v>
      </c>
      <c r="BL349" s="22">
        <v>173</v>
      </c>
      <c r="BM349" s="22">
        <v>502</v>
      </c>
      <c r="BN349" s="22">
        <v>190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702</v>
      </c>
      <c r="CB349" s="22">
        <v>221</v>
      </c>
      <c r="CC349" s="22">
        <v>474</v>
      </c>
      <c r="CD349" s="22">
        <v>173</v>
      </c>
      <c r="CE349" s="22">
        <v>501</v>
      </c>
      <c r="CF349" s="22">
        <v>186</v>
      </c>
      <c r="CG349" s="22">
        <v>484</v>
      </c>
      <c r="CH349" s="22">
        <v>186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490146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4</v>
      </c>
      <c r="J350" s="20">
        <v>0</v>
      </c>
      <c r="K350" s="20">
        <v>0</v>
      </c>
      <c r="L350" s="22">
        <v>0</v>
      </c>
      <c r="M350" s="20" t="s">
        <v>1311</v>
      </c>
      <c r="N350" s="20">
        <v>0</v>
      </c>
      <c r="O350" s="22">
        <v>651</v>
      </c>
      <c r="P350" s="23" t="b">
        <v>0</v>
      </c>
      <c r="Q350" s="20" t="s">
        <v>2936</v>
      </c>
      <c r="R350" s="20" t="s">
        <v>2937</v>
      </c>
      <c r="S350" s="22">
        <v>45</v>
      </c>
      <c r="T350" s="20" t="s">
        <v>2568</v>
      </c>
      <c r="U350" s="20">
        <v>0</v>
      </c>
      <c r="V350" s="20" t="s">
        <v>2569</v>
      </c>
      <c r="W350" s="20">
        <v>0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0</v>
      </c>
      <c r="AD350" s="22">
        <v>1655</v>
      </c>
      <c r="AE350" s="22">
        <v>0</v>
      </c>
      <c r="AF350" s="22">
        <v>1788</v>
      </c>
      <c r="AG350" s="22">
        <v>67</v>
      </c>
      <c r="AH350" s="20">
        <v>0</v>
      </c>
      <c r="AI350" s="20">
        <v>0</v>
      </c>
      <c r="AJ350" s="20" t="s">
        <v>2569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613</v>
      </c>
      <c r="BH350" s="22">
        <v>67</v>
      </c>
      <c r="BI350" s="22">
        <v>605</v>
      </c>
      <c r="BJ350" s="22">
        <v>68</v>
      </c>
      <c r="BK350" s="22">
        <v>596</v>
      </c>
      <c r="BL350" s="22">
        <v>69</v>
      </c>
      <c r="BM350" s="22">
        <v>618</v>
      </c>
      <c r="BN350" s="22">
        <v>69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445</v>
      </c>
      <c r="CB350" s="22">
        <v>78</v>
      </c>
      <c r="CC350" s="22">
        <v>600</v>
      </c>
      <c r="CD350" s="22">
        <v>68</v>
      </c>
      <c r="CE350" s="22">
        <v>617</v>
      </c>
      <c r="CF350" s="22">
        <v>69</v>
      </c>
      <c r="CG350" s="22">
        <v>593</v>
      </c>
      <c r="CH350" s="22">
        <v>84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515023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3</v>
      </c>
      <c r="J351" s="20">
        <v>0</v>
      </c>
      <c r="K351" s="20">
        <v>0.5</v>
      </c>
      <c r="L351" s="22">
        <v>0</v>
      </c>
      <c r="M351" s="20" t="s">
        <v>917</v>
      </c>
      <c r="N351" s="20">
        <v>0</v>
      </c>
      <c r="O351" s="22">
        <v>652</v>
      </c>
      <c r="P351" s="23" t="b">
        <v>0</v>
      </c>
      <c r="Q351" s="20"/>
      <c r="R351" s="20"/>
      <c r="S351" s="22">
        <v>45</v>
      </c>
      <c r="T351" s="20" t="s">
        <v>2570</v>
      </c>
      <c r="U351" s="20">
        <v>0</v>
      </c>
      <c r="V351" s="20" t="s">
        <v>2571</v>
      </c>
      <c r="W351" s="20">
        <v>0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0</v>
      </c>
      <c r="AD351" s="22">
        <v>582</v>
      </c>
      <c r="AE351" s="22">
        <v>34</v>
      </c>
      <c r="AF351" s="22">
        <v>314</v>
      </c>
      <c r="AG351" s="22">
        <v>24</v>
      </c>
      <c r="AH351" s="20">
        <v>0</v>
      </c>
      <c r="AI351" s="20">
        <v>0</v>
      </c>
      <c r="AJ351" s="20" t="s">
        <v>2571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622</v>
      </c>
      <c r="BH351" s="22">
        <v>244</v>
      </c>
      <c r="BI351" s="22">
        <v>614</v>
      </c>
      <c r="BJ351" s="22">
        <v>243</v>
      </c>
      <c r="BK351" s="22">
        <v>606</v>
      </c>
      <c r="BL351" s="22">
        <v>237</v>
      </c>
      <c r="BM351" s="22">
        <v>627</v>
      </c>
      <c r="BN351" s="22">
        <v>247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458</v>
      </c>
      <c r="CB351" s="22">
        <v>255</v>
      </c>
      <c r="CC351" s="22">
        <v>610</v>
      </c>
      <c r="CD351" s="22">
        <v>239</v>
      </c>
      <c r="CE351" s="22">
        <v>626</v>
      </c>
      <c r="CF351" s="22">
        <v>247</v>
      </c>
      <c r="CG351" s="22">
        <v>654</v>
      </c>
      <c r="CH351" s="22">
        <v>267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159533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3</v>
      </c>
      <c r="J352" s="20">
        <v>0.7</v>
      </c>
      <c r="K352" s="20">
        <v>1.2</v>
      </c>
      <c r="L352" s="22">
        <v>0</v>
      </c>
      <c r="M352" s="20" t="s">
        <v>2572</v>
      </c>
      <c r="N352" s="20">
        <v>0.7</v>
      </c>
      <c r="O352" s="22">
        <v>662</v>
      </c>
      <c r="P352" s="23" t="b">
        <v>0</v>
      </c>
      <c r="Q352" s="20"/>
      <c r="R352" s="20"/>
      <c r="S352" s="22">
        <v>50</v>
      </c>
      <c r="T352" s="20" t="s">
        <v>2573</v>
      </c>
      <c r="U352" s="20">
        <v>1</v>
      </c>
      <c r="V352" s="20" t="s">
        <v>670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3</v>
      </c>
      <c r="AD352" s="22">
        <v>5548</v>
      </c>
      <c r="AE352" s="22">
        <v>243</v>
      </c>
      <c r="AF352" s="22">
        <v>2859</v>
      </c>
      <c r="AG352" s="22">
        <v>362</v>
      </c>
      <c r="AH352" s="20">
        <v>0.1</v>
      </c>
      <c r="AI352" s="20">
        <v>0.6</v>
      </c>
      <c r="AJ352" s="20" t="s">
        <v>2572</v>
      </c>
      <c r="AK352" s="22">
        <v>32</v>
      </c>
      <c r="AL352" s="22">
        <v>0</v>
      </c>
      <c r="AM352" s="22">
        <v>0</v>
      </c>
      <c r="AN352" s="22">
        <v>0</v>
      </c>
      <c r="AO352" s="22">
        <v>3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4</v>
      </c>
      <c r="AX352" s="20">
        <v>5.2</v>
      </c>
      <c r="AY352" s="20">
        <v>0.4</v>
      </c>
      <c r="AZ352" s="20">
        <v>21</v>
      </c>
      <c r="BA352" s="20">
        <v>2.6</v>
      </c>
      <c r="BB352" s="22">
        <v>0</v>
      </c>
      <c r="BC352" s="20">
        <v>0.12</v>
      </c>
      <c r="BD352" s="20">
        <v>0</v>
      </c>
      <c r="BE352" s="20">
        <v>0.12</v>
      </c>
      <c r="BF352" s="20">
        <v>2.4</v>
      </c>
      <c r="BG352" s="22">
        <v>357</v>
      </c>
      <c r="BH352" s="22">
        <v>158</v>
      </c>
      <c r="BI352" s="22">
        <v>363</v>
      </c>
      <c r="BJ352" s="22">
        <v>178</v>
      </c>
      <c r="BK352" s="22">
        <v>191</v>
      </c>
      <c r="BL352" s="22">
        <v>104</v>
      </c>
      <c r="BM352" s="22">
        <v>333</v>
      </c>
      <c r="BN352" s="22">
        <v>151</v>
      </c>
      <c r="BO352" s="20"/>
      <c r="BP352" s="20"/>
      <c r="BQ352" s="20"/>
      <c r="BR352" s="20"/>
      <c r="BS352" s="20"/>
      <c r="BT352" s="20"/>
      <c r="BU352" s="22">
        <v>0.34</v>
      </c>
      <c r="BV352" s="22">
        <v>0</v>
      </c>
      <c r="BW352" s="22">
        <v>0</v>
      </c>
      <c r="BX352" s="22">
        <v>0.34</v>
      </c>
      <c r="BY352" s="22">
        <v>6.75</v>
      </c>
      <c r="BZ352" s="22">
        <v>8.44</v>
      </c>
      <c r="CA352" s="22">
        <v>185</v>
      </c>
      <c r="CB352" s="22">
        <v>113</v>
      </c>
      <c r="CC352" s="22">
        <v>310</v>
      </c>
      <c r="CD352" s="22">
        <v>146</v>
      </c>
      <c r="CE352" s="22">
        <v>364</v>
      </c>
      <c r="CF352" s="22">
        <v>168</v>
      </c>
      <c r="CG352" s="22">
        <v>480</v>
      </c>
      <c r="CH352" s="22">
        <v>165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515024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3</v>
      </c>
      <c r="J353" s="20">
        <v>0.7</v>
      </c>
      <c r="K353" s="20">
        <v>1.2</v>
      </c>
      <c r="L353" s="22">
        <v>0</v>
      </c>
      <c r="M353" s="20" t="s">
        <v>1236</v>
      </c>
      <c r="N353" s="20">
        <v>0.7</v>
      </c>
      <c r="O353" s="22">
        <v>683</v>
      </c>
      <c r="P353" s="23" t="b">
        <v>0</v>
      </c>
      <c r="Q353" s="20"/>
      <c r="R353" s="20"/>
      <c r="S353" s="22">
        <v>45</v>
      </c>
      <c r="T353" s="20" t="s">
        <v>2938</v>
      </c>
      <c r="U353" s="20">
        <v>2</v>
      </c>
      <c r="V353" s="20" t="s">
        <v>2939</v>
      </c>
      <c r="W353" s="20">
        <v>0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</v>
      </c>
      <c r="AD353" s="22">
        <v>2207</v>
      </c>
      <c r="AE353" s="22">
        <v>143</v>
      </c>
      <c r="AF353" s="22">
        <v>499</v>
      </c>
      <c r="AG353" s="22">
        <v>136</v>
      </c>
      <c r="AH353" s="20">
        <v>0.2</v>
      </c>
      <c r="AI353" s="20">
        <v>0.4</v>
      </c>
      <c r="AJ353" s="20" t="s">
        <v>2939</v>
      </c>
      <c r="AK353" s="22">
        <v>74</v>
      </c>
      <c r="AL353" s="22">
        <v>0</v>
      </c>
      <c r="AM353" s="22">
        <v>0</v>
      </c>
      <c r="AN353" s="22">
        <v>0</v>
      </c>
      <c r="AO353" s="22">
        <v>5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2</v>
      </c>
      <c r="AX353" s="20">
        <v>3.2</v>
      </c>
      <c r="AY353" s="20">
        <v>0.7</v>
      </c>
      <c r="AZ353" s="20">
        <v>17</v>
      </c>
      <c r="BA353" s="20">
        <v>2.1</v>
      </c>
      <c r="BB353" s="22">
        <v>0</v>
      </c>
      <c r="BC353" s="20">
        <v>0.28000000000000003</v>
      </c>
      <c r="BD353" s="20">
        <v>0.01</v>
      </c>
      <c r="BE353" s="20">
        <v>0.28999999999999998</v>
      </c>
      <c r="BF353" s="20">
        <v>2.2599999999999998</v>
      </c>
      <c r="BG353" s="22">
        <v>368</v>
      </c>
      <c r="BH353" s="22">
        <v>165</v>
      </c>
      <c r="BI353" s="22">
        <v>354</v>
      </c>
      <c r="BJ353" s="22">
        <v>176</v>
      </c>
      <c r="BK353" s="22">
        <v>211</v>
      </c>
      <c r="BL353" s="22">
        <v>112</v>
      </c>
      <c r="BM353" s="22">
        <v>347</v>
      </c>
      <c r="BN353" s="22">
        <v>157</v>
      </c>
      <c r="BO353" s="20"/>
      <c r="BP353" s="20"/>
      <c r="BQ353" s="20"/>
      <c r="BR353" s="20"/>
      <c r="BS353" s="20"/>
      <c r="BT353" s="20"/>
      <c r="BU353" s="22">
        <v>0.34</v>
      </c>
      <c r="BV353" s="22">
        <v>0</v>
      </c>
      <c r="BW353" s="22">
        <v>0.01</v>
      </c>
      <c r="BX353" s="22">
        <v>0.35</v>
      </c>
      <c r="BY353" s="22">
        <v>2.75</v>
      </c>
      <c r="BZ353" s="22">
        <v>6.08</v>
      </c>
      <c r="CA353" s="22">
        <v>459</v>
      </c>
      <c r="CB353" s="22">
        <v>256</v>
      </c>
      <c r="CC353" s="22">
        <v>301</v>
      </c>
      <c r="CD353" s="22">
        <v>138</v>
      </c>
      <c r="CE353" s="22">
        <v>200</v>
      </c>
      <c r="CF353" s="22">
        <v>83</v>
      </c>
      <c r="CG353" s="22">
        <v>573</v>
      </c>
      <c r="CH353" s="22">
        <v>219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166477</v>
      </c>
      <c r="D354" s="22">
        <v>0</v>
      </c>
      <c r="E354" s="22">
        <v>0</v>
      </c>
      <c r="F354" s="22">
        <v>0</v>
      </c>
      <c r="G354" s="22">
        <v>0</v>
      </c>
      <c r="H354" s="22">
        <v>1</v>
      </c>
      <c r="I354" s="22">
        <v>2</v>
      </c>
      <c r="J354" s="20">
        <v>4.5</v>
      </c>
      <c r="K354" s="20">
        <v>5</v>
      </c>
      <c r="L354" s="22">
        <v>8</v>
      </c>
      <c r="M354" s="20" t="s">
        <v>3093</v>
      </c>
      <c r="N354" s="20">
        <v>4.5</v>
      </c>
      <c r="O354" s="22">
        <v>688</v>
      </c>
      <c r="P354" s="23" t="b">
        <v>0</v>
      </c>
      <c r="Q354" s="20"/>
      <c r="R354" s="20"/>
      <c r="S354" s="22">
        <v>45</v>
      </c>
      <c r="T354" s="20" t="s">
        <v>3094</v>
      </c>
      <c r="U354" s="20">
        <v>4.5</v>
      </c>
      <c r="V354" s="20" t="s">
        <v>3095</v>
      </c>
      <c r="W354" s="20">
        <v>0.1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9</v>
      </c>
      <c r="AD354" s="22">
        <v>11317</v>
      </c>
      <c r="AE354" s="22">
        <v>5284</v>
      </c>
      <c r="AF354" s="22">
        <v>1871</v>
      </c>
      <c r="AG354" s="22">
        <v>523</v>
      </c>
      <c r="AH354" s="20">
        <v>1</v>
      </c>
      <c r="AI354" s="20">
        <v>2</v>
      </c>
      <c r="AJ354" s="20" t="s">
        <v>3095</v>
      </c>
      <c r="AK354" s="22">
        <v>107</v>
      </c>
      <c r="AL354" s="22">
        <v>0</v>
      </c>
      <c r="AM354" s="22">
        <v>0</v>
      </c>
      <c r="AN354" s="22">
        <v>1</v>
      </c>
      <c r="AO354" s="22">
        <v>1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3</v>
      </c>
      <c r="AW354" s="22">
        <v>37</v>
      </c>
      <c r="AX354" s="20">
        <v>24.4</v>
      </c>
      <c r="AY354" s="20">
        <v>19.7</v>
      </c>
      <c r="AZ354" s="20">
        <v>10</v>
      </c>
      <c r="BA354" s="20">
        <v>5.4</v>
      </c>
      <c r="BB354" s="22">
        <v>1</v>
      </c>
      <c r="BC354" s="20">
        <v>0.04</v>
      </c>
      <c r="BD354" s="20">
        <v>0.21</v>
      </c>
      <c r="BE354" s="20">
        <v>0.25</v>
      </c>
      <c r="BF354" s="20">
        <v>1.47</v>
      </c>
      <c r="BG354" s="22">
        <v>271</v>
      </c>
      <c r="BH354" s="22">
        <v>109</v>
      </c>
      <c r="BI354" s="22">
        <v>217</v>
      </c>
      <c r="BJ354" s="22">
        <v>63</v>
      </c>
      <c r="BK354" s="22">
        <v>247</v>
      </c>
      <c r="BL354" s="22">
        <v>77</v>
      </c>
      <c r="BM354" s="22">
        <v>284</v>
      </c>
      <c r="BN354" s="22">
        <v>102</v>
      </c>
      <c r="BO354" s="20"/>
      <c r="BP354" s="20"/>
      <c r="BQ354" s="20"/>
      <c r="BR354" s="20"/>
      <c r="BS354" s="20"/>
      <c r="BT354" s="20"/>
      <c r="BU354" s="22">
        <v>0.03</v>
      </c>
      <c r="BV354" s="22">
        <v>0</v>
      </c>
      <c r="BW354" s="22">
        <v>0.18</v>
      </c>
      <c r="BX354" s="22">
        <v>0.21</v>
      </c>
      <c r="BY354" s="22">
        <v>1.24</v>
      </c>
      <c r="BZ354" s="22">
        <v>0.84</v>
      </c>
      <c r="CA354" s="22">
        <v>364</v>
      </c>
      <c r="CB354" s="22">
        <v>59</v>
      </c>
      <c r="CC354" s="22">
        <v>44</v>
      </c>
      <c r="CD354" s="22">
        <v>9</v>
      </c>
      <c r="CE354" s="22">
        <v>50</v>
      </c>
      <c r="CF354" s="22">
        <v>12</v>
      </c>
      <c r="CG354" s="22">
        <v>395</v>
      </c>
      <c r="CH354" s="22">
        <v>150</v>
      </c>
      <c r="CI354" s="22">
        <v>0.84</v>
      </c>
      <c r="CJ354" s="22">
        <v>0.84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428971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1</v>
      </c>
      <c r="J355" s="20">
        <v>0</v>
      </c>
      <c r="K355" s="20">
        <v>0.5</v>
      </c>
      <c r="L355" s="22">
        <v>0</v>
      </c>
      <c r="M355" s="20" t="s">
        <v>1103</v>
      </c>
      <c r="N355" s="20">
        <v>0</v>
      </c>
      <c r="O355" s="22">
        <v>692</v>
      </c>
      <c r="P355" s="23" t="b">
        <v>0</v>
      </c>
      <c r="Q355" s="20"/>
      <c r="R355" s="20"/>
      <c r="S355" s="22">
        <v>40</v>
      </c>
      <c r="T355" s="20" t="s">
        <v>3096</v>
      </c>
      <c r="U355" s="20">
        <v>0</v>
      </c>
      <c r="V355" s="20" t="s">
        <v>3097</v>
      </c>
      <c r="W355" s="20">
        <v>0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514</v>
      </c>
      <c r="AE355" s="22">
        <v>64</v>
      </c>
      <c r="AF355" s="22">
        <v>107</v>
      </c>
      <c r="AG355" s="22">
        <v>31</v>
      </c>
      <c r="AH355" s="20">
        <v>0</v>
      </c>
      <c r="AI355" s="20">
        <v>0</v>
      </c>
      <c r="AJ355" s="20" t="s">
        <v>3097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463</v>
      </c>
      <c r="BH355" s="22">
        <v>59</v>
      </c>
      <c r="BI355" s="22">
        <v>447</v>
      </c>
      <c r="BJ355" s="22">
        <v>43</v>
      </c>
      <c r="BK355" s="22">
        <v>415</v>
      </c>
      <c r="BL355" s="22">
        <v>39</v>
      </c>
      <c r="BM355" s="22">
        <v>469</v>
      </c>
      <c r="BN355" s="22">
        <v>59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662</v>
      </c>
      <c r="CB355" s="22">
        <v>67</v>
      </c>
      <c r="CC355" s="22">
        <v>440</v>
      </c>
      <c r="CD355" s="22">
        <v>58</v>
      </c>
      <c r="CE355" s="22">
        <v>468</v>
      </c>
      <c r="CF355" s="22">
        <v>59</v>
      </c>
      <c r="CG355" s="22">
        <v>661</v>
      </c>
      <c r="CH355" s="22">
        <v>82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225897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2</v>
      </c>
      <c r="J356" s="20">
        <v>2</v>
      </c>
      <c r="K356" s="20">
        <v>2.5</v>
      </c>
      <c r="L356" s="22">
        <v>0</v>
      </c>
      <c r="M356" s="20" t="s">
        <v>3306</v>
      </c>
      <c r="N356" s="20">
        <v>0</v>
      </c>
      <c r="O356" s="22">
        <v>707</v>
      </c>
      <c r="P356" s="23" t="b">
        <v>0</v>
      </c>
      <c r="Q356" s="20"/>
      <c r="R356" s="20"/>
      <c r="S356" s="22">
        <v>45</v>
      </c>
      <c r="T356" s="20" t="s">
        <v>3307</v>
      </c>
      <c r="U356" s="20">
        <v>0</v>
      </c>
      <c r="V356" s="20" t="s">
        <v>3308</v>
      </c>
      <c r="W356" s="20">
        <v>0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528</v>
      </c>
      <c r="AE356" s="22">
        <v>82</v>
      </c>
      <c r="AF356" s="22">
        <v>119</v>
      </c>
      <c r="AG356" s="22">
        <v>62</v>
      </c>
      <c r="AH356" s="20">
        <v>0</v>
      </c>
      <c r="AI356" s="20">
        <v>0</v>
      </c>
      <c r="AJ356" s="20" t="s">
        <v>3308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583</v>
      </c>
      <c r="BH356" s="22">
        <v>223</v>
      </c>
      <c r="BI356" s="22">
        <v>576</v>
      </c>
      <c r="BJ356" s="22">
        <v>223</v>
      </c>
      <c r="BK356" s="22">
        <v>564</v>
      </c>
      <c r="BL356" s="22">
        <v>220</v>
      </c>
      <c r="BM356" s="22">
        <v>588</v>
      </c>
      <c r="BN356" s="22">
        <v>223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394</v>
      </c>
      <c r="CB356" s="22">
        <v>80</v>
      </c>
      <c r="CC356" s="22">
        <v>571</v>
      </c>
      <c r="CD356" s="22">
        <v>216</v>
      </c>
      <c r="CE356" s="22">
        <v>589</v>
      </c>
      <c r="CF356" s="22">
        <v>221</v>
      </c>
      <c r="CG356" s="22">
        <v>658</v>
      </c>
      <c r="CH356" s="22">
        <v>223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60706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1</v>
      </c>
      <c r="J357" s="20">
        <v>0.5</v>
      </c>
      <c r="K357" s="20">
        <v>0.5</v>
      </c>
      <c r="L357" s="22">
        <v>0</v>
      </c>
      <c r="M357" s="20" t="s">
        <v>364</v>
      </c>
      <c r="N357" s="20">
        <v>0</v>
      </c>
      <c r="O357" s="22">
        <v>289</v>
      </c>
      <c r="P357" s="23" t="b">
        <v>0</v>
      </c>
      <c r="Q357" s="20"/>
      <c r="R357" s="20"/>
      <c r="S357" s="22">
        <v>40</v>
      </c>
      <c r="T357" s="20" t="s">
        <v>1370</v>
      </c>
      <c r="U357" s="20">
        <v>0</v>
      </c>
      <c r="V357" s="20" t="s">
        <v>1371</v>
      </c>
      <c r="W357" s="20">
        <v>0.3</v>
      </c>
      <c r="X357" s="23" t="b">
        <v>0</v>
      </c>
      <c r="Y357" s="20"/>
      <c r="Z357" s="20" t="s">
        <v>858</v>
      </c>
      <c r="AA357" s="22">
        <v>11</v>
      </c>
      <c r="AB357" s="22">
        <v>14</v>
      </c>
      <c r="AC357" s="22">
        <v>0</v>
      </c>
      <c r="AD357" s="22">
        <v>3748</v>
      </c>
      <c r="AE357" s="22">
        <v>146</v>
      </c>
      <c r="AF357" s="22">
        <v>6735</v>
      </c>
      <c r="AG357" s="22">
        <v>396</v>
      </c>
      <c r="AH357" s="20">
        <v>0</v>
      </c>
      <c r="AI357" s="20">
        <v>0</v>
      </c>
      <c r="AJ357" s="20" t="s">
        <v>364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416</v>
      </c>
      <c r="BH357" s="22">
        <v>34</v>
      </c>
      <c r="BI357" s="22">
        <v>396</v>
      </c>
      <c r="BJ357" s="22">
        <v>16</v>
      </c>
      <c r="BK357" s="22">
        <v>363</v>
      </c>
      <c r="BL357" s="22">
        <v>12</v>
      </c>
      <c r="BM357" s="22">
        <v>422</v>
      </c>
      <c r="BN357" s="22">
        <v>34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603</v>
      </c>
      <c r="CB357" s="22">
        <v>40</v>
      </c>
      <c r="CC357" s="22">
        <v>393</v>
      </c>
      <c r="CD357" s="22">
        <v>34</v>
      </c>
      <c r="CE357" s="22">
        <v>420</v>
      </c>
      <c r="CF357" s="22">
        <v>34</v>
      </c>
      <c r="CG357" s="22">
        <v>265</v>
      </c>
      <c r="CH357" s="22">
        <v>39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50</v>
      </c>
      <c r="B358" s="22">
        <v>0</v>
      </c>
      <c r="C358" s="22">
        <v>169187</v>
      </c>
      <c r="D358" s="22">
        <v>0</v>
      </c>
      <c r="E358" s="22">
        <v>0</v>
      </c>
      <c r="F358" s="22">
        <v>-1</v>
      </c>
      <c r="G358" s="22">
        <v>1</v>
      </c>
      <c r="H358" s="22">
        <v>1</v>
      </c>
      <c r="I358" s="22">
        <v>2</v>
      </c>
      <c r="J358" s="20">
        <v>2.4</v>
      </c>
      <c r="K358" s="20">
        <v>0</v>
      </c>
      <c r="L358" s="22">
        <v>0</v>
      </c>
      <c r="M358" s="20" t="s">
        <v>431</v>
      </c>
      <c r="N358" s="20">
        <v>4.3</v>
      </c>
      <c r="O358" s="22">
        <v>290</v>
      </c>
      <c r="P358" s="23" t="b">
        <v>0</v>
      </c>
      <c r="Q358" s="20" t="s">
        <v>3309</v>
      </c>
      <c r="R358" s="20" t="s">
        <v>3098</v>
      </c>
      <c r="S358" s="22">
        <v>79</v>
      </c>
      <c r="T358" s="20" t="s">
        <v>1352</v>
      </c>
      <c r="U358" s="20">
        <v>4</v>
      </c>
      <c r="V358" s="20" t="s">
        <v>430</v>
      </c>
      <c r="W358" s="20">
        <v>10.1</v>
      </c>
      <c r="X358" s="23" t="b">
        <v>0</v>
      </c>
      <c r="Y358" s="20"/>
      <c r="Z358" s="20" t="s">
        <v>937</v>
      </c>
      <c r="AA358" s="22">
        <v>11</v>
      </c>
      <c r="AB358" s="22">
        <v>14</v>
      </c>
      <c r="AC358" s="22">
        <v>16</v>
      </c>
      <c r="AD358" s="22">
        <v>180857</v>
      </c>
      <c r="AE358" s="22">
        <v>1617</v>
      </c>
      <c r="AF358" s="22">
        <v>927238</v>
      </c>
      <c r="AG358" s="22">
        <v>63078</v>
      </c>
      <c r="AH358" s="20">
        <v>0.5</v>
      </c>
      <c r="AI358" s="20">
        <v>2</v>
      </c>
      <c r="AJ358" s="20" t="s">
        <v>430</v>
      </c>
      <c r="AK358" s="22">
        <v>326</v>
      </c>
      <c r="AL358" s="22">
        <v>0</v>
      </c>
      <c r="AM358" s="22">
        <v>1</v>
      </c>
      <c r="AN358" s="22">
        <v>1</v>
      </c>
      <c r="AO358" s="22">
        <v>3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3</v>
      </c>
      <c r="AW358" s="22">
        <v>75</v>
      </c>
      <c r="AX358" s="20">
        <v>71.8</v>
      </c>
      <c r="AY358" s="20">
        <v>141.19999999999999</v>
      </c>
      <c r="AZ358" s="20">
        <v>42</v>
      </c>
      <c r="BA358" s="20">
        <v>25.6</v>
      </c>
      <c r="BB358" s="22">
        <v>4</v>
      </c>
      <c r="BC358" s="20">
        <v>0.19</v>
      </c>
      <c r="BD358" s="20">
        <v>0.54</v>
      </c>
      <c r="BE358" s="20">
        <v>0.73</v>
      </c>
      <c r="BF358" s="20">
        <v>4.3</v>
      </c>
      <c r="BG358" s="22">
        <v>138</v>
      </c>
      <c r="BH358" s="22">
        <v>58</v>
      </c>
      <c r="BI358" s="22">
        <v>19</v>
      </c>
      <c r="BJ358" s="22">
        <v>4</v>
      </c>
      <c r="BK358" s="22">
        <v>119</v>
      </c>
      <c r="BL358" s="22">
        <v>18</v>
      </c>
      <c r="BM358" s="22">
        <v>55</v>
      </c>
      <c r="BN358" s="22">
        <v>8</v>
      </c>
      <c r="BO358" s="22">
        <v>1</v>
      </c>
      <c r="BP358" s="20"/>
      <c r="BQ358" s="22">
        <v>1</v>
      </c>
      <c r="BR358" s="20"/>
      <c r="BS358" s="20"/>
      <c r="BT358" s="20"/>
      <c r="BU358" s="22">
        <v>0.05</v>
      </c>
      <c r="BV358" s="22">
        <v>0</v>
      </c>
      <c r="BW358" s="22">
        <v>0.15</v>
      </c>
      <c r="BX358" s="22">
        <v>0.2</v>
      </c>
      <c r="BY358" s="22">
        <v>1.19</v>
      </c>
      <c r="BZ358" s="22">
        <v>0.83</v>
      </c>
      <c r="CA358" s="22">
        <v>11</v>
      </c>
      <c r="CB358" s="22">
        <v>1</v>
      </c>
      <c r="CC358" s="22">
        <v>52</v>
      </c>
      <c r="CD358" s="22">
        <v>11</v>
      </c>
      <c r="CE358" s="22">
        <v>83</v>
      </c>
      <c r="CF358" s="22">
        <v>21</v>
      </c>
      <c r="CG358" s="22">
        <v>43</v>
      </c>
      <c r="CH358" s="22">
        <v>12</v>
      </c>
      <c r="CI358" s="22">
        <v>1.1000000000000001</v>
      </c>
      <c r="CJ358" s="22">
        <v>0.28000000000000003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116535</v>
      </c>
      <c r="D359" s="22">
        <v>0</v>
      </c>
      <c r="E359" s="22">
        <v>0</v>
      </c>
      <c r="F359" s="22">
        <v>0</v>
      </c>
      <c r="G359" s="22">
        <v>0</v>
      </c>
      <c r="H359" s="22">
        <v>1</v>
      </c>
      <c r="I359" s="22">
        <v>1</v>
      </c>
      <c r="J359" s="20">
        <v>5.5</v>
      </c>
      <c r="K359" s="20">
        <v>5.5</v>
      </c>
      <c r="L359" s="22">
        <v>2</v>
      </c>
      <c r="M359" s="20" t="s">
        <v>80</v>
      </c>
      <c r="N359" s="20">
        <v>5</v>
      </c>
      <c r="O359" s="22">
        <v>291</v>
      </c>
      <c r="P359" s="23" t="b">
        <v>0</v>
      </c>
      <c r="Q359" s="20"/>
      <c r="R359" s="20"/>
      <c r="S359" s="22">
        <v>55</v>
      </c>
      <c r="T359" s="20" t="s">
        <v>1346</v>
      </c>
      <c r="U359" s="20">
        <v>4</v>
      </c>
      <c r="V359" s="20" t="s">
        <v>1347</v>
      </c>
      <c r="W359" s="20">
        <v>10.9</v>
      </c>
      <c r="X359" s="23" t="b">
        <v>0</v>
      </c>
      <c r="Y359" s="20"/>
      <c r="Z359" s="20" t="s">
        <v>858</v>
      </c>
      <c r="AA359" s="22">
        <v>11</v>
      </c>
      <c r="AB359" s="22">
        <v>14</v>
      </c>
      <c r="AC359" s="22">
        <v>20</v>
      </c>
      <c r="AD359" s="22">
        <v>269002</v>
      </c>
      <c r="AE359" s="22">
        <v>19124</v>
      </c>
      <c r="AF359" s="22">
        <v>198487</v>
      </c>
      <c r="AG359" s="22">
        <v>12037</v>
      </c>
      <c r="AH359" s="20">
        <v>0.9</v>
      </c>
      <c r="AI359" s="20">
        <v>3.6</v>
      </c>
      <c r="AJ359" s="20" t="s">
        <v>2574</v>
      </c>
      <c r="AK359" s="22">
        <v>450</v>
      </c>
      <c r="AL359" s="22">
        <v>0</v>
      </c>
      <c r="AM359" s="22">
        <v>0</v>
      </c>
      <c r="AN359" s="22">
        <v>1</v>
      </c>
      <c r="AO359" s="22">
        <v>4</v>
      </c>
      <c r="AP359" s="22">
        <v>0</v>
      </c>
      <c r="AQ359" s="22">
        <v>0</v>
      </c>
      <c r="AR359" s="22">
        <v>0</v>
      </c>
      <c r="AS359" s="22">
        <v>1</v>
      </c>
      <c r="AT359" s="22">
        <v>0</v>
      </c>
      <c r="AU359" s="22">
        <v>19</v>
      </c>
      <c r="AV359" s="22">
        <v>2</v>
      </c>
      <c r="AW359" s="22">
        <v>102</v>
      </c>
      <c r="AX359" s="20">
        <v>143.19999999999999</v>
      </c>
      <c r="AY359" s="20">
        <v>0.1</v>
      </c>
      <c r="AZ359" s="20">
        <v>0</v>
      </c>
      <c r="BA359" s="20">
        <v>14.3</v>
      </c>
      <c r="BB359" s="22">
        <v>5</v>
      </c>
      <c r="BC359" s="20">
        <v>0</v>
      </c>
      <c r="BD359" s="20">
        <v>0</v>
      </c>
      <c r="BE359" s="20">
        <v>0</v>
      </c>
      <c r="BF359" s="20">
        <v>5.86</v>
      </c>
      <c r="BG359" s="22">
        <v>23</v>
      </c>
      <c r="BH359" s="22">
        <v>8</v>
      </c>
      <c r="BI359" s="22">
        <v>378</v>
      </c>
      <c r="BJ359" s="22">
        <v>5</v>
      </c>
      <c r="BK359" s="22">
        <v>695</v>
      </c>
      <c r="BL359" s="22">
        <v>84</v>
      </c>
      <c r="BM359" s="22">
        <v>140</v>
      </c>
      <c r="BN359" s="22">
        <v>8</v>
      </c>
      <c r="BO359" s="20"/>
      <c r="BP359" s="20"/>
      <c r="BQ359" s="20"/>
      <c r="BR359" s="20"/>
      <c r="BS359" s="20"/>
      <c r="BT359" s="20"/>
      <c r="BU359" s="22">
        <v>0</v>
      </c>
      <c r="BV359" s="22">
        <v>3.8</v>
      </c>
      <c r="BW359" s="22">
        <v>0</v>
      </c>
      <c r="BX359" s="22">
        <v>0</v>
      </c>
      <c r="BY359" s="22">
        <v>1.17</v>
      </c>
      <c r="BZ359" s="22">
        <v>0.8</v>
      </c>
      <c r="CA359" s="22">
        <v>94</v>
      </c>
      <c r="CB359" s="22">
        <v>3</v>
      </c>
      <c r="CC359" s="22">
        <v>36</v>
      </c>
      <c r="CD359" s="22">
        <v>4</v>
      </c>
      <c r="CE359" s="22">
        <v>79</v>
      </c>
      <c r="CF359" s="22">
        <v>7</v>
      </c>
      <c r="CG359" s="22">
        <v>39</v>
      </c>
      <c r="CH359" s="22">
        <v>7</v>
      </c>
      <c r="CI359" s="22">
        <v>1</v>
      </c>
      <c r="CJ359" s="22">
        <v>0.2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535928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0.5</v>
      </c>
      <c r="K360" s="20">
        <v>0.5</v>
      </c>
      <c r="L360" s="22">
        <v>0</v>
      </c>
      <c r="M360" s="20" t="s">
        <v>1328</v>
      </c>
      <c r="N360" s="20">
        <v>0</v>
      </c>
      <c r="O360" s="22">
        <v>292</v>
      </c>
      <c r="P360" s="23" t="b">
        <v>0</v>
      </c>
      <c r="Q360" s="20"/>
      <c r="R360" s="20"/>
      <c r="S360" s="22">
        <v>48</v>
      </c>
      <c r="T360" s="20" t="s">
        <v>1378</v>
      </c>
      <c r="U360" s="20">
        <v>0</v>
      </c>
      <c r="V360" s="20" t="s">
        <v>682</v>
      </c>
      <c r="W360" s="20">
        <v>0</v>
      </c>
      <c r="X360" s="23" t="b">
        <v>0</v>
      </c>
      <c r="Y360" s="20"/>
      <c r="Z360" s="20" t="s">
        <v>858</v>
      </c>
      <c r="AA360" s="22">
        <v>11</v>
      </c>
      <c r="AB360" s="22">
        <v>14</v>
      </c>
      <c r="AC360" s="22">
        <v>0</v>
      </c>
      <c r="AD360" s="22">
        <v>812</v>
      </c>
      <c r="AE360" s="22">
        <v>17</v>
      </c>
      <c r="AF360" s="22">
        <v>3279</v>
      </c>
      <c r="AG360" s="22">
        <v>115</v>
      </c>
      <c r="AH360" s="20">
        <v>0</v>
      </c>
      <c r="AI360" s="20">
        <v>0</v>
      </c>
      <c r="AJ360" s="20" t="s">
        <v>682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642</v>
      </c>
      <c r="BH360" s="22">
        <v>258</v>
      </c>
      <c r="BI360" s="22">
        <v>636</v>
      </c>
      <c r="BJ360" s="22">
        <v>257</v>
      </c>
      <c r="BK360" s="22">
        <v>629</v>
      </c>
      <c r="BL360" s="22">
        <v>250</v>
      </c>
      <c r="BM360" s="22">
        <v>646</v>
      </c>
      <c r="BN360" s="22">
        <v>260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326</v>
      </c>
      <c r="CB360" s="22">
        <v>218</v>
      </c>
      <c r="CC360" s="22">
        <v>633</v>
      </c>
      <c r="CD360" s="22">
        <v>255</v>
      </c>
      <c r="CE360" s="22">
        <v>645</v>
      </c>
      <c r="CF360" s="22">
        <v>259</v>
      </c>
      <c r="CG360" s="22">
        <v>527</v>
      </c>
      <c r="CH360" s="22">
        <v>191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447203</v>
      </c>
      <c r="D361" s="22">
        <v>0</v>
      </c>
      <c r="E361" s="22">
        <v>0</v>
      </c>
      <c r="F361" s="22">
        <v>-1</v>
      </c>
      <c r="G361" s="22">
        <v>1</v>
      </c>
      <c r="H361" s="22">
        <v>1</v>
      </c>
      <c r="I361" s="22">
        <v>4</v>
      </c>
      <c r="J361" s="20">
        <v>7.2</v>
      </c>
      <c r="K361" s="20">
        <v>7.2</v>
      </c>
      <c r="L361" s="22">
        <v>1</v>
      </c>
      <c r="M361" s="20" t="s">
        <v>423</v>
      </c>
      <c r="N361" s="20">
        <v>6.7</v>
      </c>
      <c r="O361" s="22">
        <v>293</v>
      </c>
      <c r="P361" s="23" t="b">
        <v>0</v>
      </c>
      <c r="Q361" s="20"/>
      <c r="R361" s="20"/>
      <c r="S361" s="22">
        <v>74</v>
      </c>
      <c r="T361" s="20" t="s">
        <v>1368</v>
      </c>
      <c r="U361" s="20">
        <v>4.4000000000000004</v>
      </c>
      <c r="V361" s="20" t="s">
        <v>1369</v>
      </c>
      <c r="W361" s="20">
        <v>11.7</v>
      </c>
      <c r="X361" s="23" t="b">
        <v>0</v>
      </c>
      <c r="Y361" s="20"/>
      <c r="Z361" s="20" t="s">
        <v>858</v>
      </c>
      <c r="AA361" s="22">
        <v>11</v>
      </c>
      <c r="AB361" s="22">
        <v>14</v>
      </c>
      <c r="AC361" s="22">
        <v>22</v>
      </c>
      <c r="AD361" s="22">
        <v>645259</v>
      </c>
      <c r="AE361" s="22">
        <v>24151</v>
      </c>
      <c r="AF361" s="22">
        <v>866957</v>
      </c>
      <c r="AG361" s="22">
        <v>63773</v>
      </c>
      <c r="AH361" s="20">
        <v>0.9</v>
      </c>
      <c r="AI361" s="20">
        <v>3</v>
      </c>
      <c r="AJ361" s="20" t="s">
        <v>423</v>
      </c>
      <c r="AK361" s="22">
        <v>139</v>
      </c>
      <c r="AL361" s="22">
        <v>2</v>
      </c>
      <c r="AM361" s="22">
        <v>2</v>
      </c>
      <c r="AN361" s="22">
        <v>1</v>
      </c>
      <c r="AO361" s="22">
        <v>0</v>
      </c>
      <c r="AP361" s="22">
        <v>0</v>
      </c>
      <c r="AQ361" s="22">
        <v>0</v>
      </c>
      <c r="AR361" s="22">
        <v>0</v>
      </c>
      <c r="AS361" s="22">
        <v>1</v>
      </c>
      <c r="AT361" s="22">
        <v>0</v>
      </c>
      <c r="AU361" s="22">
        <v>0</v>
      </c>
      <c r="AV361" s="22">
        <v>3</v>
      </c>
      <c r="AW361" s="22">
        <v>72</v>
      </c>
      <c r="AX361" s="20">
        <v>83.8</v>
      </c>
      <c r="AY361" s="20">
        <v>17.3</v>
      </c>
      <c r="AZ361" s="20">
        <v>94</v>
      </c>
      <c r="BA361" s="20">
        <v>19.600000000000001</v>
      </c>
      <c r="BB361" s="22">
        <v>1</v>
      </c>
      <c r="BC361" s="20">
        <v>1.87</v>
      </c>
      <c r="BD361" s="20">
        <v>0.35</v>
      </c>
      <c r="BE361" s="20">
        <v>2.2200000000000002</v>
      </c>
      <c r="BF361" s="20">
        <v>1.72</v>
      </c>
      <c r="BG361" s="22">
        <v>100</v>
      </c>
      <c r="BH361" s="22">
        <v>12</v>
      </c>
      <c r="BI361" s="22">
        <v>225</v>
      </c>
      <c r="BJ361" s="22">
        <v>33</v>
      </c>
      <c r="BK361" s="22">
        <v>46</v>
      </c>
      <c r="BL361" s="22">
        <v>17</v>
      </c>
      <c r="BM361" s="22">
        <v>83</v>
      </c>
      <c r="BN361" s="22">
        <v>16</v>
      </c>
      <c r="BO361" s="20"/>
      <c r="BP361" s="20"/>
      <c r="BQ361" s="20"/>
      <c r="BR361" s="20"/>
      <c r="BS361" s="20"/>
      <c r="BT361" s="20"/>
      <c r="BU361" s="22">
        <v>1.21</v>
      </c>
      <c r="BV361" s="22">
        <v>0</v>
      </c>
      <c r="BW361" s="22">
        <v>0.23</v>
      </c>
      <c r="BX361" s="22">
        <v>1.44</v>
      </c>
      <c r="BY361" s="22">
        <v>1.1100000000000001</v>
      </c>
      <c r="BZ361" s="22">
        <v>0</v>
      </c>
      <c r="CA361" s="22">
        <v>23</v>
      </c>
      <c r="CB361" s="22">
        <v>9</v>
      </c>
      <c r="CC361" s="22">
        <v>9</v>
      </c>
      <c r="CD361" s="22">
        <v>4</v>
      </c>
      <c r="CE361" s="22">
        <v>60</v>
      </c>
      <c r="CF361" s="22">
        <v>11</v>
      </c>
      <c r="CG361" s="22">
        <v>38</v>
      </c>
      <c r="CH361" s="22">
        <v>8</v>
      </c>
      <c r="CI361" s="22">
        <v>0.65</v>
      </c>
      <c r="CJ361" s="22">
        <v>0.65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194634</v>
      </c>
      <c r="D362" s="22">
        <v>0</v>
      </c>
      <c r="E362" s="22">
        <v>0</v>
      </c>
      <c r="F362" s="22">
        <v>-1</v>
      </c>
      <c r="G362" s="22">
        <v>1</v>
      </c>
      <c r="H362" s="22">
        <v>1</v>
      </c>
      <c r="I362" s="22">
        <v>3</v>
      </c>
      <c r="J362" s="20">
        <v>2.5</v>
      </c>
      <c r="K362" s="20">
        <v>2.5</v>
      </c>
      <c r="L362" s="22">
        <v>1</v>
      </c>
      <c r="M362" s="20" t="s">
        <v>1354</v>
      </c>
      <c r="N362" s="20">
        <v>2</v>
      </c>
      <c r="O362" s="22">
        <v>294</v>
      </c>
      <c r="P362" s="23" t="b">
        <v>0</v>
      </c>
      <c r="Q362" s="20"/>
      <c r="R362" s="20"/>
      <c r="S362" s="22">
        <v>79</v>
      </c>
      <c r="T362" s="20" t="s">
        <v>1355</v>
      </c>
      <c r="U362" s="20">
        <v>3.8</v>
      </c>
      <c r="V362" s="20" t="s">
        <v>1356</v>
      </c>
      <c r="W362" s="20">
        <v>2.4</v>
      </c>
      <c r="X362" s="23" t="b">
        <v>0</v>
      </c>
      <c r="Y362" s="20"/>
      <c r="Z362" s="20" t="s">
        <v>858</v>
      </c>
      <c r="AA362" s="22">
        <v>11</v>
      </c>
      <c r="AB362" s="22">
        <v>14</v>
      </c>
      <c r="AC362" s="22">
        <v>19</v>
      </c>
      <c r="AD362" s="22">
        <v>160381</v>
      </c>
      <c r="AE362" s="22">
        <v>3197</v>
      </c>
      <c r="AF362" s="22">
        <v>227561</v>
      </c>
      <c r="AG362" s="22">
        <v>19789</v>
      </c>
      <c r="AH362" s="20">
        <v>0.3</v>
      </c>
      <c r="AI362" s="20">
        <v>2.4</v>
      </c>
      <c r="AJ362" s="20" t="s">
        <v>2112</v>
      </c>
      <c r="AK362" s="22">
        <v>252</v>
      </c>
      <c r="AL362" s="22">
        <v>1</v>
      </c>
      <c r="AM362" s="22">
        <v>2</v>
      </c>
      <c r="AN362" s="22">
        <v>0</v>
      </c>
      <c r="AO362" s="22">
        <v>3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2</v>
      </c>
      <c r="AW362" s="22">
        <v>58</v>
      </c>
      <c r="AX362" s="20">
        <v>51.6</v>
      </c>
      <c r="AY362" s="20">
        <v>54.8</v>
      </c>
      <c r="AZ362" s="20">
        <v>126</v>
      </c>
      <c r="BA362" s="20">
        <v>23.3</v>
      </c>
      <c r="BB362" s="22">
        <v>3</v>
      </c>
      <c r="BC362" s="20">
        <v>0.9</v>
      </c>
      <c r="BD362" s="20">
        <v>0.38</v>
      </c>
      <c r="BE362" s="20">
        <v>1.28</v>
      </c>
      <c r="BF362" s="20">
        <v>2.72</v>
      </c>
      <c r="BG362" s="22">
        <v>186</v>
      </c>
      <c r="BH362" s="22">
        <v>73</v>
      </c>
      <c r="BI362" s="22">
        <v>111</v>
      </c>
      <c r="BJ362" s="22">
        <v>74</v>
      </c>
      <c r="BK362" s="22">
        <v>32</v>
      </c>
      <c r="BL362" s="22">
        <v>20</v>
      </c>
      <c r="BM362" s="22">
        <v>63</v>
      </c>
      <c r="BN362" s="22">
        <v>39</v>
      </c>
      <c r="BO362" s="20"/>
      <c r="BP362" s="20"/>
      <c r="BQ362" s="20"/>
      <c r="BR362" s="20"/>
      <c r="BS362" s="20"/>
      <c r="BT362" s="20"/>
      <c r="BU362" s="22">
        <v>0.32</v>
      </c>
      <c r="BV362" s="22">
        <v>0</v>
      </c>
      <c r="BW362" s="22">
        <v>0.14000000000000001</v>
      </c>
      <c r="BX362" s="22">
        <v>0.46</v>
      </c>
      <c r="BY362" s="22">
        <v>0.97</v>
      </c>
      <c r="BZ362" s="22">
        <v>1.07</v>
      </c>
      <c r="CA362" s="22">
        <v>14</v>
      </c>
      <c r="CB362" s="22">
        <v>9</v>
      </c>
      <c r="CC362" s="22">
        <v>172</v>
      </c>
      <c r="CD362" s="22">
        <v>77</v>
      </c>
      <c r="CE362" s="22">
        <v>88</v>
      </c>
      <c r="CF362" s="22">
        <v>41</v>
      </c>
      <c r="CG362" s="22">
        <v>110</v>
      </c>
      <c r="CH362" s="22">
        <v>31</v>
      </c>
      <c r="CI362" s="22">
        <v>1.07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444884</v>
      </c>
      <c r="D363" s="22">
        <v>0</v>
      </c>
      <c r="E363" s="22">
        <v>0</v>
      </c>
      <c r="F363" s="22">
        <v>-2</v>
      </c>
      <c r="G363" s="22">
        <v>2</v>
      </c>
      <c r="H363" s="22">
        <v>0</v>
      </c>
      <c r="I363" s="22">
        <v>3</v>
      </c>
      <c r="J363" s="20">
        <v>2.2000000000000002</v>
      </c>
      <c r="K363" s="20">
        <v>2.2000000000000002</v>
      </c>
      <c r="L363" s="22">
        <v>3</v>
      </c>
      <c r="M363" s="20" t="s">
        <v>1181</v>
      </c>
      <c r="N363" s="20">
        <v>1.7</v>
      </c>
      <c r="O363" s="22">
        <v>295</v>
      </c>
      <c r="P363" s="23" t="b">
        <v>0</v>
      </c>
      <c r="Q363" s="20"/>
      <c r="R363" s="20"/>
      <c r="S363" s="22">
        <v>48</v>
      </c>
      <c r="T363" s="20" t="s">
        <v>1367</v>
      </c>
      <c r="U363" s="20">
        <v>1.4</v>
      </c>
      <c r="V363" s="20" t="s">
        <v>568</v>
      </c>
      <c r="W363" s="20">
        <v>0.2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7</v>
      </c>
      <c r="AD363" s="22">
        <v>4432</v>
      </c>
      <c r="AE363" s="22">
        <v>1119</v>
      </c>
      <c r="AF363" s="22">
        <v>11771</v>
      </c>
      <c r="AG363" s="22">
        <v>388</v>
      </c>
      <c r="AH363" s="20">
        <v>0.4</v>
      </c>
      <c r="AI363" s="20">
        <v>1.5</v>
      </c>
      <c r="AJ363" s="20" t="s">
        <v>568</v>
      </c>
      <c r="AK363" s="22">
        <v>119</v>
      </c>
      <c r="AL363" s="22">
        <v>0</v>
      </c>
      <c r="AM363" s="22">
        <v>1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28</v>
      </c>
      <c r="AX363" s="20">
        <v>12.6</v>
      </c>
      <c r="AY363" s="20">
        <v>29.7</v>
      </c>
      <c r="AZ363" s="20">
        <v>17</v>
      </c>
      <c r="BA363" s="20">
        <v>6</v>
      </c>
      <c r="BB363" s="22">
        <v>0</v>
      </c>
      <c r="BC363" s="20">
        <v>0.12</v>
      </c>
      <c r="BD363" s="20">
        <v>0.19</v>
      </c>
      <c r="BE363" s="20">
        <v>0.31</v>
      </c>
      <c r="BF363" s="20">
        <v>2.04</v>
      </c>
      <c r="BG363" s="22">
        <v>312</v>
      </c>
      <c r="BH363" s="22">
        <v>137</v>
      </c>
      <c r="BI363" s="22">
        <v>174</v>
      </c>
      <c r="BJ363" s="22">
        <v>106</v>
      </c>
      <c r="BK363" s="22">
        <v>214</v>
      </c>
      <c r="BL363" s="22">
        <v>113</v>
      </c>
      <c r="BM363" s="22">
        <v>274</v>
      </c>
      <c r="BN363" s="22">
        <v>119</v>
      </c>
      <c r="BO363" s="20"/>
      <c r="BP363" s="20"/>
      <c r="BQ363" s="20"/>
      <c r="BR363" s="20"/>
      <c r="BS363" s="20"/>
      <c r="BT363" s="20"/>
      <c r="BU363" s="22">
        <v>0.09</v>
      </c>
      <c r="BV363" s="22">
        <v>0</v>
      </c>
      <c r="BW363" s="22">
        <v>0.14000000000000001</v>
      </c>
      <c r="BX363" s="22">
        <v>0.23</v>
      </c>
      <c r="BY363" s="22">
        <v>1.54</v>
      </c>
      <c r="BZ363" s="22">
        <v>0</v>
      </c>
      <c r="CA363" s="22">
        <v>324</v>
      </c>
      <c r="CB363" s="22">
        <v>216</v>
      </c>
      <c r="CC363" s="22">
        <v>186</v>
      </c>
      <c r="CD363" s="22">
        <v>82</v>
      </c>
      <c r="CE363" s="22">
        <v>270</v>
      </c>
      <c r="CF363" s="22">
        <v>123</v>
      </c>
      <c r="CG363" s="22">
        <v>336</v>
      </c>
      <c r="CH363" s="22">
        <v>105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116643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3</v>
      </c>
      <c r="J364" s="20">
        <v>0</v>
      </c>
      <c r="K364" s="20">
        <v>0</v>
      </c>
      <c r="L364" s="22">
        <v>0</v>
      </c>
      <c r="M364" s="20" t="s">
        <v>1348</v>
      </c>
      <c r="N364" s="20">
        <v>0</v>
      </c>
      <c r="O364" s="22">
        <v>296</v>
      </c>
      <c r="P364" s="23" t="b">
        <v>0</v>
      </c>
      <c r="Q364" s="20" t="s">
        <v>2433</v>
      </c>
      <c r="R364" s="20" t="s">
        <v>2434</v>
      </c>
      <c r="S364" s="22">
        <v>50</v>
      </c>
      <c r="T364" s="20" t="s">
        <v>1349</v>
      </c>
      <c r="U364" s="20">
        <v>0</v>
      </c>
      <c r="V364" s="20" t="s">
        <v>735</v>
      </c>
      <c r="W364" s="20">
        <v>0</v>
      </c>
      <c r="X364" s="23" t="b">
        <v>0</v>
      </c>
      <c r="Y364" s="20"/>
      <c r="Z364" s="20" t="s">
        <v>872</v>
      </c>
      <c r="AA364" s="22">
        <v>11</v>
      </c>
      <c r="AB364" s="22">
        <v>14</v>
      </c>
      <c r="AC364" s="22">
        <v>0</v>
      </c>
      <c r="AD364" s="22">
        <v>0</v>
      </c>
      <c r="AE364" s="22">
        <v>0</v>
      </c>
      <c r="AF364" s="22">
        <v>1003</v>
      </c>
      <c r="AG364" s="22">
        <v>14</v>
      </c>
      <c r="AH364" s="20">
        <v>0</v>
      </c>
      <c r="AI364" s="20">
        <v>0</v>
      </c>
      <c r="AJ364" s="20" t="s">
        <v>178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673</v>
      </c>
      <c r="BH364" s="22">
        <v>279</v>
      </c>
      <c r="BI364" s="22">
        <v>667</v>
      </c>
      <c r="BJ364" s="22">
        <v>278</v>
      </c>
      <c r="BK364" s="22">
        <v>662</v>
      </c>
      <c r="BL364" s="22">
        <v>273</v>
      </c>
      <c r="BM364" s="22">
        <v>675</v>
      </c>
      <c r="BN364" s="22">
        <v>280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177</v>
      </c>
      <c r="CB364" s="22">
        <v>108</v>
      </c>
      <c r="CC364" s="22">
        <v>664</v>
      </c>
      <c r="CD364" s="22">
        <v>275</v>
      </c>
      <c r="CE364" s="22">
        <v>673</v>
      </c>
      <c r="CF364" s="22">
        <v>278</v>
      </c>
      <c r="CG364" s="22">
        <v>659</v>
      </c>
      <c r="CH364" s="22">
        <v>268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243298</v>
      </c>
      <c r="D365" s="22">
        <v>0</v>
      </c>
      <c r="E365" s="22">
        <v>0</v>
      </c>
      <c r="F365" s="22">
        <v>-2</v>
      </c>
      <c r="G365" s="22">
        <v>2</v>
      </c>
      <c r="H365" s="22">
        <v>0</v>
      </c>
      <c r="I365" s="22">
        <v>4</v>
      </c>
      <c r="J365" s="20">
        <v>3.2</v>
      </c>
      <c r="K365" s="20">
        <v>3.2</v>
      </c>
      <c r="L365" s="22">
        <v>6</v>
      </c>
      <c r="M365" s="20" t="s">
        <v>1337</v>
      </c>
      <c r="N365" s="20">
        <v>2.7</v>
      </c>
      <c r="O365" s="22">
        <v>297</v>
      </c>
      <c r="P365" s="23" t="b">
        <v>0</v>
      </c>
      <c r="Q365" s="20"/>
      <c r="R365" s="20"/>
      <c r="S365" s="22">
        <v>73</v>
      </c>
      <c r="T365" s="20" t="s">
        <v>1379</v>
      </c>
      <c r="U365" s="20">
        <v>2.4</v>
      </c>
      <c r="V365" s="20" t="s">
        <v>1380</v>
      </c>
      <c r="W365" s="20">
        <v>3.4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12</v>
      </c>
      <c r="AD365" s="22">
        <v>93238</v>
      </c>
      <c r="AE365" s="22">
        <v>8772</v>
      </c>
      <c r="AF365" s="22">
        <v>400588</v>
      </c>
      <c r="AG365" s="22">
        <v>6977</v>
      </c>
      <c r="AH365" s="20">
        <v>0.4</v>
      </c>
      <c r="AI365" s="20">
        <v>1.6</v>
      </c>
      <c r="AJ365" s="20" t="s">
        <v>1380</v>
      </c>
      <c r="AK365" s="22">
        <v>264</v>
      </c>
      <c r="AL365" s="22">
        <v>1</v>
      </c>
      <c r="AM365" s="22">
        <v>0</v>
      </c>
      <c r="AN365" s="22">
        <v>0</v>
      </c>
      <c r="AO365" s="22">
        <v>4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1</v>
      </c>
      <c r="AW365" s="22">
        <v>42</v>
      </c>
      <c r="AX365" s="20">
        <v>49.8</v>
      </c>
      <c r="AY365" s="20">
        <v>35.299999999999997</v>
      </c>
      <c r="AZ365" s="20">
        <v>66</v>
      </c>
      <c r="BA365" s="20">
        <v>14.9</v>
      </c>
      <c r="BB365" s="22">
        <v>4</v>
      </c>
      <c r="BC365" s="20">
        <v>1.32</v>
      </c>
      <c r="BD365" s="20">
        <v>0.11</v>
      </c>
      <c r="BE365" s="20">
        <v>1.43</v>
      </c>
      <c r="BF365" s="20">
        <v>2.96</v>
      </c>
      <c r="BG365" s="22">
        <v>194</v>
      </c>
      <c r="BH365" s="22">
        <v>23</v>
      </c>
      <c r="BI365" s="22">
        <v>155</v>
      </c>
      <c r="BJ365" s="22">
        <v>18</v>
      </c>
      <c r="BK365" s="22">
        <v>71</v>
      </c>
      <c r="BL365" s="22">
        <v>25</v>
      </c>
      <c r="BM365" s="22">
        <v>134</v>
      </c>
      <c r="BN365" s="22">
        <v>22</v>
      </c>
      <c r="BO365" s="20"/>
      <c r="BP365" s="20"/>
      <c r="BQ365" s="20"/>
      <c r="BR365" s="20"/>
      <c r="BS365" s="20"/>
      <c r="BT365" s="20"/>
      <c r="BU365" s="22">
        <v>0.45</v>
      </c>
      <c r="BV365" s="22">
        <v>0</v>
      </c>
      <c r="BW365" s="22">
        <v>0.04</v>
      </c>
      <c r="BX365" s="22">
        <v>0.49</v>
      </c>
      <c r="BY365" s="22">
        <v>1.01</v>
      </c>
      <c r="BZ365" s="22">
        <v>1.36</v>
      </c>
      <c r="CA365" s="22">
        <v>26</v>
      </c>
      <c r="CB365" s="22">
        <v>11</v>
      </c>
      <c r="CC365" s="22">
        <v>119</v>
      </c>
      <c r="CD365" s="22">
        <v>21</v>
      </c>
      <c r="CE365" s="22">
        <v>173</v>
      </c>
      <c r="CF365" s="22">
        <v>27</v>
      </c>
      <c r="CG365" s="22">
        <v>93</v>
      </c>
      <c r="CH365" s="22">
        <v>17</v>
      </c>
      <c r="CI365" s="22">
        <v>1.36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171287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2</v>
      </c>
      <c r="J366" s="20">
        <v>3.5</v>
      </c>
      <c r="K366" s="20">
        <v>3.5</v>
      </c>
      <c r="L366" s="22">
        <v>2</v>
      </c>
      <c r="M366" s="20" t="s">
        <v>1016</v>
      </c>
      <c r="N366" s="20">
        <v>3</v>
      </c>
      <c r="O366" s="22">
        <v>298</v>
      </c>
      <c r="P366" s="23" t="b">
        <v>0</v>
      </c>
      <c r="Q366" s="20"/>
      <c r="R366" s="20"/>
      <c r="S366" s="22">
        <v>45</v>
      </c>
      <c r="T366" s="20" t="s">
        <v>1353</v>
      </c>
      <c r="U366" s="20">
        <v>2.5</v>
      </c>
      <c r="V366" s="20" t="s">
        <v>466</v>
      </c>
      <c r="W366" s="20">
        <v>0.5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10</v>
      </c>
      <c r="AD366" s="22">
        <v>20856</v>
      </c>
      <c r="AE366" s="22">
        <v>1307</v>
      </c>
      <c r="AF366" s="22">
        <v>13393</v>
      </c>
      <c r="AG366" s="22">
        <v>1401</v>
      </c>
      <c r="AH366" s="20">
        <v>0.7</v>
      </c>
      <c r="AI366" s="20">
        <v>2.2000000000000002</v>
      </c>
      <c r="AJ366" s="20" t="s">
        <v>466</v>
      </c>
      <c r="AK366" s="22">
        <v>251</v>
      </c>
      <c r="AL366" s="22">
        <v>0</v>
      </c>
      <c r="AM366" s="22">
        <v>0</v>
      </c>
      <c r="AN366" s="22">
        <v>1</v>
      </c>
      <c r="AO366" s="22">
        <v>1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48</v>
      </c>
      <c r="AX366" s="20">
        <v>49.8</v>
      </c>
      <c r="AY366" s="20">
        <v>34.299999999999997</v>
      </c>
      <c r="AZ366" s="20">
        <v>8</v>
      </c>
      <c r="BA366" s="20">
        <v>9.1999999999999993</v>
      </c>
      <c r="BB366" s="22">
        <v>2</v>
      </c>
      <c r="BC366" s="20">
        <v>0.06</v>
      </c>
      <c r="BD366" s="20">
        <v>7.0000000000000007E-2</v>
      </c>
      <c r="BE366" s="20">
        <v>0.13</v>
      </c>
      <c r="BF366" s="20">
        <v>3.47</v>
      </c>
      <c r="BG366" s="22">
        <v>191</v>
      </c>
      <c r="BH366" s="22">
        <v>75</v>
      </c>
      <c r="BI366" s="22">
        <v>157</v>
      </c>
      <c r="BJ366" s="22">
        <v>40</v>
      </c>
      <c r="BK366" s="22">
        <v>264</v>
      </c>
      <c r="BL366" s="22">
        <v>87</v>
      </c>
      <c r="BM366" s="22">
        <v>225</v>
      </c>
      <c r="BN366" s="22">
        <v>78</v>
      </c>
      <c r="BO366" s="20"/>
      <c r="BP366" s="20"/>
      <c r="BQ366" s="20"/>
      <c r="BR366" s="20"/>
      <c r="BS366" s="20"/>
      <c r="BT366" s="20"/>
      <c r="BU366" s="22">
        <v>0.02</v>
      </c>
      <c r="BV366" s="22">
        <v>0</v>
      </c>
      <c r="BW366" s="22">
        <v>0.03</v>
      </c>
      <c r="BX366" s="22">
        <v>0.05</v>
      </c>
      <c r="BY366" s="22">
        <v>1.24</v>
      </c>
      <c r="BZ366" s="22">
        <v>0.36</v>
      </c>
      <c r="CA366" s="22">
        <v>369</v>
      </c>
      <c r="CB366" s="22">
        <v>64</v>
      </c>
      <c r="CC366" s="22">
        <v>95</v>
      </c>
      <c r="CD366" s="22">
        <v>26</v>
      </c>
      <c r="CE366" s="22">
        <v>160</v>
      </c>
      <c r="CF366" s="22">
        <v>48</v>
      </c>
      <c r="CG366" s="22">
        <v>225</v>
      </c>
      <c r="CH366" s="22">
        <v>86</v>
      </c>
      <c r="CI366" s="22">
        <v>0.72</v>
      </c>
      <c r="CJ366" s="22">
        <v>0.36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56979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1014</v>
      </c>
      <c r="N367" s="20">
        <v>0</v>
      </c>
      <c r="O367" s="22">
        <v>299</v>
      </c>
      <c r="P367" s="23" t="b">
        <v>0</v>
      </c>
      <c r="Q367" s="20" t="s">
        <v>2113</v>
      </c>
      <c r="R367" s="20" t="s">
        <v>2114</v>
      </c>
      <c r="S367" s="22">
        <v>50</v>
      </c>
      <c r="T367" s="20" t="s">
        <v>1339</v>
      </c>
      <c r="U367" s="20">
        <v>0</v>
      </c>
      <c r="V367" s="20" t="s">
        <v>434</v>
      </c>
      <c r="W367" s="20">
        <v>0</v>
      </c>
      <c r="X367" s="23" t="b">
        <v>0</v>
      </c>
      <c r="Y367" s="20"/>
      <c r="Z367" s="20" t="s">
        <v>872</v>
      </c>
      <c r="AA367" s="22">
        <v>11</v>
      </c>
      <c r="AB367" s="22">
        <v>14</v>
      </c>
      <c r="AC367" s="22">
        <v>0</v>
      </c>
      <c r="AD367" s="22">
        <v>0</v>
      </c>
      <c r="AE367" s="22">
        <v>0</v>
      </c>
      <c r="AF367" s="22">
        <v>720</v>
      </c>
      <c r="AG367" s="22">
        <v>11</v>
      </c>
      <c r="AH367" s="20">
        <v>0</v>
      </c>
      <c r="AI367" s="20">
        <v>0</v>
      </c>
      <c r="AJ367" s="20" t="s">
        <v>434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668</v>
      </c>
      <c r="BH367" s="22">
        <v>276</v>
      </c>
      <c r="BI367" s="22">
        <v>662</v>
      </c>
      <c r="BJ367" s="22">
        <v>275</v>
      </c>
      <c r="BK367" s="22">
        <v>657</v>
      </c>
      <c r="BL367" s="22">
        <v>270</v>
      </c>
      <c r="BM367" s="22">
        <v>670</v>
      </c>
      <c r="BN367" s="22">
        <v>277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167</v>
      </c>
      <c r="CB367" s="22">
        <v>103</v>
      </c>
      <c r="CC367" s="22">
        <v>659</v>
      </c>
      <c r="CD367" s="22">
        <v>273</v>
      </c>
      <c r="CE367" s="22">
        <v>669</v>
      </c>
      <c r="CF367" s="22">
        <v>276</v>
      </c>
      <c r="CG367" s="22">
        <v>669</v>
      </c>
      <c r="CH367" s="22">
        <v>272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206915</v>
      </c>
      <c r="D368" s="22">
        <v>0</v>
      </c>
      <c r="E368" s="22">
        <v>0</v>
      </c>
      <c r="F368" s="22">
        <v>-1</v>
      </c>
      <c r="G368" s="22">
        <v>1</v>
      </c>
      <c r="H368" s="22">
        <v>0</v>
      </c>
      <c r="I368" s="22">
        <v>3</v>
      </c>
      <c r="J368" s="20">
        <v>1.8</v>
      </c>
      <c r="K368" s="20">
        <v>1.8</v>
      </c>
      <c r="L368" s="22">
        <v>1</v>
      </c>
      <c r="M368" s="20" t="s">
        <v>1361</v>
      </c>
      <c r="N368" s="20">
        <v>1.3</v>
      </c>
      <c r="O368" s="22">
        <v>300</v>
      </c>
      <c r="P368" s="23" t="b">
        <v>0</v>
      </c>
      <c r="Q368" s="20"/>
      <c r="R368" s="20" t="s">
        <v>2829</v>
      </c>
      <c r="S368" s="22">
        <v>49</v>
      </c>
      <c r="T368" s="20" t="s">
        <v>1362</v>
      </c>
      <c r="U368" s="20">
        <v>1.7</v>
      </c>
      <c r="V368" s="20" t="s">
        <v>623</v>
      </c>
      <c r="W368" s="20">
        <v>0.1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5</v>
      </c>
      <c r="AD368" s="22">
        <v>1254</v>
      </c>
      <c r="AE368" s="22">
        <v>200</v>
      </c>
      <c r="AF368" s="22">
        <v>8272</v>
      </c>
      <c r="AG368" s="22">
        <v>156</v>
      </c>
      <c r="AH368" s="20">
        <v>0.3</v>
      </c>
      <c r="AI368" s="20">
        <v>1</v>
      </c>
      <c r="AJ368" s="20" t="s">
        <v>623</v>
      </c>
      <c r="AK368" s="22">
        <v>177</v>
      </c>
      <c r="AL368" s="22">
        <v>0</v>
      </c>
      <c r="AM368" s="22">
        <v>0</v>
      </c>
      <c r="AN368" s="22">
        <v>1</v>
      </c>
      <c r="AO368" s="22">
        <v>1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0</v>
      </c>
      <c r="AW368" s="22">
        <v>24</v>
      </c>
      <c r="AX368" s="20">
        <v>17.2</v>
      </c>
      <c r="AY368" s="20">
        <v>11.4</v>
      </c>
      <c r="AZ368" s="20">
        <v>2</v>
      </c>
      <c r="BA368" s="20">
        <v>3</v>
      </c>
      <c r="BB368" s="22">
        <v>2</v>
      </c>
      <c r="BC368" s="20">
        <v>0</v>
      </c>
      <c r="BD368" s="20">
        <v>0.05</v>
      </c>
      <c r="BE368" s="20">
        <v>0.05</v>
      </c>
      <c r="BF368" s="20">
        <v>1.44</v>
      </c>
      <c r="BG368" s="22">
        <v>292</v>
      </c>
      <c r="BH368" s="22">
        <v>124</v>
      </c>
      <c r="BI368" s="22">
        <v>268</v>
      </c>
      <c r="BJ368" s="22">
        <v>141</v>
      </c>
      <c r="BK368" s="22">
        <v>338</v>
      </c>
      <c r="BL368" s="22">
        <v>169</v>
      </c>
      <c r="BM368" s="22">
        <v>324</v>
      </c>
      <c r="BN368" s="22">
        <v>146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0.03</v>
      </c>
      <c r="BX368" s="22">
        <v>0.03</v>
      </c>
      <c r="BY368" s="22">
        <v>0.73</v>
      </c>
      <c r="BZ368" s="22">
        <v>0.51</v>
      </c>
      <c r="CA368" s="22">
        <v>272</v>
      </c>
      <c r="CB368" s="22">
        <v>179</v>
      </c>
      <c r="CC368" s="22">
        <v>224</v>
      </c>
      <c r="CD368" s="22">
        <v>102</v>
      </c>
      <c r="CE368" s="22">
        <v>242</v>
      </c>
      <c r="CF368" s="22">
        <v>109</v>
      </c>
      <c r="CG368" s="22">
        <v>458</v>
      </c>
      <c r="CH368" s="22">
        <v>152</v>
      </c>
      <c r="CI368" s="22">
        <v>1.02</v>
      </c>
      <c r="CJ368" s="22">
        <v>0.51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200720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1</v>
      </c>
      <c r="J369" s="20">
        <v>0.5</v>
      </c>
      <c r="K369" s="20">
        <v>0.5</v>
      </c>
      <c r="L369" s="22">
        <v>0</v>
      </c>
      <c r="M369" s="20" t="s">
        <v>1357</v>
      </c>
      <c r="N369" s="20">
        <v>0</v>
      </c>
      <c r="O369" s="22">
        <v>301</v>
      </c>
      <c r="P369" s="23" t="b">
        <v>0</v>
      </c>
      <c r="Q369" s="20"/>
      <c r="R369" s="20"/>
      <c r="S369" s="22">
        <v>40</v>
      </c>
      <c r="T369" s="20" t="s">
        <v>1358</v>
      </c>
      <c r="U369" s="20">
        <v>0</v>
      </c>
      <c r="V369" s="20" t="s">
        <v>683</v>
      </c>
      <c r="W369" s="20">
        <v>0.3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0</v>
      </c>
      <c r="AD369" s="22">
        <v>1941</v>
      </c>
      <c r="AE369" s="22">
        <v>82</v>
      </c>
      <c r="AF369" s="22">
        <v>6122</v>
      </c>
      <c r="AG369" s="22">
        <v>323</v>
      </c>
      <c r="AH369" s="20">
        <v>0</v>
      </c>
      <c r="AI369" s="20">
        <v>0</v>
      </c>
      <c r="AJ369" s="20" t="s">
        <v>683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445</v>
      </c>
      <c r="BH369" s="22">
        <v>49</v>
      </c>
      <c r="BI369" s="22">
        <v>427</v>
      </c>
      <c r="BJ369" s="22">
        <v>32</v>
      </c>
      <c r="BK369" s="22">
        <v>394</v>
      </c>
      <c r="BL369" s="22">
        <v>28</v>
      </c>
      <c r="BM369" s="22">
        <v>451</v>
      </c>
      <c r="BN369" s="22">
        <v>49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638</v>
      </c>
      <c r="CB369" s="22">
        <v>56</v>
      </c>
      <c r="CC369" s="22">
        <v>421</v>
      </c>
      <c r="CD369" s="22">
        <v>48</v>
      </c>
      <c r="CE369" s="22">
        <v>449</v>
      </c>
      <c r="CF369" s="22">
        <v>49</v>
      </c>
      <c r="CG369" s="22">
        <v>278</v>
      </c>
      <c r="CH369" s="22">
        <v>42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75</v>
      </c>
      <c r="C370" s="22">
        <v>204716</v>
      </c>
      <c r="D370" s="22">
        <v>0</v>
      </c>
      <c r="E370" s="22">
        <v>0</v>
      </c>
      <c r="F370" s="22">
        <v>-1</v>
      </c>
      <c r="G370" s="22">
        <v>1</v>
      </c>
      <c r="H370" s="22">
        <v>0</v>
      </c>
      <c r="I370" s="22">
        <v>2</v>
      </c>
      <c r="J370" s="20">
        <v>0.8</v>
      </c>
      <c r="K370" s="20">
        <v>0.6</v>
      </c>
      <c r="L370" s="22">
        <v>1</v>
      </c>
      <c r="M370" s="20" t="s">
        <v>1359</v>
      </c>
      <c r="N370" s="20">
        <v>0.3</v>
      </c>
      <c r="O370" s="22">
        <v>302</v>
      </c>
      <c r="P370" s="23" t="b">
        <v>0</v>
      </c>
      <c r="Q370" s="20"/>
      <c r="R370" s="20" t="s">
        <v>2940</v>
      </c>
      <c r="S370" s="22">
        <v>49</v>
      </c>
      <c r="T370" s="20" t="s">
        <v>1360</v>
      </c>
      <c r="U370" s="20">
        <v>1.7</v>
      </c>
      <c r="V370" s="20" t="s">
        <v>557</v>
      </c>
      <c r="W370" s="20">
        <v>1.1000000000000001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5</v>
      </c>
      <c r="AD370" s="22">
        <v>87586</v>
      </c>
      <c r="AE370" s="22">
        <v>2542</v>
      </c>
      <c r="AF370" s="22">
        <v>154899</v>
      </c>
      <c r="AG370" s="22">
        <v>1631</v>
      </c>
      <c r="AH370" s="20">
        <v>0.1</v>
      </c>
      <c r="AI370" s="20">
        <v>1</v>
      </c>
      <c r="AJ370" s="20" t="s">
        <v>557</v>
      </c>
      <c r="AK370" s="22">
        <v>187</v>
      </c>
      <c r="AL370" s="22">
        <v>0</v>
      </c>
      <c r="AM370" s="22">
        <v>0</v>
      </c>
      <c r="AN370" s="22">
        <v>0</v>
      </c>
      <c r="AO370" s="22">
        <v>2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39</v>
      </c>
      <c r="AX370" s="20">
        <v>49.6</v>
      </c>
      <c r="AY370" s="20">
        <v>12.2</v>
      </c>
      <c r="AZ370" s="20">
        <v>6</v>
      </c>
      <c r="BA370" s="20">
        <v>6.8</v>
      </c>
      <c r="BB370" s="22">
        <v>2</v>
      </c>
      <c r="BC370" s="20">
        <v>0.05</v>
      </c>
      <c r="BD370" s="20">
        <v>0.01</v>
      </c>
      <c r="BE370" s="20">
        <v>0.06</v>
      </c>
      <c r="BF370" s="20">
        <v>2.69</v>
      </c>
      <c r="BG370" s="22">
        <v>195</v>
      </c>
      <c r="BH370" s="22">
        <v>77</v>
      </c>
      <c r="BI370" s="22">
        <v>260</v>
      </c>
      <c r="BJ370" s="22">
        <v>83</v>
      </c>
      <c r="BK370" s="22">
        <v>281</v>
      </c>
      <c r="BL370" s="22">
        <v>98</v>
      </c>
      <c r="BM370" s="22">
        <v>262</v>
      </c>
      <c r="BN370" s="22">
        <v>93</v>
      </c>
      <c r="BO370" s="20"/>
      <c r="BP370" s="20"/>
      <c r="BQ370" s="20"/>
      <c r="BR370" s="20"/>
      <c r="BS370" s="20"/>
      <c r="BT370" s="20"/>
      <c r="BU370" s="22">
        <v>0.02</v>
      </c>
      <c r="BV370" s="22">
        <v>0</v>
      </c>
      <c r="BW370" s="22">
        <v>0</v>
      </c>
      <c r="BX370" s="22">
        <v>0.02</v>
      </c>
      <c r="BY370" s="22">
        <v>1.29</v>
      </c>
      <c r="BZ370" s="22">
        <v>0.96</v>
      </c>
      <c r="CA370" s="22">
        <v>269</v>
      </c>
      <c r="CB370" s="22">
        <v>30</v>
      </c>
      <c r="CC370" s="22">
        <v>357</v>
      </c>
      <c r="CD370" s="22">
        <v>119</v>
      </c>
      <c r="CE370" s="22">
        <v>241</v>
      </c>
      <c r="CF370" s="22">
        <v>78</v>
      </c>
      <c r="CG370" s="22">
        <v>152</v>
      </c>
      <c r="CH370" s="22">
        <v>57</v>
      </c>
      <c r="CI370" s="22">
        <v>0.96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244731</v>
      </c>
      <c r="D371" s="22">
        <v>0</v>
      </c>
      <c r="E371" s="22">
        <v>0</v>
      </c>
      <c r="F371" s="22">
        <v>2</v>
      </c>
      <c r="G371" s="22">
        <v>-2</v>
      </c>
      <c r="H371" s="22">
        <v>0</v>
      </c>
      <c r="I371" s="22">
        <v>3</v>
      </c>
      <c r="J371" s="20">
        <v>2.2000000000000002</v>
      </c>
      <c r="K371" s="20">
        <v>2.2000000000000002</v>
      </c>
      <c r="L371" s="22">
        <v>1</v>
      </c>
      <c r="M371" s="20" t="s">
        <v>1336</v>
      </c>
      <c r="N371" s="20">
        <v>1.7</v>
      </c>
      <c r="O371" s="22">
        <v>303</v>
      </c>
      <c r="P371" s="23" t="b">
        <v>0</v>
      </c>
      <c r="Q371" s="20"/>
      <c r="R371" s="20"/>
      <c r="S371" s="22">
        <v>77</v>
      </c>
      <c r="T371" s="20" t="s">
        <v>1365</v>
      </c>
      <c r="U371" s="20">
        <v>4</v>
      </c>
      <c r="V371" s="20" t="s">
        <v>1366</v>
      </c>
      <c r="W371" s="20">
        <v>11.8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20</v>
      </c>
      <c r="AD371" s="22">
        <v>953085</v>
      </c>
      <c r="AE371" s="22">
        <v>11627</v>
      </c>
      <c r="AF371" s="22">
        <v>510818</v>
      </c>
      <c r="AG371" s="22">
        <v>70384</v>
      </c>
      <c r="AH371" s="20">
        <v>0.2</v>
      </c>
      <c r="AI371" s="20">
        <v>2.6</v>
      </c>
      <c r="AJ371" s="20" t="s">
        <v>162</v>
      </c>
      <c r="AK371" s="22">
        <v>302</v>
      </c>
      <c r="AL371" s="22">
        <v>2</v>
      </c>
      <c r="AM371" s="22">
        <v>0</v>
      </c>
      <c r="AN371" s="22">
        <v>1</v>
      </c>
      <c r="AO371" s="22">
        <v>3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1</v>
      </c>
      <c r="AW371" s="22">
        <v>57</v>
      </c>
      <c r="AX371" s="20">
        <v>85.8</v>
      </c>
      <c r="AY371" s="20">
        <v>75.7</v>
      </c>
      <c r="AZ371" s="20">
        <v>133</v>
      </c>
      <c r="BA371" s="20">
        <v>29.4</v>
      </c>
      <c r="BB371" s="22">
        <v>4</v>
      </c>
      <c r="BC371" s="20">
        <v>1.61</v>
      </c>
      <c r="BD371" s="20">
        <v>0.78</v>
      </c>
      <c r="BE371" s="20">
        <v>2.39</v>
      </c>
      <c r="BF371" s="20">
        <v>3.73</v>
      </c>
      <c r="BG371" s="22">
        <v>95</v>
      </c>
      <c r="BH371" s="22">
        <v>36</v>
      </c>
      <c r="BI371" s="22">
        <v>66</v>
      </c>
      <c r="BJ371" s="22">
        <v>49</v>
      </c>
      <c r="BK371" s="22">
        <v>27</v>
      </c>
      <c r="BL371" s="22">
        <v>17</v>
      </c>
      <c r="BM371" s="22">
        <v>44</v>
      </c>
      <c r="BN371" s="22">
        <v>28</v>
      </c>
      <c r="BO371" s="20"/>
      <c r="BP371" s="20"/>
      <c r="BQ371" s="20"/>
      <c r="BR371" s="20"/>
      <c r="BS371" s="20"/>
      <c r="BT371" s="20"/>
      <c r="BU371" s="22">
        <v>0.48</v>
      </c>
      <c r="BV371" s="22">
        <v>0</v>
      </c>
      <c r="BW371" s="22">
        <v>0.23</v>
      </c>
      <c r="BX371" s="22">
        <v>0.71</v>
      </c>
      <c r="BY371" s="22">
        <v>1.1100000000000001</v>
      </c>
      <c r="BZ371" s="22">
        <v>0.89</v>
      </c>
      <c r="CA371" s="22">
        <v>18</v>
      </c>
      <c r="CB371" s="22">
        <v>11</v>
      </c>
      <c r="CC371" s="22">
        <v>202</v>
      </c>
      <c r="CD371" s="22">
        <v>92</v>
      </c>
      <c r="CE371" s="22">
        <v>82</v>
      </c>
      <c r="CF371" s="22">
        <v>38</v>
      </c>
      <c r="CG371" s="22">
        <v>37</v>
      </c>
      <c r="CH371" s="22">
        <v>13</v>
      </c>
      <c r="CI371" s="22">
        <v>1.19</v>
      </c>
      <c r="CJ371" s="22">
        <v>0.3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243016</v>
      </c>
      <c r="D372" s="22">
        <v>-1</v>
      </c>
      <c r="E372" s="22">
        <v>1</v>
      </c>
      <c r="F372" s="22">
        <v>-1</v>
      </c>
      <c r="G372" s="22">
        <v>1</v>
      </c>
      <c r="H372" s="22">
        <v>0</v>
      </c>
      <c r="I372" s="22">
        <v>3</v>
      </c>
      <c r="J372" s="20">
        <v>2.2000000000000002</v>
      </c>
      <c r="K372" s="20">
        <v>2.2000000000000002</v>
      </c>
      <c r="L372" s="22">
        <v>0</v>
      </c>
      <c r="M372" s="20" t="s">
        <v>1105</v>
      </c>
      <c r="N372" s="20">
        <v>1.7</v>
      </c>
      <c r="O372" s="22">
        <v>304</v>
      </c>
      <c r="P372" s="23" t="b">
        <v>0</v>
      </c>
      <c r="Q372" s="20"/>
      <c r="R372" s="20" t="s">
        <v>2830</v>
      </c>
      <c r="S372" s="22">
        <v>59</v>
      </c>
      <c r="T372" s="20" t="s">
        <v>1106</v>
      </c>
      <c r="U372" s="20">
        <v>0.8</v>
      </c>
      <c r="V372" s="20" t="s">
        <v>500</v>
      </c>
      <c r="W372" s="20">
        <v>4.7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4</v>
      </c>
      <c r="AD372" s="22">
        <v>74270</v>
      </c>
      <c r="AE372" s="22">
        <v>2192</v>
      </c>
      <c r="AF372" s="22">
        <v>720505</v>
      </c>
      <c r="AG372" s="22">
        <v>26788</v>
      </c>
      <c r="AH372" s="20">
        <v>0.3</v>
      </c>
      <c r="AI372" s="20">
        <v>0.7</v>
      </c>
      <c r="AJ372" s="20" t="s">
        <v>500</v>
      </c>
      <c r="AK372" s="22">
        <v>354</v>
      </c>
      <c r="AL372" s="22">
        <v>0</v>
      </c>
      <c r="AM372" s="22">
        <v>0</v>
      </c>
      <c r="AN372" s="22">
        <v>1</v>
      </c>
      <c r="AO372" s="22">
        <v>4</v>
      </c>
      <c r="AP372" s="22">
        <v>0</v>
      </c>
      <c r="AQ372" s="22">
        <v>0</v>
      </c>
      <c r="AR372" s="22">
        <v>0</v>
      </c>
      <c r="AS372" s="22">
        <v>2</v>
      </c>
      <c r="AT372" s="22">
        <v>1</v>
      </c>
      <c r="AU372" s="22">
        <v>0</v>
      </c>
      <c r="AV372" s="22">
        <v>0</v>
      </c>
      <c r="AW372" s="22">
        <v>38</v>
      </c>
      <c r="AX372" s="20">
        <v>56.4</v>
      </c>
      <c r="AY372" s="20">
        <v>39.299999999999997</v>
      </c>
      <c r="AZ372" s="20">
        <v>0</v>
      </c>
      <c r="BA372" s="20">
        <v>9.6</v>
      </c>
      <c r="BB372" s="22">
        <v>5</v>
      </c>
      <c r="BC372" s="20">
        <v>0</v>
      </c>
      <c r="BD372" s="20">
        <v>0.33</v>
      </c>
      <c r="BE372" s="20">
        <v>0.33</v>
      </c>
      <c r="BF372" s="20">
        <v>6.32</v>
      </c>
      <c r="BG372" s="22">
        <v>173</v>
      </c>
      <c r="BH372" s="22">
        <v>65</v>
      </c>
      <c r="BI372" s="22">
        <v>144</v>
      </c>
      <c r="BJ372" s="22">
        <v>94</v>
      </c>
      <c r="BK372" s="22">
        <v>706</v>
      </c>
      <c r="BL372" s="22">
        <v>303</v>
      </c>
      <c r="BM372" s="22">
        <v>218</v>
      </c>
      <c r="BN372" s="22">
        <v>101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0.08</v>
      </c>
      <c r="BX372" s="22">
        <v>0.08</v>
      </c>
      <c r="BY372" s="22">
        <v>1.61</v>
      </c>
      <c r="BZ372" s="22">
        <v>1.02</v>
      </c>
      <c r="CA372" s="22">
        <v>75</v>
      </c>
      <c r="CB372" s="22">
        <v>47</v>
      </c>
      <c r="CC372" s="22">
        <v>198</v>
      </c>
      <c r="CD372" s="22">
        <v>89</v>
      </c>
      <c r="CE372" s="22">
        <v>390</v>
      </c>
      <c r="CF372" s="22">
        <v>187</v>
      </c>
      <c r="CG372" s="22">
        <v>78</v>
      </c>
      <c r="CH372" s="22">
        <v>22</v>
      </c>
      <c r="CI372" s="22">
        <v>1.27</v>
      </c>
      <c r="CJ372" s="22">
        <v>0.25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60914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2</v>
      </c>
      <c r="J373" s="20">
        <v>3.8</v>
      </c>
      <c r="K373" s="20">
        <v>3.8</v>
      </c>
      <c r="L373" s="22">
        <v>2</v>
      </c>
      <c r="M373" s="20" t="s">
        <v>1208</v>
      </c>
      <c r="N373" s="20">
        <v>3.3</v>
      </c>
      <c r="O373" s="22">
        <v>305</v>
      </c>
      <c r="P373" s="23" t="b">
        <v>0</v>
      </c>
      <c r="Q373" s="20"/>
      <c r="R373" s="20"/>
      <c r="S373" s="22">
        <v>49</v>
      </c>
      <c r="T373" s="20" t="s">
        <v>1340</v>
      </c>
      <c r="U373" s="20">
        <v>3.3</v>
      </c>
      <c r="V373" s="20" t="s">
        <v>601</v>
      </c>
      <c r="W373" s="20">
        <v>0.5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10</v>
      </c>
      <c r="AD373" s="22">
        <v>26236</v>
      </c>
      <c r="AE373" s="22">
        <v>1503</v>
      </c>
      <c r="AF373" s="22">
        <v>14911</v>
      </c>
      <c r="AG373" s="22">
        <v>1625</v>
      </c>
      <c r="AH373" s="20">
        <v>0.7</v>
      </c>
      <c r="AI373" s="20">
        <v>2</v>
      </c>
      <c r="AJ373" s="20" t="s">
        <v>601</v>
      </c>
      <c r="AK373" s="22">
        <v>256</v>
      </c>
      <c r="AL373" s="22">
        <v>0</v>
      </c>
      <c r="AM373" s="22">
        <v>0</v>
      </c>
      <c r="AN373" s="22">
        <v>1</v>
      </c>
      <c r="AO373" s="22">
        <v>2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55</v>
      </c>
      <c r="AX373" s="20">
        <v>44.8</v>
      </c>
      <c r="AY373" s="20">
        <v>15.6</v>
      </c>
      <c r="AZ373" s="20">
        <v>14</v>
      </c>
      <c r="BA373" s="20">
        <v>7.4</v>
      </c>
      <c r="BB373" s="22">
        <v>3</v>
      </c>
      <c r="BC373" s="20">
        <v>0.4</v>
      </c>
      <c r="BD373" s="20">
        <v>0.04</v>
      </c>
      <c r="BE373" s="20">
        <v>0.44</v>
      </c>
      <c r="BF373" s="20">
        <v>2.89</v>
      </c>
      <c r="BG373" s="22">
        <v>209</v>
      </c>
      <c r="BH373" s="22">
        <v>84</v>
      </c>
      <c r="BI373" s="22">
        <v>237</v>
      </c>
      <c r="BJ373" s="22">
        <v>72</v>
      </c>
      <c r="BK373" s="22">
        <v>233</v>
      </c>
      <c r="BL373" s="22">
        <v>69</v>
      </c>
      <c r="BM373" s="22">
        <v>253</v>
      </c>
      <c r="BN373" s="22">
        <v>90</v>
      </c>
      <c r="BO373" s="20"/>
      <c r="BP373" s="20"/>
      <c r="BQ373" s="20"/>
      <c r="BR373" s="20"/>
      <c r="BS373" s="20"/>
      <c r="BT373" s="20"/>
      <c r="BU373" s="22">
        <v>0.14000000000000001</v>
      </c>
      <c r="BV373" s="22">
        <v>0</v>
      </c>
      <c r="BW373" s="22">
        <v>0.01</v>
      </c>
      <c r="BX373" s="22">
        <v>0.15</v>
      </c>
      <c r="BY373" s="22">
        <v>1.02</v>
      </c>
      <c r="BZ373" s="22">
        <v>0.7</v>
      </c>
      <c r="CA373" s="22">
        <v>236</v>
      </c>
      <c r="CB373" s="22">
        <v>27</v>
      </c>
      <c r="CC373" s="22">
        <v>84</v>
      </c>
      <c r="CD373" s="22">
        <v>23</v>
      </c>
      <c r="CE373" s="22">
        <v>105</v>
      </c>
      <c r="CF373" s="22">
        <v>29</v>
      </c>
      <c r="CG373" s="22">
        <v>222</v>
      </c>
      <c r="CH373" s="22">
        <v>84</v>
      </c>
      <c r="CI373" s="22">
        <v>1.05</v>
      </c>
      <c r="CJ373" s="22">
        <v>0.35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197464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1210</v>
      </c>
      <c r="N374" s="20">
        <v>0</v>
      </c>
      <c r="O374" s="22">
        <v>306</v>
      </c>
      <c r="P374" s="23" t="b">
        <v>0</v>
      </c>
      <c r="Q374" s="20" t="s">
        <v>3099</v>
      </c>
      <c r="R374" s="20" t="s">
        <v>3100</v>
      </c>
      <c r="S374" s="22">
        <v>40</v>
      </c>
      <c r="T374" s="20" t="s">
        <v>1377</v>
      </c>
      <c r="U374" s="20">
        <v>0</v>
      </c>
      <c r="V374" s="20" t="s">
        <v>680</v>
      </c>
      <c r="W374" s="20">
        <v>0.2</v>
      </c>
      <c r="X374" s="23" t="b">
        <v>0</v>
      </c>
      <c r="Y374" s="20"/>
      <c r="Z374" s="20" t="s">
        <v>872</v>
      </c>
      <c r="AA374" s="22">
        <v>11</v>
      </c>
      <c r="AB374" s="22">
        <v>14</v>
      </c>
      <c r="AC374" s="22">
        <v>0</v>
      </c>
      <c r="AD374" s="22">
        <v>2433</v>
      </c>
      <c r="AE374" s="22">
        <v>0</v>
      </c>
      <c r="AF374" s="22">
        <v>12209</v>
      </c>
      <c r="AG374" s="22">
        <v>625</v>
      </c>
      <c r="AH374" s="20">
        <v>0</v>
      </c>
      <c r="AI374" s="20">
        <v>0</v>
      </c>
      <c r="AJ374" s="20" t="s">
        <v>680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442</v>
      </c>
      <c r="BH374" s="22">
        <v>160</v>
      </c>
      <c r="BI374" s="22">
        <v>424</v>
      </c>
      <c r="BJ374" s="22">
        <v>159</v>
      </c>
      <c r="BK374" s="22">
        <v>391</v>
      </c>
      <c r="BL374" s="22">
        <v>139</v>
      </c>
      <c r="BM374" s="22">
        <v>448</v>
      </c>
      <c r="BN374" s="22">
        <v>161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635</v>
      </c>
      <c r="CB374" s="22">
        <v>180</v>
      </c>
      <c r="CC374" s="22">
        <v>418</v>
      </c>
      <c r="CD374" s="22">
        <v>142</v>
      </c>
      <c r="CE374" s="22">
        <v>446</v>
      </c>
      <c r="CF374" s="22">
        <v>156</v>
      </c>
      <c r="CG374" s="22">
        <v>343</v>
      </c>
      <c r="CH374" s="22">
        <v>128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122798</v>
      </c>
      <c r="D375" s="22">
        <v>0</v>
      </c>
      <c r="E375" s="22">
        <v>0</v>
      </c>
      <c r="F375" s="22">
        <v>0</v>
      </c>
      <c r="G375" s="22">
        <v>0</v>
      </c>
      <c r="H375" s="22">
        <v>1</v>
      </c>
      <c r="I375" s="22">
        <v>2</v>
      </c>
      <c r="J375" s="20">
        <v>6.8</v>
      </c>
      <c r="K375" s="20">
        <v>6.8</v>
      </c>
      <c r="L375" s="22">
        <v>11</v>
      </c>
      <c r="M375" s="20" t="s">
        <v>1137</v>
      </c>
      <c r="N375" s="20">
        <v>6.3</v>
      </c>
      <c r="O375" s="22">
        <v>307</v>
      </c>
      <c r="P375" s="23" t="b">
        <v>0</v>
      </c>
      <c r="Q375" s="20"/>
      <c r="R375" s="20"/>
      <c r="S375" s="22">
        <v>65</v>
      </c>
      <c r="T375" s="20" t="s">
        <v>1351</v>
      </c>
      <c r="U375" s="20">
        <v>4.5999999999999996</v>
      </c>
      <c r="V375" s="20" t="s">
        <v>421</v>
      </c>
      <c r="W375" s="20">
        <v>5.8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23</v>
      </c>
      <c r="AD375" s="22">
        <v>251458</v>
      </c>
      <c r="AE375" s="22">
        <v>61898</v>
      </c>
      <c r="AF375" s="22">
        <v>131099</v>
      </c>
      <c r="AG375" s="22">
        <v>5276</v>
      </c>
      <c r="AH375" s="20">
        <v>1</v>
      </c>
      <c r="AI375" s="20">
        <v>3.5</v>
      </c>
      <c r="AJ375" s="20" t="s">
        <v>421</v>
      </c>
      <c r="AK375" s="22">
        <v>450</v>
      </c>
      <c r="AL375" s="22">
        <v>1</v>
      </c>
      <c r="AM375" s="22">
        <v>0</v>
      </c>
      <c r="AN375" s="22">
        <v>1</v>
      </c>
      <c r="AO375" s="22">
        <v>4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3</v>
      </c>
      <c r="AW375" s="22">
        <v>110</v>
      </c>
      <c r="AX375" s="20">
        <v>135.6</v>
      </c>
      <c r="AY375" s="20">
        <v>137.5</v>
      </c>
      <c r="AZ375" s="20">
        <v>25</v>
      </c>
      <c r="BA375" s="20">
        <v>29.8</v>
      </c>
      <c r="BB375" s="22">
        <v>5</v>
      </c>
      <c r="BC375" s="20">
        <v>0.42</v>
      </c>
      <c r="BD375" s="20">
        <v>0.48</v>
      </c>
      <c r="BE375" s="20">
        <v>0.9</v>
      </c>
      <c r="BF375" s="20">
        <v>5.86</v>
      </c>
      <c r="BG375" s="22">
        <v>29</v>
      </c>
      <c r="BH375" s="22">
        <v>5</v>
      </c>
      <c r="BI375" s="22">
        <v>20</v>
      </c>
      <c r="BJ375" s="22">
        <v>5</v>
      </c>
      <c r="BK375" s="22">
        <v>176</v>
      </c>
      <c r="BL375" s="22">
        <v>42</v>
      </c>
      <c r="BM375" s="22">
        <v>42</v>
      </c>
      <c r="BN375" s="22">
        <v>6</v>
      </c>
      <c r="BO375" s="22">
        <v>2</v>
      </c>
      <c r="BP375" s="20"/>
      <c r="BQ375" s="20"/>
      <c r="BR375" s="20"/>
      <c r="BS375" s="20"/>
      <c r="BT375" s="20"/>
      <c r="BU375" s="22">
        <v>0.08</v>
      </c>
      <c r="BV375" s="22">
        <v>0</v>
      </c>
      <c r="BW375" s="22">
        <v>0.1</v>
      </c>
      <c r="BX375" s="22">
        <v>0.18</v>
      </c>
      <c r="BY375" s="22">
        <v>1.17</v>
      </c>
      <c r="BZ375" s="22">
        <v>0.8</v>
      </c>
      <c r="CA375" s="22">
        <v>47</v>
      </c>
      <c r="CB375" s="22">
        <v>3</v>
      </c>
      <c r="CC375" s="22">
        <v>11</v>
      </c>
      <c r="CD375" s="22">
        <v>2</v>
      </c>
      <c r="CE375" s="22">
        <v>46</v>
      </c>
      <c r="CF375" s="22">
        <v>10</v>
      </c>
      <c r="CG375" s="22">
        <v>68</v>
      </c>
      <c r="CH375" s="22">
        <v>25</v>
      </c>
      <c r="CI375" s="22">
        <v>1</v>
      </c>
      <c r="CJ375" s="22">
        <v>0.2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118748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3</v>
      </c>
      <c r="J376" s="20">
        <v>8.1999999999999993</v>
      </c>
      <c r="K376" s="20">
        <v>8.1999999999999993</v>
      </c>
      <c r="L376" s="22">
        <v>10</v>
      </c>
      <c r="M376" s="20" t="s">
        <v>861</v>
      </c>
      <c r="N376" s="20">
        <v>7.7</v>
      </c>
      <c r="O376" s="22">
        <v>308</v>
      </c>
      <c r="P376" s="23" t="b">
        <v>1</v>
      </c>
      <c r="Q376" s="20"/>
      <c r="R376" s="20"/>
      <c r="S376" s="22">
        <v>125</v>
      </c>
      <c r="T376" s="20" t="s">
        <v>1350</v>
      </c>
      <c r="U376" s="20">
        <v>6.6</v>
      </c>
      <c r="V376" s="20" t="s">
        <v>402</v>
      </c>
      <c r="W376" s="20">
        <v>27.1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33</v>
      </c>
      <c r="AD376" s="22">
        <v>629523</v>
      </c>
      <c r="AE376" s="22">
        <v>127374</v>
      </c>
      <c r="AF376" s="22">
        <v>721779</v>
      </c>
      <c r="AG376" s="22">
        <v>8337</v>
      </c>
      <c r="AH376" s="20">
        <v>0.6</v>
      </c>
      <c r="AI376" s="20">
        <v>2.6</v>
      </c>
      <c r="AJ376" s="20" t="s">
        <v>402</v>
      </c>
      <c r="AK376" s="22">
        <v>431</v>
      </c>
      <c r="AL376" s="22">
        <v>2</v>
      </c>
      <c r="AM376" s="22">
        <v>4</v>
      </c>
      <c r="AN376" s="22">
        <v>1</v>
      </c>
      <c r="AO376" s="22">
        <v>4</v>
      </c>
      <c r="AP376" s="22">
        <v>0</v>
      </c>
      <c r="AQ376" s="22">
        <v>0</v>
      </c>
      <c r="AR376" s="22">
        <v>1</v>
      </c>
      <c r="AS376" s="22">
        <v>0</v>
      </c>
      <c r="AT376" s="22">
        <v>0</v>
      </c>
      <c r="AU376" s="22">
        <v>0</v>
      </c>
      <c r="AV376" s="22">
        <v>2</v>
      </c>
      <c r="AW376" s="22">
        <v>110</v>
      </c>
      <c r="AX376" s="20">
        <v>176</v>
      </c>
      <c r="AY376" s="20">
        <v>158.6</v>
      </c>
      <c r="AZ376" s="20">
        <v>241</v>
      </c>
      <c r="BA376" s="20">
        <v>57.6</v>
      </c>
      <c r="BB376" s="22">
        <v>5</v>
      </c>
      <c r="BC376" s="20">
        <v>2.73</v>
      </c>
      <c r="BD376" s="20">
        <v>2.08</v>
      </c>
      <c r="BE376" s="20">
        <v>4.8099999999999996</v>
      </c>
      <c r="BF376" s="20">
        <v>5.57</v>
      </c>
      <c r="BG376" s="22">
        <v>9</v>
      </c>
      <c r="BH376" s="22">
        <v>3</v>
      </c>
      <c r="BI376" s="22">
        <v>16</v>
      </c>
      <c r="BJ376" s="22">
        <v>12</v>
      </c>
      <c r="BK376" s="22">
        <v>3</v>
      </c>
      <c r="BL376" s="22">
        <v>1</v>
      </c>
      <c r="BM376" s="22">
        <v>4</v>
      </c>
      <c r="BN376" s="22">
        <v>3</v>
      </c>
      <c r="BO376" s="20"/>
      <c r="BP376" s="20"/>
      <c r="BQ376" s="22">
        <v>2</v>
      </c>
      <c r="BR376" s="20"/>
      <c r="BS376" s="22">
        <v>2</v>
      </c>
      <c r="BT376" s="20"/>
      <c r="BU376" s="22">
        <v>0.56999999999999995</v>
      </c>
      <c r="BV376" s="22">
        <v>0</v>
      </c>
      <c r="BW376" s="22">
        <v>0.43</v>
      </c>
      <c r="BX376" s="22">
        <v>1</v>
      </c>
      <c r="BY376" s="22">
        <v>1.1599999999999999</v>
      </c>
      <c r="BZ376" s="22">
        <v>0.84</v>
      </c>
      <c r="CA376" s="22">
        <v>3</v>
      </c>
      <c r="CB376" s="22">
        <v>1</v>
      </c>
      <c r="CC376" s="22">
        <v>5</v>
      </c>
      <c r="CD376" s="22">
        <v>3</v>
      </c>
      <c r="CE376" s="22">
        <v>9</v>
      </c>
      <c r="CF376" s="22">
        <v>5</v>
      </c>
      <c r="CG376" s="22">
        <v>12</v>
      </c>
      <c r="CH376" s="22">
        <v>6</v>
      </c>
      <c r="CI376" s="22">
        <v>1.04</v>
      </c>
      <c r="CJ376" s="22">
        <v>0.21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424876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5.2</v>
      </c>
      <c r="K377" s="20">
        <v>5.2</v>
      </c>
      <c r="L377" s="22">
        <v>2</v>
      </c>
      <c r="M377" s="20" t="s">
        <v>2115</v>
      </c>
      <c r="N377" s="20">
        <v>4.7</v>
      </c>
      <c r="O377" s="22">
        <v>309</v>
      </c>
      <c r="P377" s="23" t="b">
        <v>0</v>
      </c>
      <c r="Q377" s="20"/>
      <c r="R377" s="20"/>
      <c r="S377" s="22">
        <v>70</v>
      </c>
      <c r="T377" s="20" t="s">
        <v>2116</v>
      </c>
      <c r="U377" s="20">
        <v>4.2</v>
      </c>
      <c r="V377" s="20" t="s">
        <v>2117</v>
      </c>
      <c r="W377" s="20">
        <v>5.0999999999999996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21</v>
      </c>
      <c r="AD377" s="22">
        <v>238393</v>
      </c>
      <c r="AE377" s="22">
        <v>17843</v>
      </c>
      <c r="AF377" s="22">
        <v>164443</v>
      </c>
      <c r="AG377" s="22">
        <v>14081</v>
      </c>
      <c r="AH377" s="20">
        <v>0.7</v>
      </c>
      <c r="AI377" s="20">
        <v>3</v>
      </c>
      <c r="AJ377" s="20" t="s">
        <v>2117</v>
      </c>
      <c r="AK377" s="22">
        <v>450</v>
      </c>
      <c r="AL377" s="22">
        <v>1</v>
      </c>
      <c r="AM377" s="22">
        <v>1</v>
      </c>
      <c r="AN377" s="22">
        <v>1</v>
      </c>
      <c r="AO377" s="22">
        <v>4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2</v>
      </c>
      <c r="AW377" s="22">
        <v>101</v>
      </c>
      <c r="AX377" s="20">
        <v>90</v>
      </c>
      <c r="AY377" s="20">
        <v>123.4</v>
      </c>
      <c r="AZ377" s="20">
        <v>67</v>
      </c>
      <c r="BA377" s="20">
        <v>28</v>
      </c>
      <c r="BB377" s="22">
        <v>5</v>
      </c>
      <c r="BC377" s="20">
        <v>0.43</v>
      </c>
      <c r="BD377" s="20">
        <v>0.57999999999999996</v>
      </c>
      <c r="BE377" s="20">
        <v>1.01</v>
      </c>
      <c r="BF377" s="20">
        <v>5.86</v>
      </c>
      <c r="BG377" s="22">
        <v>89</v>
      </c>
      <c r="BH377" s="22">
        <v>32</v>
      </c>
      <c r="BI377" s="22">
        <v>25</v>
      </c>
      <c r="BJ377" s="22">
        <v>17</v>
      </c>
      <c r="BK377" s="22">
        <v>68</v>
      </c>
      <c r="BL377" s="22">
        <v>39</v>
      </c>
      <c r="BM377" s="22">
        <v>47</v>
      </c>
      <c r="BN377" s="22">
        <v>31</v>
      </c>
      <c r="BO377" s="22">
        <v>3</v>
      </c>
      <c r="BP377" s="20"/>
      <c r="BQ377" s="20"/>
      <c r="BR377" s="20"/>
      <c r="BS377" s="20"/>
      <c r="BT377" s="20"/>
      <c r="BU377" s="22">
        <v>0.09</v>
      </c>
      <c r="BV377" s="22">
        <v>0</v>
      </c>
      <c r="BW377" s="22">
        <v>0.12</v>
      </c>
      <c r="BX377" s="22">
        <v>0.21</v>
      </c>
      <c r="BY377" s="22">
        <v>1.17</v>
      </c>
      <c r="BZ377" s="22">
        <v>0.8</v>
      </c>
      <c r="CA377" s="22">
        <v>30</v>
      </c>
      <c r="CB377" s="22">
        <v>18</v>
      </c>
      <c r="CC377" s="22">
        <v>43</v>
      </c>
      <c r="CD377" s="22">
        <v>23</v>
      </c>
      <c r="CE377" s="22">
        <v>72</v>
      </c>
      <c r="CF377" s="22">
        <v>30</v>
      </c>
      <c r="CG377" s="22">
        <v>76</v>
      </c>
      <c r="CH377" s="22">
        <v>21</v>
      </c>
      <c r="CI377" s="22">
        <v>1</v>
      </c>
      <c r="CJ377" s="22">
        <v>0.2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27.75" thickBot="1">
      <c r="A378" s="22">
        <v>0</v>
      </c>
      <c r="B378" s="22">
        <v>0</v>
      </c>
      <c r="C378" s="22">
        <v>61558</v>
      </c>
      <c r="D378" s="22">
        <v>0</v>
      </c>
      <c r="E378" s="22">
        <v>0</v>
      </c>
      <c r="F378" s="22">
        <v>-2</v>
      </c>
      <c r="G378" s="22">
        <v>2</v>
      </c>
      <c r="H378" s="22">
        <v>0</v>
      </c>
      <c r="I378" s="22">
        <v>3</v>
      </c>
      <c r="J378" s="20">
        <v>0</v>
      </c>
      <c r="K378" s="20">
        <v>0</v>
      </c>
      <c r="L378" s="22">
        <v>0</v>
      </c>
      <c r="M378" s="20" t="s">
        <v>605</v>
      </c>
      <c r="N378" s="20">
        <v>0</v>
      </c>
      <c r="O378" s="22">
        <v>310</v>
      </c>
      <c r="P378" s="23" t="b">
        <v>0</v>
      </c>
      <c r="Q378" s="20" t="s">
        <v>2848</v>
      </c>
      <c r="R378" s="20" t="s">
        <v>2941</v>
      </c>
      <c r="S378" s="22">
        <v>48</v>
      </c>
      <c r="T378" s="20" t="s">
        <v>1341</v>
      </c>
      <c r="U378" s="20">
        <v>0</v>
      </c>
      <c r="V378" s="20" t="s">
        <v>1342</v>
      </c>
      <c r="W378" s="20">
        <v>0.1</v>
      </c>
      <c r="X378" s="23" t="b">
        <v>0</v>
      </c>
      <c r="Y378" s="20"/>
      <c r="Z378" s="20" t="s">
        <v>899</v>
      </c>
      <c r="AA378" s="22">
        <v>11</v>
      </c>
      <c r="AB378" s="22">
        <v>14</v>
      </c>
      <c r="AC378" s="22">
        <v>0</v>
      </c>
      <c r="AD378" s="22">
        <v>1792</v>
      </c>
      <c r="AE378" s="22">
        <v>22</v>
      </c>
      <c r="AF378" s="22">
        <v>16185</v>
      </c>
      <c r="AG378" s="22">
        <v>460</v>
      </c>
      <c r="AH378" s="20">
        <v>0</v>
      </c>
      <c r="AI378" s="20">
        <v>0</v>
      </c>
      <c r="AJ378" s="20" t="s">
        <v>605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637</v>
      </c>
      <c r="BH378" s="22">
        <v>254</v>
      </c>
      <c r="BI378" s="22">
        <v>630</v>
      </c>
      <c r="BJ378" s="22">
        <v>253</v>
      </c>
      <c r="BK378" s="22">
        <v>623</v>
      </c>
      <c r="BL378" s="22">
        <v>247</v>
      </c>
      <c r="BM378" s="22">
        <v>642</v>
      </c>
      <c r="BN378" s="22">
        <v>257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304</v>
      </c>
      <c r="CB378" s="22">
        <v>202</v>
      </c>
      <c r="CC378" s="22">
        <v>627</v>
      </c>
      <c r="CD378" s="22">
        <v>250</v>
      </c>
      <c r="CE378" s="22">
        <v>642</v>
      </c>
      <c r="CF378" s="22">
        <v>257</v>
      </c>
      <c r="CG378" s="22">
        <v>380</v>
      </c>
      <c r="CH378" s="22">
        <v>120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214285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0.5</v>
      </c>
      <c r="K379" s="20">
        <v>0.5</v>
      </c>
      <c r="L379" s="22">
        <v>0</v>
      </c>
      <c r="M379" s="20" t="s">
        <v>1363</v>
      </c>
      <c r="N379" s="20">
        <v>0</v>
      </c>
      <c r="O379" s="22">
        <v>311</v>
      </c>
      <c r="P379" s="23" t="b">
        <v>0</v>
      </c>
      <c r="Q379" s="20"/>
      <c r="R379" s="20"/>
      <c r="S379" s="22">
        <v>44</v>
      </c>
      <c r="T379" s="20" t="s">
        <v>1364</v>
      </c>
      <c r="U379" s="20">
        <v>1</v>
      </c>
      <c r="V379" s="20" t="s">
        <v>533</v>
      </c>
      <c r="W379" s="20">
        <v>0.1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</v>
      </c>
      <c r="AD379" s="22">
        <v>1537</v>
      </c>
      <c r="AE379" s="22">
        <v>60</v>
      </c>
      <c r="AF379" s="22">
        <v>5077</v>
      </c>
      <c r="AG379" s="22">
        <v>267</v>
      </c>
      <c r="AH379" s="20">
        <v>0</v>
      </c>
      <c r="AI379" s="20">
        <v>0.2</v>
      </c>
      <c r="AJ379" s="20" t="s">
        <v>533</v>
      </c>
      <c r="AK379" s="22">
        <v>4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3</v>
      </c>
      <c r="AX379" s="20">
        <v>0.2</v>
      </c>
      <c r="AY379" s="20">
        <v>0.3</v>
      </c>
      <c r="AZ379" s="20">
        <v>0</v>
      </c>
      <c r="BA379" s="20">
        <v>0.1</v>
      </c>
      <c r="BB379" s="22">
        <v>0</v>
      </c>
      <c r="BC379" s="20">
        <v>0</v>
      </c>
      <c r="BD379" s="20">
        <v>0</v>
      </c>
      <c r="BE379" s="20">
        <v>0</v>
      </c>
      <c r="BF379" s="20">
        <v>0.28000000000000003</v>
      </c>
      <c r="BG379" s="22">
        <v>396</v>
      </c>
      <c r="BH379" s="22">
        <v>143</v>
      </c>
      <c r="BI379" s="22">
        <v>364</v>
      </c>
      <c r="BJ379" s="22">
        <v>136</v>
      </c>
      <c r="BK379" s="22">
        <v>503</v>
      </c>
      <c r="BL379" s="22">
        <v>205</v>
      </c>
      <c r="BM379" s="22">
        <v>402</v>
      </c>
      <c r="BN379" s="22">
        <v>143</v>
      </c>
      <c r="BO379" s="22">
        <v>4</v>
      </c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6.3</v>
      </c>
      <c r="BZ379" s="22">
        <v>0</v>
      </c>
      <c r="CA379" s="22">
        <v>530</v>
      </c>
      <c r="CB379" s="22">
        <v>136</v>
      </c>
      <c r="CC379" s="22">
        <v>520</v>
      </c>
      <c r="CD379" s="22">
        <v>202</v>
      </c>
      <c r="CE379" s="22">
        <v>310</v>
      </c>
      <c r="CF379" s="22">
        <v>110</v>
      </c>
      <c r="CG379" s="22">
        <v>404</v>
      </c>
      <c r="CH379" s="22">
        <v>155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444765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1374</v>
      </c>
      <c r="N380" s="20">
        <v>0</v>
      </c>
      <c r="O380" s="22">
        <v>312</v>
      </c>
      <c r="P380" s="23" t="b">
        <v>0</v>
      </c>
      <c r="Q380" s="20" t="s">
        <v>2118</v>
      </c>
      <c r="R380" s="20" t="s">
        <v>2119</v>
      </c>
      <c r="S380" s="22">
        <v>40</v>
      </c>
      <c r="T380" s="20" t="s">
        <v>1375</v>
      </c>
      <c r="U380" s="20">
        <v>0</v>
      </c>
      <c r="V380" s="20" t="s">
        <v>1376</v>
      </c>
      <c r="W380" s="20">
        <v>0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0</v>
      </c>
      <c r="AE380" s="22">
        <v>0</v>
      </c>
      <c r="AF380" s="22">
        <v>1656</v>
      </c>
      <c r="AG380" s="22">
        <v>57</v>
      </c>
      <c r="AH380" s="20">
        <v>0</v>
      </c>
      <c r="AI380" s="20">
        <v>0</v>
      </c>
      <c r="AJ380" s="20" t="s">
        <v>684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469</v>
      </c>
      <c r="BH380" s="22">
        <v>176</v>
      </c>
      <c r="BI380" s="22">
        <v>453</v>
      </c>
      <c r="BJ380" s="22">
        <v>176</v>
      </c>
      <c r="BK380" s="22">
        <v>423</v>
      </c>
      <c r="BL380" s="22">
        <v>159</v>
      </c>
      <c r="BM380" s="22">
        <v>475</v>
      </c>
      <c r="BN380" s="22">
        <v>177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670</v>
      </c>
      <c r="CB380" s="22">
        <v>203</v>
      </c>
      <c r="CC380" s="22">
        <v>446</v>
      </c>
      <c r="CD380" s="22">
        <v>159</v>
      </c>
      <c r="CE380" s="22">
        <v>474</v>
      </c>
      <c r="CF380" s="22">
        <v>173</v>
      </c>
      <c r="CG380" s="22">
        <v>575</v>
      </c>
      <c r="CH380" s="22">
        <v>205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0</v>
      </c>
      <c r="C381" s="22">
        <v>97032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-0.2</v>
      </c>
      <c r="K381" s="20">
        <v>0</v>
      </c>
      <c r="L381" s="22">
        <v>0</v>
      </c>
      <c r="M381" s="20" t="s">
        <v>1343</v>
      </c>
      <c r="N381" s="20">
        <v>-0.7</v>
      </c>
      <c r="O381" s="22">
        <v>313</v>
      </c>
      <c r="P381" s="23" t="b">
        <v>0</v>
      </c>
      <c r="Q381" s="20"/>
      <c r="R381" s="20" t="s">
        <v>3310</v>
      </c>
      <c r="S381" s="22">
        <v>60</v>
      </c>
      <c r="T381" s="20" t="s">
        <v>1344</v>
      </c>
      <c r="U381" s="20">
        <v>0.7</v>
      </c>
      <c r="V381" s="20" t="s">
        <v>1345</v>
      </c>
      <c r="W381" s="20">
        <v>6.2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2</v>
      </c>
      <c r="AD381" s="22">
        <v>146353</v>
      </c>
      <c r="AE381" s="22">
        <v>6846</v>
      </c>
      <c r="AF381" s="22">
        <v>517570</v>
      </c>
      <c r="AG381" s="22">
        <v>8068</v>
      </c>
      <c r="AH381" s="20">
        <v>-0.1</v>
      </c>
      <c r="AI381" s="20">
        <v>0.3</v>
      </c>
      <c r="AJ381" s="20" t="s">
        <v>1343</v>
      </c>
      <c r="AK381" s="22">
        <v>207</v>
      </c>
      <c r="AL381" s="22">
        <v>0</v>
      </c>
      <c r="AM381" s="22">
        <v>0</v>
      </c>
      <c r="AN381" s="22">
        <v>0</v>
      </c>
      <c r="AO381" s="22">
        <v>3</v>
      </c>
      <c r="AP381" s="22">
        <v>0</v>
      </c>
      <c r="AQ381" s="22">
        <v>0</v>
      </c>
      <c r="AR381" s="22">
        <v>0</v>
      </c>
      <c r="AS381" s="22">
        <v>0</v>
      </c>
      <c r="AT381" s="22">
        <v>1</v>
      </c>
      <c r="AU381" s="22">
        <v>0</v>
      </c>
      <c r="AV381" s="22">
        <v>0</v>
      </c>
      <c r="AW381" s="22">
        <v>24</v>
      </c>
      <c r="AX381" s="20">
        <v>38.6</v>
      </c>
      <c r="AY381" s="20">
        <v>11.9</v>
      </c>
      <c r="AZ381" s="20">
        <v>26</v>
      </c>
      <c r="BA381" s="20">
        <v>7.7</v>
      </c>
      <c r="BB381" s="22">
        <v>3</v>
      </c>
      <c r="BC381" s="20">
        <v>0.24</v>
      </c>
      <c r="BD381" s="20">
        <v>0.04</v>
      </c>
      <c r="BE381" s="20">
        <v>0.28000000000000003</v>
      </c>
      <c r="BF381" s="20">
        <v>6.04</v>
      </c>
      <c r="BG381" s="22">
        <v>234</v>
      </c>
      <c r="BH381" s="22">
        <v>92</v>
      </c>
      <c r="BI381" s="22">
        <v>263</v>
      </c>
      <c r="BJ381" s="22">
        <v>85</v>
      </c>
      <c r="BK381" s="22">
        <v>165</v>
      </c>
      <c r="BL381" s="22">
        <v>36</v>
      </c>
      <c r="BM381" s="22">
        <v>250</v>
      </c>
      <c r="BN381" s="22">
        <v>88</v>
      </c>
      <c r="BO381" s="20"/>
      <c r="BP381" s="20"/>
      <c r="BQ381" s="22">
        <v>3</v>
      </c>
      <c r="BR381" s="20"/>
      <c r="BS381" s="20"/>
      <c r="BT381" s="20"/>
      <c r="BU381" s="22">
        <v>0.1</v>
      </c>
      <c r="BV381" s="22">
        <v>0</v>
      </c>
      <c r="BW381" s="22">
        <v>0.02</v>
      </c>
      <c r="BX381" s="22">
        <v>0.12</v>
      </c>
      <c r="BY381" s="22">
        <v>2.63</v>
      </c>
      <c r="BZ381" s="22">
        <v>1.3</v>
      </c>
      <c r="CA381" s="22">
        <v>64</v>
      </c>
      <c r="CB381" s="22">
        <v>4</v>
      </c>
      <c r="CC381" s="22">
        <v>717</v>
      </c>
      <c r="CD381" s="22">
        <v>232</v>
      </c>
      <c r="CE381" s="22">
        <v>397</v>
      </c>
      <c r="CF381" s="22">
        <v>133</v>
      </c>
      <c r="CG381" s="22">
        <v>63</v>
      </c>
      <c r="CH381" s="22">
        <v>22</v>
      </c>
      <c r="CI381" s="22">
        <v>1.3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441428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1.8</v>
      </c>
      <c r="K382" s="20">
        <v>1.8</v>
      </c>
      <c r="L382" s="22">
        <v>2</v>
      </c>
      <c r="M382" s="20" t="s">
        <v>2575</v>
      </c>
      <c r="N382" s="20">
        <v>1.3</v>
      </c>
      <c r="O382" s="22">
        <v>626</v>
      </c>
      <c r="P382" s="23" t="b">
        <v>0</v>
      </c>
      <c r="Q382" s="20"/>
      <c r="R382" s="20"/>
      <c r="S382" s="22">
        <v>40</v>
      </c>
      <c r="T382" s="20" t="s">
        <v>2576</v>
      </c>
      <c r="U382" s="20">
        <v>1.3</v>
      </c>
      <c r="V382" s="20" t="s">
        <v>2577</v>
      </c>
      <c r="W382" s="20">
        <v>0.1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4</v>
      </c>
      <c r="AD382" s="22">
        <v>4516</v>
      </c>
      <c r="AE382" s="22">
        <v>1059</v>
      </c>
      <c r="AF382" s="22">
        <v>2386</v>
      </c>
      <c r="AG382" s="22">
        <v>232</v>
      </c>
      <c r="AH382" s="20">
        <v>0.3</v>
      </c>
      <c r="AI382" s="20">
        <v>1</v>
      </c>
      <c r="AJ382" s="20" t="s">
        <v>2577</v>
      </c>
      <c r="AK382" s="22">
        <v>114</v>
      </c>
      <c r="AL382" s="22">
        <v>0</v>
      </c>
      <c r="AM382" s="22">
        <v>0</v>
      </c>
      <c r="AN382" s="22">
        <v>0</v>
      </c>
      <c r="AO382" s="22">
        <v>1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27</v>
      </c>
      <c r="AX382" s="20">
        <v>29.6</v>
      </c>
      <c r="AY382" s="20">
        <v>2.1</v>
      </c>
      <c r="AZ382" s="20">
        <v>0</v>
      </c>
      <c r="BA382" s="20">
        <v>3.2</v>
      </c>
      <c r="BB382" s="22">
        <v>1</v>
      </c>
      <c r="BC382" s="20">
        <v>0</v>
      </c>
      <c r="BD382" s="20">
        <v>0.01</v>
      </c>
      <c r="BE382" s="20">
        <v>0.01</v>
      </c>
      <c r="BF382" s="20">
        <v>0.99</v>
      </c>
      <c r="BG382" s="22">
        <v>249</v>
      </c>
      <c r="BH382" s="22">
        <v>99</v>
      </c>
      <c r="BI382" s="22">
        <v>326</v>
      </c>
      <c r="BJ382" s="22">
        <v>118</v>
      </c>
      <c r="BK382" s="22">
        <v>420</v>
      </c>
      <c r="BL382" s="22">
        <v>156</v>
      </c>
      <c r="BM382" s="22">
        <v>318</v>
      </c>
      <c r="BN382" s="22">
        <v>114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0.01</v>
      </c>
      <c r="BX382" s="22">
        <v>0.01</v>
      </c>
      <c r="BY382" s="22">
        <v>0.78</v>
      </c>
      <c r="BZ382" s="22">
        <v>0.79</v>
      </c>
      <c r="CA382" s="22">
        <v>667</v>
      </c>
      <c r="CB382" s="22">
        <v>200</v>
      </c>
      <c r="CC382" s="22">
        <v>212</v>
      </c>
      <c r="CD382" s="22">
        <v>66</v>
      </c>
      <c r="CE382" s="22">
        <v>275</v>
      </c>
      <c r="CF382" s="22">
        <v>91</v>
      </c>
      <c r="CG382" s="22">
        <v>431</v>
      </c>
      <c r="CH382" s="22">
        <v>168</v>
      </c>
      <c r="CI382" s="22">
        <v>0.79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491970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0.5</v>
      </c>
      <c r="K383" s="20">
        <v>0.5</v>
      </c>
      <c r="L383" s="22">
        <v>0</v>
      </c>
      <c r="M383" s="20" t="s">
        <v>1291</v>
      </c>
      <c r="N383" s="20">
        <v>0</v>
      </c>
      <c r="O383" s="22">
        <v>627</v>
      </c>
      <c r="P383" s="23" t="b">
        <v>0</v>
      </c>
      <c r="Q383" s="20"/>
      <c r="R383" s="20"/>
      <c r="S383" s="22">
        <v>45</v>
      </c>
      <c r="T383" s="20" t="s">
        <v>2578</v>
      </c>
      <c r="U383" s="20">
        <v>0</v>
      </c>
      <c r="V383" s="20" t="s">
        <v>681</v>
      </c>
      <c r="W383" s="20">
        <v>0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0</v>
      </c>
      <c r="AD383" s="22">
        <v>603</v>
      </c>
      <c r="AE383" s="22">
        <v>35</v>
      </c>
      <c r="AF383" s="22">
        <v>913</v>
      </c>
      <c r="AG383" s="22">
        <v>52</v>
      </c>
      <c r="AH383" s="20">
        <v>0</v>
      </c>
      <c r="AI383" s="20">
        <v>0</v>
      </c>
      <c r="AJ383" s="20" t="s">
        <v>681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617</v>
      </c>
      <c r="BH383" s="22">
        <v>239</v>
      </c>
      <c r="BI383" s="22">
        <v>609</v>
      </c>
      <c r="BJ383" s="22">
        <v>238</v>
      </c>
      <c r="BK383" s="22">
        <v>600</v>
      </c>
      <c r="BL383" s="22">
        <v>231</v>
      </c>
      <c r="BM383" s="22">
        <v>622</v>
      </c>
      <c r="BN383" s="22">
        <v>242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451</v>
      </c>
      <c r="CB383" s="22">
        <v>248</v>
      </c>
      <c r="CC383" s="22">
        <v>604</v>
      </c>
      <c r="CD383" s="22">
        <v>233</v>
      </c>
      <c r="CE383" s="22">
        <v>621</v>
      </c>
      <c r="CF383" s="22">
        <v>242</v>
      </c>
      <c r="CG383" s="22">
        <v>598</v>
      </c>
      <c r="CH383" s="22">
        <v>233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496208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3</v>
      </c>
      <c r="J384" s="20">
        <v>0.5</v>
      </c>
      <c r="K384" s="20">
        <v>0.5</v>
      </c>
      <c r="L384" s="22">
        <v>0</v>
      </c>
      <c r="M384" s="20" t="s">
        <v>999</v>
      </c>
      <c r="N384" s="20">
        <v>0</v>
      </c>
      <c r="O384" s="22">
        <v>628</v>
      </c>
      <c r="P384" s="23" t="b">
        <v>0</v>
      </c>
      <c r="Q384" s="20"/>
      <c r="R384" s="20"/>
      <c r="S384" s="22">
        <v>45</v>
      </c>
      <c r="T384" s="20" t="s">
        <v>2579</v>
      </c>
      <c r="U384" s="20">
        <v>1</v>
      </c>
      <c r="V384" s="20" t="s">
        <v>2580</v>
      </c>
      <c r="W384" s="20">
        <v>0.1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1</v>
      </c>
      <c r="AD384" s="22">
        <v>2943</v>
      </c>
      <c r="AE384" s="22">
        <v>100</v>
      </c>
      <c r="AF384" s="22">
        <v>3547</v>
      </c>
      <c r="AG384" s="22">
        <v>184</v>
      </c>
      <c r="AH384" s="20">
        <v>0</v>
      </c>
      <c r="AI384" s="20">
        <v>0.2</v>
      </c>
      <c r="AJ384" s="20" t="s">
        <v>2580</v>
      </c>
      <c r="AK384" s="22">
        <v>13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3</v>
      </c>
      <c r="AX384" s="20">
        <v>0.2</v>
      </c>
      <c r="AY384" s="20">
        <v>0.8</v>
      </c>
      <c r="AZ384" s="20">
        <v>0</v>
      </c>
      <c r="BA384" s="20">
        <v>0.1</v>
      </c>
      <c r="BB384" s="22">
        <v>0</v>
      </c>
      <c r="BC384" s="20">
        <v>0</v>
      </c>
      <c r="BD384" s="20">
        <v>0</v>
      </c>
      <c r="BE384" s="20">
        <v>0</v>
      </c>
      <c r="BF384" s="20">
        <v>0.14000000000000001</v>
      </c>
      <c r="BG384" s="22">
        <v>398</v>
      </c>
      <c r="BH384" s="22">
        <v>184</v>
      </c>
      <c r="BI384" s="22">
        <v>349</v>
      </c>
      <c r="BJ384" s="22">
        <v>173</v>
      </c>
      <c r="BK384" s="22">
        <v>602</v>
      </c>
      <c r="BL384" s="22">
        <v>233</v>
      </c>
      <c r="BM384" s="22">
        <v>403</v>
      </c>
      <c r="BN384" s="22">
        <v>187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0.97</v>
      </c>
      <c r="BZ384" s="22">
        <v>0</v>
      </c>
      <c r="CA384" s="22">
        <v>453</v>
      </c>
      <c r="CB384" s="22">
        <v>250</v>
      </c>
      <c r="CC384" s="22">
        <v>606</v>
      </c>
      <c r="CD384" s="22">
        <v>235</v>
      </c>
      <c r="CE384" s="22">
        <v>335</v>
      </c>
      <c r="CF384" s="22">
        <v>146</v>
      </c>
      <c r="CG384" s="22">
        <v>494</v>
      </c>
      <c r="CH384" s="22">
        <v>172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491501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3</v>
      </c>
      <c r="J385" s="20">
        <v>0.5</v>
      </c>
      <c r="K385" s="20">
        <v>0.5</v>
      </c>
      <c r="L385" s="22">
        <v>0</v>
      </c>
      <c r="M385" s="20" t="s">
        <v>479</v>
      </c>
      <c r="N385" s="20">
        <v>0</v>
      </c>
      <c r="O385" s="22">
        <v>629</v>
      </c>
      <c r="P385" s="23" t="b">
        <v>0</v>
      </c>
      <c r="Q385" s="20"/>
      <c r="R385" s="20"/>
      <c r="S385" s="22">
        <v>45</v>
      </c>
      <c r="T385" s="20" t="s">
        <v>2581</v>
      </c>
      <c r="U385" s="20">
        <v>0</v>
      </c>
      <c r="V385" s="20" t="s">
        <v>2582</v>
      </c>
      <c r="W385" s="20">
        <v>0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0</v>
      </c>
      <c r="AD385" s="22">
        <v>392</v>
      </c>
      <c r="AE385" s="22">
        <v>23</v>
      </c>
      <c r="AF385" s="22">
        <v>751</v>
      </c>
      <c r="AG385" s="22">
        <v>34</v>
      </c>
      <c r="AH385" s="20">
        <v>0</v>
      </c>
      <c r="AI385" s="20">
        <v>0</v>
      </c>
      <c r="AJ385" s="20" t="s">
        <v>2582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616</v>
      </c>
      <c r="BH385" s="22">
        <v>238</v>
      </c>
      <c r="BI385" s="22">
        <v>608</v>
      </c>
      <c r="BJ385" s="22">
        <v>237</v>
      </c>
      <c r="BK385" s="22">
        <v>599</v>
      </c>
      <c r="BL385" s="22">
        <v>230</v>
      </c>
      <c r="BM385" s="22">
        <v>621</v>
      </c>
      <c r="BN385" s="22">
        <v>241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450</v>
      </c>
      <c r="CB385" s="22">
        <v>247</v>
      </c>
      <c r="CC385" s="22">
        <v>603</v>
      </c>
      <c r="CD385" s="22">
        <v>232</v>
      </c>
      <c r="CE385" s="22">
        <v>620</v>
      </c>
      <c r="CF385" s="22">
        <v>241</v>
      </c>
      <c r="CG385" s="22">
        <v>627</v>
      </c>
      <c r="CH385" s="22">
        <v>251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158983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3</v>
      </c>
      <c r="J386" s="20">
        <v>1.2</v>
      </c>
      <c r="K386" s="20">
        <v>1.2</v>
      </c>
      <c r="L386" s="22">
        <v>0</v>
      </c>
      <c r="M386" s="20" t="s">
        <v>2831</v>
      </c>
      <c r="N386" s="20">
        <v>0.7</v>
      </c>
      <c r="O386" s="22">
        <v>668</v>
      </c>
      <c r="P386" s="23" t="b">
        <v>0</v>
      </c>
      <c r="Q386" s="20"/>
      <c r="R386" s="20"/>
      <c r="S386" s="22">
        <v>55</v>
      </c>
      <c r="T386" s="20" t="s">
        <v>2832</v>
      </c>
      <c r="U386" s="20">
        <v>1</v>
      </c>
      <c r="V386" s="20" t="s">
        <v>2833</v>
      </c>
      <c r="W386" s="20">
        <v>0.1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3</v>
      </c>
      <c r="AD386" s="22">
        <v>4711</v>
      </c>
      <c r="AE386" s="22">
        <v>178</v>
      </c>
      <c r="AF386" s="22">
        <v>3055</v>
      </c>
      <c r="AG386" s="22">
        <v>433</v>
      </c>
      <c r="AH386" s="20">
        <v>0.1</v>
      </c>
      <c r="AI386" s="20">
        <v>0.5</v>
      </c>
      <c r="AJ386" s="20" t="s">
        <v>2833</v>
      </c>
      <c r="AK386" s="22">
        <v>87</v>
      </c>
      <c r="AL386" s="22">
        <v>0</v>
      </c>
      <c r="AM386" s="22">
        <v>0</v>
      </c>
      <c r="AN386" s="22">
        <v>0</v>
      </c>
      <c r="AO386" s="22">
        <v>1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14</v>
      </c>
      <c r="AX386" s="20">
        <v>14.2</v>
      </c>
      <c r="AY386" s="20">
        <v>2.1</v>
      </c>
      <c r="AZ386" s="20">
        <v>0</v>
      </c>
      <c r="BA386" s="20">
        <v>1.6</v>
      </c>
      <c r="BB386" s="22">
        <v>1</v>
      </c>
      <c r="BC386" s="20">
        <v>0</v>
      </c>
      <c r="BD386" s="20">
        <v>0.01</v>
      </c>
      <c r="BE386" s="20">
        <v>0.01</v>
      </c>
      <c r="BF386" s="20">
        <v>2.34</v>
      </c>
      <c r="BG386" s="22">
        <v>306</v>
      </c>
      <c r="BH386" s="22">
        <v>133</v>
      </c>
      <c r="BI386" s="22">
        <v>327</v>
      </c>
      <c r="BJ386" s="22">
        <v>164</v>
      </c>
      <c r="BK386" s="22">
        <v>697</v>
      </c>
      <c r="BL386" s="22">
        <v>298</v>
      </c>
      <c r="BM386" s="22">
        <v>358</v>
      </c>
      <c r="BN386" s="22">
        <v>165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0.01</v>
      </c>
      <c r="BX386" s="22">
        <v>0.01</v>
      </c>
      <c r="BY386" s="22">
        <v>2.42</v>
      </c>
      <c r="BZ386" s="22">
        <v>1.03</v>
      </c>
      <c r="CA386" s="22">
        <v>101</v>
      </c>
      <c r="CB386" s="22">
        <v>61</v>
      </c>
      <c r="CC386" s="22">
        <v>313</v>
      </c>
      <c r="CD386" s="22">
        <v>148</v>
      </c>
      <c r="CE386" s="22">
        <v>372</v>
      </c>
      <c r="CF386" s="22">
        <v>175</v>
      </c>
      <c r="CG386" s="22">
        <v>490</v>
      </c>
      <c r="CH386" s="22">
        <v>170</v>
      </c>
      <c r="CI386" s="22">
        <v>1.03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441266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3</v>
      </c>
      <c r="J387" s="20">
        <v>2.2000000000000002</v>
      </c>
      <c r="K387" s="20">
        <v>2.2000000000000002</v>
      </c>
      <c r="L387" s="22">
        <v>1</v>
      </c>
      <c r="M387" s="20" t="s">
        <v>983</v>
      </c>
      <c r="N387" s="20">
        <v>1</v>
      </c>
      <c r="O387" s="22">
        <v>708</v>
      </c>
      <c r="P387" s="23" t="b">
        <v>0</v>
      </c>
      <c r="Q387" s="20"/>
      <c r="R387" s="20"/>
      <c r="S387" s="22">
        <v>50</v>
      </c>
      <c r="T387" s="20" t="s">
        <v>3311</v>
      </c>
      <c r="U387" s="20">
        <v>1</v>
      </c>
      <c r="V387" s="20" t="s">
        <v>3312</v>
      </c>
      <c r="W387" s="20">
        <v>0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</v>
      </c>
      <c r="AD387" s="22">
        <v>2588</v>
      </c>
      <c r="AE387" s="22">
        <v>558</v>
      </c>
      <c r="AF387" s="22">
        <v>514</v>
      </c>
      <c r="AG387" s="22">
        <v>229</v>
      </c>
      <c r="AH387" s="20">
        <v>0.2</v>
      </c>
      <c r="AI387" s="20">
        <v>0.2</v>
      </c>
      <c r="AJ387" s="20" t="s">
        <v>3312</v>
      </c>
      <c r="AK387" s="22">
        <v>1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2</v>
      </c>
      <c r="AX387" s="20">
        <v>4.2</v>
      </c>
      <c r="AY387" s="20">
        <v>0.3</v>
      </c>
      <c r="AZ387" s="20">
        <v>6</v>
      </c>
      <c r="BA387" s="20">
        <v>1.1000000000000001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362</v>
      </c>
      <c r="BH387" s="22">
        <v>161</v>
      </c>
      <c r="BI387" s="22">
        <v>367</v>
      </c>
      <c r="BJ387" s="22">
        <v>180</v>
      </c>
      <c r="BK387" s="22">
        <v>285</v>
      </c>
      <c r="BL387" s="22">
        <v>141</v>
      </c>
      <c r="BM387" s="22">
        <v>370</v>
      </c>
      <c r="BN387" s="22">
        <v>168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212</v>
      </c>
      <c r="CB387" s="22">
        <v>133</v>
      </c>
      <c r="CC387" s="22">
        <v>268</v>
      </c>
      <c r="CD387" s="22">
        <v>123</v>
      </c>
      <c r="CE387" s="22">
        <v>365</v>
      </c>
      <c r="CF387" s="22">
        <v>169</v>
      </c>
      <c r="CG387" s="22">
        <v>566</v>
      </c>
      <c r="CH387" s="22">
        <v>213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437742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3</v>
      </c>
      <c r="J388" s="20">
        <v>0</v>
      </c>
      <c r="K388" s="20">
        <v>0</v>
      </c>
      <c r="L388" s="22">
        <v>2</v>
      </c>
      <c r="M388" s="20" t="s">
        <v>890</v>
      </c>
      <c r="N388" s="20">
        <v>0.5</v>
      </c>
      <c r="O388" s="22">
        <v>21</v>
      </c>
      <c r="P388" s="23" t="b">
        <v>0</v>
      </c>
      <c r="Q388" s="20"/>
      <c r="R388" s="20"/>
      <c r="S388" s="22">
        <v>49</v>
      </c>
      <c r="T388" s="20" t="s">
        <v>891</v>
      </c>
      <c r="U388" s="20">
        <v>2</v>
      </c>
      <c r="V388" s="20" t="s">
        <v>892</v>
      </c>
      <c r="W388" s="20">
        <v>0</v>
      </c>
      <c r="X388" s="23" t="b">
        <v>0</v>
      </c>
      <c r="Y388" s="20"/>
      <c r="Z388" s="20" t="s">
        <v>858</v>
      </c>
      <c r="AA388" s="22">
        <v>12</v>
      </c>
      <c r="AB388" s="22">
        <v>102</v>
      </c>
      <c r="AC388" s="22">
        <v>2</v>
      </c>
      <c r="AD388" s="22">
        <v>343</v>
      </c>
      <c r="AE388" s="22">
        <v>56</v>
      </c>
      <c r="AF388" s="22">
        <v>941</v>
      </c>
      <c r="AG388" s="22">
        <v>31</v>
      </c>
      <c r="AH388" s="20">
        <v>0.1</v>
      </c>
      <c r="AI388" s="20">
        <v>0.4</v>
      </c>
      <c r="AJ388" s="20" t="s">
        <v>602</v>
      </c>
      <c r="AK388" s="22">
        <v>74</v>
      </c>
      <c r="AL388" s="22">
        <v>0</v>
      </c>
      <c r="AM388" s="22">
        <v>0</v>
      </c>
      <c r="AN388" s="22">
        <v>0</v>
      </c>
      <c r="AO388" s="22">
        <v>1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4</v>
      </c>
      <c r="AX388" s="20">
        <v>0.6</v>
      </c>
      <c r="AY388" s="20">
        <v>11.1</v>
      </c>
      <c r="AZ388" s="20">
        <v>0</v>
      </c>
      <c r="BA388" s="20">
        <v>1.2</v>
      </c>
      <c r="BB388" s="22">
        <v>1</v>
      </c>
      <c r="BC388" s="20">
        <v>0</v>
      </c>
      <c r="BD388" s="20">
        <v>0</v>
      </c>
      <c r="BE388" s="20">
        <v>0</v>
      </c>
      <c r="BF388" s="20">
        <v>0.93</v>
      </c>
      <c r="BG388" s="22">
        <v>390</v>
      </c>
      <c r="BH388" s="22">
        <v>181</v>
      </c>
      <c r="BI388" s="22">
        <v>275</v>
      </c>
      <c r="BJ388" s="22">
        <v>143</v>
      </c>
      <c r="BK388" s="22">
        <v>653</v>
      </c>
      <c r="BL388" s="22">
        <v>268</v>
      </c>
      <c r="BM388" s="22">
        <v>366</v>
      </c>
      <c r="BN388" s="22">
        <v>167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1.1299999999999999</v>
      </c>
      <c r="BZ388" s="22">
        <v>1.22</v>
      </c>
      <c r="CA388" s="22">
        <v>290</v>
      </c>
      <c r="CB388" s="22">
        <v>191</v>
      </c>
      <c r="CC388" s="22">
        <v>322</v>
      </c>
      <c r="CD388" s="22">
        <v>152</v>
      </c>
      <c r="CE388" s="22">
        <v>205</v>
      </c>
      <c r="CF388" s="22">
        <v>87</v>
      </c>
      <c r="CG388" s="22">
        <v>592</v>
      </c>
      <c r="CH388" s="22">
        <v>228</v>
      </c>
      <c r="CI388" s="22">
        <v>1.22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184704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0.8</v>
      </c>
      <c r="K389" s="20">
        <v>0.8</v>
      </c>
      <c r="L389" s="22">
        <v>2</v>
      </c>
      <c r="M389" s="20" t="s">
        <v>944</v>
      </c>
      <c r="N389" s="20">
        <v>1.3</v>
      </c>
      <c r="O389" s="22">
        <v>52</v>
      </c>
      <c r="P389" s="23" t="b">
        <v>0</v>
      </c>
      <c r="Q389" s="20"/>
      <c r="R389" s="20"/>
      <c r="S389" s="22">
        <v>44</v>
      </c>
      <c r="T389" s="20" t="s">
        <v>945</v>
      </c>
      <c r="U389" s="20">
        <v>1.5</v>
      </c>
      <c r="V389" s="20" t="s">
        <v>667</v>
      </c>
      <c r="W389" s="20">
        <v>1.1000000000000001</v>
      </c>
      <c r="X389" s="23" t="b">
        <v>0</v>
      </c>
      <c r="Y389" s="20"/>
      <c r="Z389" s="20" t="s">
        <v>858</v>
      </c>
      <c r="AA389" s="22">
        <v>12</v>
      </c>
      <c r="AB389" s="22">
        <v>102</v>
      </c>
      <c r="AC389" s="22">
        <v>6</v>
      </c>
      <c r="AD389" s="22">
        <v>40764</v>
      </c>
      <c r="AE389" s="22">
        <v>4390</v>
      </c>
      <c r="AF389" s="22">
        <v>63222</v>
      </c>
      <c r="AG389" s="22">
        <v>2871</v>
      </c>
      <c r="AH389" s="20">
        <v>0.3</v>
      </c>
      <c r="AI389" s="20">
        <v>1.4</v>
      </c>
      <c r="AJ389" s="20" t="s">
        <v>667</v>
      </c>
      <c r="AK389" s="22">
        <v>360</v>
      </c>
      <c r="AL389" s="22">
        <v>0</v>
      </c>
      <c r="AM389" s="22">
        <v>0</v>
      </c>
      <c r="AN389" s="22">
        <v>0</v>
      </c>
      <c r="AO389" s="22">
        <v>10</v>
      </c>
      <c r="AP389" s="22">
        <v>0</v>
      </c>
      <c r="AQ389" s="22">
        <v>0</v>
      </c>
      <c r="AR389" s="22">
        <v>0</v>
      </c>
      <c r="AS389" s="22">
        <v>2</v>
      </c>
      <c r="AT389" s="22">
        <v>0</v>
      </c>
      <c r="AU389" s="22">
        <v>0</v>
      </c>
      <c r="AV389" s="22">
        <v>0</v>
      </c>
      <c r="AW389" s="22">
        <v>56</v>
      </c>
      <c r="AX389" s="20">
        <v>63.2</v>
      </c>
      <c r="AY389" s="20">
        <v>61.8</v>
      </c>
      <c r="AZ389" s="20">
        <v>2</v>
      </c>
      <c r="BA389" s="20">
        <v>12.7</v>
      </c>
      <c r="BB389" s="22">
        <v>4</v>
      </c>
      <c r="BC389" s="20">
        <v>0.01</v>
      </c>
      <c r="BD389" s="20">
        <v>0.25</v>
      </c>
      <c r="BE389" s="20">
        <v>0.26</v>
      </c>
      <c r="BF389" s="20">
        <v>8.23</v>
      </c>
      <c r="BG389" s="22">
        <v>152</v>
      </c>
      <c r="BH389" s="22">
        <v>53</v>
      </c>
      <c r="BI389" s="22">
        <v>93</v>
      </c>
      <c r="BJ389" s="22">
        <v>65</v>
      </c>
      <c r="BK389" s="22">
        <v>320</v>
      </c>
      <c r="BL389" s="22">
        <v>159</v>
      </c>
      <c r="BM389" s="22">
        <v>168</v>
      </c>
      <c r="BN389" s="22">
        <v>85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0.06</v>
      </c>
      <c r="BX389" s="22">
        <v>0.06</v>
      </c>
      <c r="BY389" s="22">
        <v>2.06</v>
      </c>
      <c r="BZ389" s="22">
        <v>2.5</v>
      </c>
      <c r="CA389" s="22">
        <v>519</v>
      </c>
      <c r="CB389" s="22">
        <v>277</v>
      </c>
      <c r="CC389" s="22">
        <v>214</v>
      </c>
      <c r="CD389" s="22">
        <v>98</v>
      </c>
      <c r="CE389" s="22">
        <v>259</v>
      </c>
      <c r="CF389" s="22">
        <v>119</v>
      </c>
      <c r="CG389" s="22">
        <v>159</v>
      </c>
      <c r="CH389" s="22">
        <v>51</v>
      </c>
      <c r="CI389" s="22">
        <v>1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174310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4</v>
      </c>
      <c r="J390" s="20">
        <v>1.2</v>
      </c>
      <c r="K390" s="20">
        <v>1.2</v>
      </c>
      <c r="L390" s="22">
        <v>1</v>
      </c>
      <c r="M390" s="20" t="s">
        <v>2120</v>
      </c>
      <c r="N390" s="20">
        <v>1.7</v>
      </c>
      <c r="O390" s="22">
        <v>314</v>
      </c>
      <c r="P390" s="23" t="b">
        <v>0</v>
      </c>
      <c r="Q390" s="20"/>
      <c r="R390" s="20"/>
      <c r="S390" s="22">
        <v>49</v>
      </c>
      <c r="T390" s="20" t="s">
        <v>2121</v>
      </c>
      <c r="U390" s="20">
        <v>1.8</v>
      </c>
      <c r="V390" s="20" t="s">
        <v>2122</v>
      </c>
      <c r="W390" s="20">
        <v>0.7</v>
      </c>
      <c r="X390" s="23" t="b">
        <v>0</v>
      </c>
      <c r="Y390" s="20"/>
      <c r="Z390" s="20" t="s">
        <v>858</v>
      </c>
      <c r="AA390" s="22">
        <v>12</v>
      </c>
      <c r="AB390" s="22">
        <v>102</v>
      </c>
      <c r="AC390" s="22">
        <v>7</v>
      </c>
      <c r="AD390" s="22">
        <v>14566</v>
      </c>
      <c r="AE390" s="22">
        <v>559</v>
      </c>
      <c r="AF390" s="22">
        <v>51965</v>
      </c>
      <c r="AG390" s="22">
        <v>2769</v>
      </c>
      <c r="AH390" s="20">
        <v>0.3</v>
      </c>
      <c r="AI390" s="20">
        <v>1.4</v>
      </c>
      <c r="AJ390" s="20" t="s">
        <v>2122</v>
      </c>
      <c r="AK390" s="22">
        <v>217</v>
      </c>
      <c r="AL390" s="22">
        <v>0</v>
      </c>
      <c r="AM390" s="22">
        <v>0</v>
      </c>
      <c r="AN390" s="22">
        <v>0</v>
      </c>
      <c r="AO390" s="22">
        <v>4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12</v>
      </c>
      <c r="AX390" s="20">
        <v>11.2</v>
      </c>
      <c r="AY390" s="20">
        <v>45.3</v>
      </c>
      <c r="AZ390" s="20">
        <v>31</v>
      </c>
      <c r="BA390" s="20">
        <v>8.8000000000000007</v>
      </c>
      <c r="BB390" s="22">
        <v>3</v>
      </c>
      <c r="BC390" s="20">
        <v>0.4</v>
      </c>
      <c r="BD390" s="20">
        <v>0.17</v>
      </c>
      <c r="BE390" s="20">
        <v>0.56999999999999995</v>
      </c>
      <c r="BF390" s="20">
        <v>3.98</v>
      </c>
      <c r="BG390" s="22">
        <v>319</v>
      </c>
      <c r="BH390" s="22">
        <v>37</v>
      </c>
      <c r="BI390" s="22">
        <v>131</v>
      </c>
      <c r="BJ390" s="22">
        <v>14</v>
      </c>
      <c r="BK390" s="22">
        <v>147</v>
      </c>
      <c r="BL390" s="22">
        <v>33</v>
      </c>
      <c r="BM390" s="22">
        <v>231</v>
      </c>
      <c r="BN390" s="22">
        <v>30</v>
      </c>
      <c r="BO390" s="20"/>
      <c r="BP390" s="20"/>
      <c r="BQ390" s="20"/>
      <c r="BR390" s="20"/>
      <c r="BS390" s="22">
        <v>2</v>
      </c>
      <c r="BT390" s="20"/>
      <c r="BU390" s="22">
        <v>0.17</v>
      </c>
      <c r="BV390" s="22">
        <v>0</v>
      </c>
      <c r="BW390" s="22">
        <v>7.0000000000000007E-2</v>
      </c>
      <c r="BX390" s="22">
        <v>0.24</v>
      </c>
      <c r="BY390" s="22">
        <v>1.65</v>
      </c>
      <c r="BZ390" s="22">
        <v>1.66</v>
      </c>
      <c r="CA390" s="22">
        <v>259</v>
      </c>
      <c r="CB390" s="22">
        <v>51</v>
      </c>
      <c r="CC390" s="22">
        <v>188</v>
      </c>
      <c r="CD390" s="22">
        <v>27</v>
      </c>
      <c r="CE390" s="22">
        <v>227</v>
      </c>
      <c r="CF390" s="22">
        <v>31</v>
      </c>
      <c r="CG390" s="22">
        <v>188</v>
      </c>
      <c r="CH390" s="22">
        <v>35</v>
      </c>
      <c r="CI390" s="22">
        <v>1.24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208904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2</v>
      </c>
      <c r="J391" s="20">
        <v>3.2</v>
      </c>
      <c r="K391" s="20">
        <v>3.2</v>
      </c>
      <c r="L391" s="22">
        <v>2</v>
      </c>
      <c r="M391" s="20" t="s">
        <v>2123</v>
      </c>
      <c r="N391" s="20">
        <v>3.7</v>
      </c>
      <c r="O391" s="22">
        <v>315</v>
      </c>
      <c r="P391" s="23" t="b">
        <v>0</v>
      </c>
      <c r="Q391" s="20"/>
      <c r="R391" s="20"/>
      <c r="S391" s="22">
        <v>40</v>
      </c>
      <c r="T391" s="20" t="s">
        <v>2124</v>
      </c>
      <c r="U391" s="20">
        <v>2.8</v>
      </c>
      <c r="V391" s="20" t="s">
        <v>540</v>
      </c>
      <c r="W391" s="20">
        <v>1.4</v>
      </c>
      <c r="X391" s="23" t="b">
        <v>0</v>
      </c>
      <c r="Y391" s="20"/>
      <c r="Z391" s="20" t="s">
        <v>858</v>
      </c>
      <c r="AA391" s="22">
        <v>12</v>
      </c>
      <c r="AB391" s="22">
        <v>102</v>
      </c>
      <c r="AC391" s="22">
        <v>11</v>
      </c>
      <c r="AD391" s="22">
        <v>99421</v>
      </c>
      <c r="AE391" s="22">
        <v>16790</v>
      </c>
      <c r="AF391" s="22">
        <v>35961</v>
      </c>
      <c r="AG391" s="22">
        <v>3225</v>
      </c>
      <c r="AH391" s="20">
        <v>0.9</v>
      </c>
      <c r="AI391" s="20">
        <v>2.8</v>
      </c>
      <c r="AJ391" s="20" t="s">
        <v>540</v>
      </c>
      <c r="AK391" s="22">
        <v>268</v>
      </c>
      <c r="AL391" s="22">
        <v>1</v>
      </c>
      <c r="AM391" s="22">
        <v>0</v>
      </c>
      <c r="AN391" s="22">
        <v>0</v>
      </c>
      <c r="AO391" s="22">
        <v>5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1</v>
      </c>
      <c r="AW391" s="22">
        <v>48</v>
      </c>
      <c r="AX391" s="20">
        <v>81</v>
      </c>
      <c r="AY391" s="20">
        <v>1.4</v>
      </c>
      <c r="AZ391" s="20">
        <v>23</v>
      </c>
      <c r="BA391" s="20">
        <v>10.6</v>
      </c>
      <c r="BB391" s="22">
        <v>3</v>
      </c>
      <c r="BC391" s="20">
        <v>0.21</v>
      </c>
      <c r="BD391" s="20">
        <v>0</v>
      </c>
      <c r="BE391" s="20">
        <v>0.21</v>
      </c>
      <c r="BF391" s="20">
        <v>4.46</v>
      </c>
      <c r="BG391" s="22">
        <v>109</v>
      </c>
      <c r="BH391" s="22">
        <v>38</v>
      </c>
      <c r="BI391" s="22">
        <v>338</v>
      </c>
      <c r="BJ391" s="22">
        <v>126</v>
      </c>
      <c r="BK391" s="22">
        <v>182</v>
      </c>
      <c r="BL391" s="22">
        <v>43</v>
      </c>
      <c r="BM391" s="22">
        <v>206</v>
      </c>
      <c r="BN391" s="22">
        <v>68</v>
      </c>
      <c r="BO391" s="20"/>
      <c r="BP391" s="20"/>
      <c r="BQ391" s="20"/>
      <c r="BR391" s="20"/>
      <c r="BS391" s="20"/>
      <c r="BT391" s="20"/>
      <c r="BU391" s="22">
        <v>7.0000000000000007E-2</v>
      </c>
      <c r="BV391" s="22">
        <v>0</v>
      </c>
      <c r="BW391" s="22">
        <v>0</v>
      </c>
      <c r="BX391" s="22">
        <v>7.0000000000000007E-2</v>
      </c>
      <c r="BY391" s="22">
        <v>1.5</v>
      </c>
      <c r="BZ391" s="22">
        <v>1.68</v>
      </c>
      <c r="CA391" s="22">
        <v>641</v>
      </c>
      <c r="CB391" s="22">
        <v>184</v>
      </c>
      <c r="CC391" s="22">
        <v>68</v>
      </c>
      <c r="CD391" s="22">
        <v>19</v>
      </c>
      <c r="CE391" s="22">
        <v>130</v>
      </c>
      <c r="CF391" s="22">
        <v>36</v>
      </c>
      <c r="CG391" s="22">
        <v>139</v>
      </c>
      <c r="CH391" s="22">
        <v>51</v>
      </c>
      <c r="CI391" s="22">
        <v>1.01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165183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2</v>
      </c>
      <c r="J392" s="20">
        <v>0.8</v>
      </c>
      <c r="K392" s="20">
        <v>0.8</v>
      </c>
      <c r="L392" s="22">
        <v>2</v>
      </c>
      <c r="M392" s="20" t="s">
        <v>2125</v>
      </c>
      <c r="N392" s="20">
        <v>1.3</v>
      </c>
      <c r="O392" s="22">
        <v>316</v>
      </c>
      <c r="P392" s="23" t="b">
        <v>0</v>
      </c>
      <c r="Q392" s="20"/>
      <c r="R392" s="20"/>
      <c r="S392" s="22">
        <v>40</v>
      </c>
      <c r="T392" s="20" t="s">
        <v>2126</v>
      </c>
      <c r="U392" s="20">
        <v>1</v>
      </c>
      <c r="V392" s="20" t="s">
        <v>2127</v>
      </c>
      <c r="W392" s="20">
        <v>6.3</v>
      </c>
      <c r="X392" s="23" t="b">
        <v>0</v>
      </c>
      <c r="Y392" s="20"/>
      <c r="Z392" s="20" t="s">
        <v>858</v>
      </c>
      <c r="AA392" s="22">
        <v>12</v>
      </c>
      <c r="AB392" s="22">
        <v>102</v>
      </c>
      <c r="AC392" s="22">
        <v>4</v>
      </c>
      <c r="AD392" s="22">
        <v>56459</v>
      </c>
      <c r="AE392" s="22">
        <v>4787</v>
      </c>
      <c r="AF392" s="22">
        <v>238238</v>
      </c>
      <c r="AG392" s="22">
        <v>10745</v>
      </c>
      <c r="AH392" s="20">
        <v>0.3</v>
      </c>
      <c r="AI392" s="20">
        <v>1</v>
      </c>
      <c r="AJ392" s="20" t="s">
        <v>2127</v>
      </c>
      <c r="AK392" s="22">
        <v>360</v>
      </c>
      <c r="AL392" s="22">
        <v>0</v>
      </c>
      <c r="AM392" s="22">
        <v>0</v>
      </c>
      <c r="AN392" s="22">
        <v>0</v>
      </c>
      <c r="AO392" s="22">
        <v>10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43</v>
      </c>
      <c r="AX392" s="20">
        <v>77.8</v>
      </c>
      <c r="AY392" s="20">
        <v>3</v>
      </c>
      <c r="AZ392" s="20">
        <v>33</v>
      </c>
      <c r="BA392" s="20">
        <v>11.3</v>
      </c>
      <c r="BB392" s="22">
        <v>4</v>
      </c>
      <c r="BC392" s="20">
        <v>0.37</v>
      </c>
      <c r="BD392" s="20">
        <v>0.04</v>
      </c>
      <c r="BE392" s="20">
        <v>0.41</v>
      </c>
      <c r="BF392" s="20">
        <v>8.23</v>
      </c>
      <c r="BG392" s="22">
        <v>116</v>
      </c>
      <c r="BH392" s="22">
        <v>45</v>
      </c>
      <c r="BI392" s="22">
        <v>315</v>
      </c>
      <c r="BJ392" s="22">
        <v>113</v>
      </c>
      <c r="BK392" s="22">
        <v>137</v>
      </c>
      <c r="BL392" s="22">
        <v>23</v>
      </c>
      <c r="BM392" s="22">
        <v>188</v>
      </c>
      <c r="BN392" s="22">
        <v>59</v>
      </c>
      <c r="BO392" s="20"/>
      <c r="BP392" s="20"/>
      <c r="BQ392" s="20"/>
      <c r="BR392" s="20"/>
      <c r="BS392" s="20"/>
      <c r="BT392" s="20"/>
      <c r="BU392" s="22">
        <v>0.09</v>
      </c>
      <c r="BV392" s="22">
        <v>0</v>
      </c>
      <c r="BW392" s="22">
        <v>0.01</v>
      </c>
      <c r="BX392" s="22">
        <v>0.1</v>
      </c>
      <c r="BY392" s="22">
        <v>2.06</v>
      </c>
      <c r="BZ392" s="22">
        <v>2.5</v>
      </c>
      <c r="CA392" s="22">
        <v>628</v>
      </c>
      <c r="CB392" s="22">
        <v>175</v>
      </c>
      <c r="CC392" s="22">
        <v>211</v>
      </c>
      <c r="CD392" s="22">
        <v>65</v>
      </c>
      <c r="CE392" s="22">
        <v>298</v>
      </c>
      <c r="CF392" s="22">
        <v>99</v>
      </c>
      <c r="CG392" s="22">
        <v>60</v>
      </c>
      <c r="CH392" s="22">
        <v>20</v>
      </c>
      <c r="CI392" s="22">
        <v>1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82738</v>
      </c>
      <c r="D393" s="22">
        <v>0</v>
      </c>
      <c r="E393" s="22">
        <v>0</v>
      </c>
      <c r="F393" s="22">
        <v>-2</v>
      </c>
      <c r="G393" s="22">
        <v>2</v>
      </c>
      <c r="H393" s="22">
        <v>0</v>
      </c>
      <c r="I393" s="22">
        <v>3</v>
      </c>
      <c r="J393" s="20">
        <v>-0.5</v>
      </c>
      <c r="K393" s="20">
        <v>-0.5</v>
      </c>
      <c r="L393" s="22">
        <v>0</v>
      </c>
      <c r="M393" s="20" t="s">
        <v>1236</v>
      </c>
      <c r="N393" s="20">
        <v>0</v>
      </c>
      <c r="O393" s="22">
        <v>317</v>
      </c>
      <c r="P393" s="23" t="b">
        <v>0</v>
      </c>
      <c r="Q393" s="20"/>
      <c r="R393" s="20"/>
      <c r="S393" s="22">
        <v>48</v>
      </c>
      <c r="T393" s="20" t="s">
        <v>2128</v>
      </c>
      <c r="U393" s="20">
        <v>1</v>
      </c>
      <c r="V393" s="20" t="s">
        <v>2129</v>
      </c>
      <c r="W393" s="20">
        <v>0</v>
      </c>
      <c r="X393" s="23" t="b">
        <v>0</v>
      </c>
      <c r="Y393" s="20"/>
      <c r="Z393" s="20" t="s">
        <v>858</v>
      </c>
      <c r="AA393" s="22">
        <v>12</v>
      </c>
      <c r="AB393" s="22">
        <v>102</v>
      </c>
      <c r="AC393" s="22">
        <v>1</v>
      </c>
      <c r="AD393" s="22">
        <v>507</v>
      </c>
      <c r="AE393" s="22">
        <v>28</v>
      </c>
      <c r="AF393" s="22">
        <v>3966</v>
      </c>
      <c r="AG393" s="22">
        <v>159</v>
      </c>
      <c r="AH393" s="20">
        <v>0</v>
      </c>
      <c r="AI393" s="20">
        <v>0.2</v>
      </c>
      <c r="AJ393" s="20" t="s">
        <v>2129</v>
      </c>
      <c r="AK393" s="22">
        <v>2</v>
      </c>
      <c r="AL393" s="22">
        <v>0</v>
      </c>
      <c r="AM393" s="22">
        <v>0</v>
      </c>
      <c r="AN393" s="22">
        <v>0</v>
      </c>
      <c r="AO393" s="22">
        <v>1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3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1.22</v>
      </c>
      <c r="BG393" s="22">
        <v>638</v>
      </c>
      <c r="BH393" s="22">
        <v>255</v>
      </c>
      <c r="BI393" s="22">
        <v>631</v>
      </c>
      <c r="BJ393" s="22">
        <v>254</v>
      </c>
      <c r="BK393" s="22">
        <v>624</v>
      </c>
      <c r="BL393" s="22">
        <v>248</v>
      </c>
      <c r="BM393" s="22">
        <v>643</v>
      </c>
      <c r="BN393" s="22">
        <v>258</v>
      </c>
      <c r="BO393" s="20"/>
      <c r="BP393" s="20"/>
      <c r="BQ393" s="22">
        <v>3</v>
      </c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54.9</v>
      </c>
      <c r="BZ393" s="22">
        <v>45</v>
      </c>
      <c r="CA393" s="22">
        <v>305</v>
      </c>
      <c r="CB393" s="22">
        <v>203</v>
      </c>
      <c r="CC393" s="22">
        <v>628</v>
      </c>
      <c r="CD393" s="22">
        <v>251</v>
      </c>
      <c r="CE393" s="22">
        <v>340</v>
      </c>
      <c r="CF393" s="22">
        <v>150</v>
      </c>
      <c r="CG393" s="22">
        <v>517</v>
      </c>
      <c r="CH393" s="22">
        <v>184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156658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0.8</v>
      </c>
      <c r="K394" s="20">
        <v>0.8</v>
      </c>
      <c r="L394" s="22">
        <v>2</v>
      </c>
      <c r="M394" s="20" t="s">
        <v>1170</v>
      </c>
      <c r="N394" s="20">
        <v>1.3</v>
      </c>
      <c r="O394" s="22">
        <v>318</v>
      </c>
      <c r="P394" s="23" t="b">
        <v>0</v>
      </c>
      <c r="Q394" s="20"/>
      <c r="R394" s="20" t="s">
        <v>2435</v>
      </c>
      <c r="S394" s="22">
        <v>40</v>
      </c>
      <c r="T394" s="20" t="s">
        <v>2130</v>
      </c>
      <c r="U394" s="20">
        <v>1.3</v>
      </c>
      <c r="V394" s="20" t="s">
        <v>2131</v>
      </c>
      <c r="W394" s="20">
        <v>0.1</v>
      </c>
      <c r="X394" s="23" t="b">
        <v>0</v>
      </c>
      <c r="Y394" s="20"/>
      <c r="Z394" s="20" t="s">
        <v>858</v>
      </c>
      <c r="AA394" s="22">
        <v>12</v>
      </c>
      <c r="AB394" s="22">
        <v>102</v>
      </c>
      <c r="AC394" s="22">
        <v>4</v>
      </c>
      <c r="AD394" s="22">
        <v>3615</v>
      </c>
      <c r="AE394" s="22">
        <v>498</v>
      </c>
      <c r="AF394" s="22">
        <v>2084</v>
      </c>
      <c r="AG394" s="22">
        <v>136</v>
      </c>
      <c r="AH394" s="20">
        <v>0.3</v>
      </c>
      <c r="AI394" s="20">
        <v>1</v>
      </c>
      <c r="AJ394" s="20" t="s">
        <v>2131</v>
      </c>
      <c r="AK394" s="22">
        <v>247</v>
      </c>
      <c r="AL394" s="22">
        <v>0</v>
      </c>
      <c r="AM394" s="22">
        <v>0</v>
      </c>
      <c r="AN394" s="22">
        <v>0</v>
      </c>
      <c r="AO394" s="22">
        <v>6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33</v>
      </c>
      <c r="AX394" s="20">
        <v>50.8</v>
      </c>
      <c r="AY394" s="20">
        <v>22.9</v>
      </c>
      <c r="AZ394" s="20">
        <v>21</v>
      </c>
      <c r="BA394" s="20">
        <v>9.5</v>
      </c>
      <c r="BB394" s="22">
        <v>3</v>
      </c>
      <c r="BC394" s="20">
        <v>0.26</v>
      </c>
      <c r="BD394" s="20">
        <v>0.02</v>
      </c>
      <c r="BE394" s="20">
        <v>0.28000000000000003</v>
      </c>
      <c r="BF394" s="20">
        <v>4.01</v>
      </c>
      <c r="BG394" s="22">
        <v>188</v>
      </c>
      <c r="BH394" s="22">
        <v>74</v>
      </c>
      <c r="BI394" s="22">
        <v>200</v>
      </c>
      <c r="BJ394" s="22">
        <v>55</v>
      </c>
      <c r="BK394" s="22">
        <v>188</v>
      </c>
      <c r="BL394" s="22">
        <v>46</v>
      </c>
      <c r="BM394" s="22">
        <v>219</v>
      </c>
      <c r="BN394" s="22">
        <v>74</v>
      </c>
      <c r="BO394" s="20"/>
      <c r="BP394" s="20"/>
      <c r="BQ394" s="20"/>
      <c r="BR394" s="20"/>
      <c r="BS394" s="20"/>
      <c r="BT394" s="20"/>
      <c r="BU394" s="22">
        <v>0.09</v>
      </c>
      <c r="BV394" s="22">
        <v>0</v>
      </c>
      <c r="BW394" s="22">
        <v>0.01</v>
      </c>
      <c r="BX394" s="22">
        <v>0.1</v>
      </c>
      <c r="BY394" s="22">
        <v>1.46</v>
      </c>
      <c r="BZ394" s="22">
        <v>2.19</v>
      </c>
      <c r="CA394" s="22">
        <v>627</v>
      </c>
      <c r="CB394" s="22">
        <v>174</v>
      </c>
      <c r="CC394" s="22">
        <v>210</v>
      </c>
      <c r="CD394" s="22">
        <v>64</v>
      </c>
      <c r="CE394" s="22">
        <v>274</v>
      </c>
      <c r="CF394" s="22">
        <v>90</v>
      </c>
      <c r="CG394" s="22">
        <v>453</v>
      </c>
      <c r="CH394" s="22">
        <v>175</v>
      </c>
      <c r="CI394" s="22">
        <v>1.0900000000000001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193195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365</v>
      </c>
      <c r="N395" s="20">
        <v>0</v>
      </c>
      <c r="O395" s="22">
        <v>319</v>
      </c>
      <c r="P395" s="23" t="b">
        <v>0</v>
      </c>
      <c r="Q395" s="20" t="s">
        <v>3101</v>
      </c>
      <c r="R395" s="20" t="s">
        <v>3102</v>
      </c>
      <c r="S395" s="22">
        <v>49</v>
      </c>
      <c r="T395" s="20" t="s">
        <v>2132</v>
      </c>
      <c r="U395" s="20">
        <v>0</v>
      </c>
      <c r="V395" s="20" t="s">
        <v>760</v>
      </c>
      <c r="W395" s="20">
        <v>0</v>
      </c>
      <c r="X395" s="23" t="b">
        <v>0</v>
      </c>
      <c r="Y395" s="20"/>
      <c r="Z395" s="20" t="s">
        <v>872</v>
      </c>
      <c r="AA395" s="22">
        <v>12</v>
      </c>
      <c r="AB395" s="22">
        <v>102</v>
      </c>
      <c r="AC395" s="22">
        <v>0</v>
      </c>
      <c r="AD395" s="22">
        <v>182</v>
      </c>
      <c r="AE395" s="22">
        <v>0</v>
      </c>
      <c r="AF395" s="22">
        <v>3025</v>
      </c>
      <c r="AG395" s="22">
        <v>106</v>
      </c>
      <c r="AH395" s="20">
        <v>0</v>
      </c>
      <c r="AI395" s="20">
        <v>0</v>
      </c>
      <c r="AJ395" s="20" t="s">
        <v>760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654</v>
      </c>
      <c r="BH395" s="22">
        <v>268</v>
      </c>
      <c r="BI395" s="22">
        <v>650</v>
      </c>
      <c r="BJ395" s="22">
        <v>268</v>
      </c>
      <c r="BK395" s="22">
        <v>644</v>
      </c>
      <c r="BL395" s="22">
        <v>262</v>
      </c>
      <c r="BM395" s="22">
        <v>659</v>
      </c>
      <c r="BN395" s="22">
        <v>271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264</v>
      </c>
      <c r="CB395" s="22">
        <v>174</v>
      </c>
      <c r="CC395" s="22">
        <v>646</v>
      </c>
      <c r="CD395" s="22">
        <v>265</v>
      </c>
      <c r="CE395" s="22">
        <v>657</v>
      </c>
      <c r="CF395" s="22">
        <v>269</v>
      </c>
      <c r="CG395" s="22">
        <v>586</v>
      </c>
      <c r="CH395" s="22">
        <v>224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96784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1014</v>
      </c>
      <c r="N396" s="20">
        <v>0</v>
      </c>
      <c r="O396" s="22">
        <v>320</v>
      </c>
      <c r="P396" s="23" t="b">
        <v>0</v>
      </c>
      <c r="Q396" s="20" t="s">
        <v>3313</v>
      </c>
      <c r="R396" s="20" t="s">
        <v>2436</v>
      </c>
      <c r="S396" s="22">
        <v>49</v>
      </c>
      <c r="T396" s="20" t="s">
        <v>2133</v>
      </c>
      <c r="U396" s="20">
        <v>0</v>
      </c>
      <c r="V396" s="20" t="s">
        <v>681</v>
      </c>
      <c r="W396" s="20">
        <v>0</v>
      </c>
      <c r="X396" s="23" t="b">
        <v>0</v>
      </c>
      <c r="Y396" s="20"/>
      <c r="Z396" s="20" t="s">
        <v>899</v>
      </c>
      <c r="AA396" s="22">
        <v>12</v>
      </c>
      <c r="AB396" s="22">
        <v>102</v>
      </c>
      <c r="AC396" s="22">
        <v>0</v>
      </c>
      <c r="AD396" s="22">
        <v>301</v>
      </c>
      <c r="AE396" s="22">
        <v>12</v>
      </c>
      <c r="AF396" s="22">
        <v>1016</v>
      </c>
      <c r="AG396" s="22">
        <v>23</v>
      </c>
      <c r="AH396" s="20">
        <v>0</v>
      </c>
      <c r="AI396" s="20">
        <v>0</v>
      </c>
      <c r="AJ396" s="20" t="s">
        <v>681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649</v>
      </c>
      <c r="BH396" s="22">
        <v>264</v>
      </c>
      <c r="BI396" s="22">
        <v>643</v>
      </c>
      <c r="BJ396" s="22">
        <v>263</v>
      </c>
      <c r="BK396" s="22">
        <v>636</v>
      </c>
      <c r="BL396" s="22">
        <v>256</v>
      </c>
      <c r="BM396" s="22">
        <v>653</v>
      </c>
      <c r="BN396" s="22">
        <v>266</v>
      </c>
      <c r="BO396" s="22">
        <v>3</v>
      </c>
      <c r="BP396" s="20"/>
      <c r="BQ396" s="22">
        <v>1</v>
      </c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244</v>
      </c>
      <c r="CB396" s="22">
        <v>159</v>
      </c>
      <c r="CC396" s="22">
        <v>640</v>
      </c>
      <c r="CD396" s="22">
        <v>261</v>
      </c>
      <c r="CE396" s="22">
        <v>652</v>
      </c>
      <c r="CF396" s="22">
        <v>265</v>
      </c>
      <c r="CG396" s="22">
        <v>670</v>
      </c>
      <c r="CH396" s="22">
        <v>273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244262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2</v>
      </c>
      <c r="J397" s="20">
        <v>0.8</v>
      </c>
      <c r="K397" s="20">
        <v>0.8</v>
      </c>
      <c r="L397" s="22">
        <v>1</v>
      </c>
      <c r="M397" s="20" t="s">
        <v>1622</v>
      </c>
      <c r="N397" s="20">
        <v>1.3</v>
      </c>
      <c r="O397" s="22">
        <v>321</v>
      </c>
      <c r="P397" s="23" t="b">
        <v>0</v>
      </c>
      <c r="Q397" s="20"/>
      <c r="R397" s="20" t="s">
        <v>3103</v>
      </c>
      <c r="S397" s="22">
        <v>44</v>
      </c>
      <c r="T397" s="20" t="s">
        <v>2134</v>
      </c>
      <c r="U397" s="20">
        <v>1</v>
      </c>
      <c r="V397" s="20" t="s">
        <v>2135</v>
      </c>
      <c r="W397" s="20">
        <v>0.1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4</v>
      </c>
      <c r="AD397" s="22">
        <v>1654</v>
      </c>
      <c r="AE397" s="22">
        <v>117</v>
      </c>
      <c r="AF397" s="22">
        <v>7971</v>
      </c>
      <c r="AG397" s="22">
        <v>212</v>
      </c>
      <c r="AH397" s="20">
        <v>0.3</v>
      </c>
      <c r="AI397" s="20">
        <v>0.9</v>
      </c>
      <c r="AJ397" s="20" t="s">
        <v>2135</v>
      </c>
      <c r="AK397" s="22">
        <v>139</v>
      </c>
      <c r="AL397" s="22">
        <v>0</v>
      </c>
      <c r="AM397" s="22">
        <v>0</v>
      </c>
      <c r="AN397" s="22">
        <v>0</v>
      </c>
      <c r="AO397" s="22">
        <v>5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15</v>
      </c>
      <c r="AX397" s="20">
        <v>19.600000000000001</v>
      </c>
      <c r="AY397" s="20">
        <v>17.600000000000001</v>
      </c>
      <c r="AZ397" s="20">
        <v>8</v>
      </c>
      <c r="BA397" s="20">
        <v>4.5</v>
      </c>
      <c r="BB397" s="22">
        <v>1</v>
      </c>
      <c r="BC397" s="20">
        <v>0.02</v>
      </c>
      <c r="BD397" s="20">
        <v>0.41</v>
      </c>
      <c r="BE397" s="20">
        <v>0.43</v>
      </c>
      <c r="BF397" s="20">
        <v>4.03</v>
      </c>
      <c r="BG397" s="22">
        <v>284</v>
      </c>
      <c r="BH397" s="22">
        <v>111</v>
      </c>
      <c r="BI397" s="22">
        <v>223</v>
      </c>
      <c r="BJ397" s="22">
        <v>66</v>
      </c>
      <c r="BK397" s="22">
        <v>262</v>
      </c>
      <c r="BL397" s="22">
        <v>85</v>
      </c>
      <c r="BM397" s="22">
        <v>298</v>
      </c>
      <c r="BN397" s="22">
        <v>107</v>
      </c>
      <c r="BO397" s="22">
        <v>2</v>
      </c>
      <c r="BP397" s="20"/>
      <c r="BQ397" s="22">
        <v>2</v>
      </c>
      <c r="BR397" s="20"/>
      <c r="BS397" s="20"/>
      <c r="BT397" s="20"/>
      <c r="BU397" s="22">
        <v>0.01</v>
      </c>
      <c r="BV397" s="22">
        <v>0</v>
      </c>
      <c r="BW397" s="22">
        <v>0.27</v>
      </c>
      <c r="BX397" s="22">
        <v>0.28000000000000003</v>
      </c>
      <c r="BY397" s="22">
        <v>2.61</v>
      </c>
      <c r="BZ397" s="22">
        <v>3.24</v>
      </c>
      <c r="CA397" s="22">
        <v>552</v>
      </c>
      <c r="CB397" s="22">
        <v>145</v>
      </c>
      <c r="CC397" s="22">
        <v>215</v>
      </c>
      <c r="CD397" s="22">
        <v>68</v>
      </c>
      <c r="CE397" s="22">
        <v>314</v>
      </c>
      <c r="CF397" s="22">
        <v>112</v>
      </c>
      <c r="CG397" s="22">
        <v>396</v>
      </c>
      <c r="CH397" s="22">
        <v>151</v>
      </c>
      <c r="CI397" s="22">
        <v>0.65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49083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1236</v>
      </c>
      <c r="N398" s="20">
        <v>0</v>
      </c>
      <c r="O398" s="22">
        <v>322</v>
      </c>
      <c r="P398" s="23" t="b">
        <v>0</v>
      </c>
      <c r="Q398" s="20" t="s">
        <v>2942</v>
      </c>
      <c r="R398" s="20" t="s">
        <v>2943</v>
      </c>
      <c r="S398" s="22">
        <v>49</v>
      </c>
      <c r="T398" s="20" t="s">
        <v>2136</v>
      </c>
      <c r="U398" s="20">
        <v>0</v>
      </c>
      <c r="V398" s="20" t="s">
        <v>2137</v>
      </c>
      <c r="W398" s="20">
        <v>0</v>
      </c>
      <c r="X398" s="23" t="b">
        <v>0</v>
      </c>
      <c r="Y398" s="20"/>
      <c r="Z398" s="20" t="s">
        <v>872</v>
      </c>
      <c r="AA398" s="22">
        <v>12</v>
      </c>
      <c r="AB398" s="22">
        <v>102</v>
      </c>
      <c r="AC398" s="22">
        <v>0</v>
      </c>
      <c r="AD398" s="22">
        <v>59</v>
      </c>
      <c r="AE398" s="22">
        <v>0</v>
      </c>
      <c r="AF398" s="22">
        <v>1624</v>
      </c>
      <c r="AG398" s="22">
        <v>37</v>
      </c>
      <c r="AH398" s="20">
        <v>0</v>
      </c>
      <c r="AI398" s="20">
        <v>0</v>
      </c>
      <c r="AJ398" s="20" t="s">
        <v>2137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646</v>
      </c>
      <c r="BH398" s="22">
        <v>261</v>
      </c>
      <c r="BI398" s="22">
        <v>640</v>
      </c>
      <c r="BJ398" s="22">
        <v>260</v>
      </c>
      <c r="BK398" s="22">
        <v>633</v>
      </c>
      <c r="BL398" s="22">
        <v>253</v>
      </c>
      <c r="BM398" s="22">
        <v>650</v>
      </c>
      <c r="BN398" s="22">
        <v>263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232</v>
      </c>
      <c r="CB398" s="22">
        <v>149</v>
      </c>
      <c r="CC398" s="22">
        <v>637</v>
      </c>
      <c r="CD398" s="22">
        <v>258</v>
      </c>
      <c r="CE398" s="22">
        <v>649</v>
      </c>
      <c r="CF398" s="22">
        <v>262</v>
      </c>
      <c r="CG398" s="22">
        <v>644</v>
      </c>
      <c r="CH398" s="22">
        <v>260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113534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1</v>
      </c>
      <c r="J399" s="20">
        <v>0</v>
      </c>
      <c r="K399" s="20">
        <v>0</v>
      </c>
      <c r="L399" s="22">
        <v>0</v>
      </c>
      <c r="M399" s="20" t="s">
        <v>900</v>
      </c>
      <c r="N399" s="20">
        <v>0</v>
      </c>
      <c r="O399" s="22">
        <v>323</v>
      </c>
      <c r="P399" s="23" t="b">
        <v>0</v>
      </c>
      <c r="Q399" s="20" t="s">
        <v>3104</v>
      </c>
      <c r="R399" s="20" t="s">
        <v>3105</v>
      </c>
      <c r="S399" s="22">
        <v>40</v>
      </c>
      <c r="T399" s="20" t="s">
        <v>2138</v>
      </c>
      <c r="U399" s="20">
        <v>0</v>
      </c>
      <c r="V399" s="20" t="s">
        <v>2139</v>
      </c>
      <c r="W399" s="20">
        <v>0.4</v>
      </c>
      <c r="X399" s="23" t="b">
        <v>0</v>
      </c>
      <c r="Y399" s="20"/>
      <c r="Z399" s="20" t="s">
        <v>872</v>
      </c>
      <c r="AA399" s="22">
        <v>12</v>
      </c>
      <c r="AB399" s="22">
        <v>102</v>
      </c>
      <c r="AC399" s="22">
        <v>0</v>
      </c>
      <c r="AD399" s="22">
        <v>1324</v>
      </c>
      <c r="AE399" s="22">
        <v>0</v>
      </c>
      <c r="AF399" s="22">
        <v>21268</v>
      </c>
      <c r="AG399" s="22">
        <v>1711</v>
      </c>
      <c r="AH399" s="20">
        <v>0</v>
      </c>
      <c r="AI399" s="20">
        <v>0</v>
      </c>
      <c r="AJ399" s="20" t="s">
        <v>2139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426</v>
      </c>
      <c r="BH399" s="22">
        <v>40</v>
      </c>
      <c r="BI399" s="22">
        <v>408</v>
      </c>
      <c r="BJ399" s="22">
        <v>23</v>
      </c>
      <c r="BK399" s="22">
        <v>375</v>
      </c>
      <c r="BL399" s="22">
        <v>19</v>
      </c>
      <c r="BM399" s="22">
        <v>432</v>
      </c>
      <c r="BN399" s="22">
        <v>40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617</v>
      </c>
      <c r="CB399" s="22">
        <v>47</v>
      </c>
      <c r="CC399" s="22">
        <v>403</v>
      </c>
      <c r="CD399" s="22">
        <v>40</v>
      </c>
      <c r="CE399" s="22">
        <v>430</v>
      </c>
      <c r="CF399" s="22">
        <v>40</v>
      </c>
      <c r="CG399" s="22">
        <v>231</v>
      </c>
      <c r="CH399" s="22">
        <v>31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422303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4</v>
      </c>
      <c r="J400" s="20">
        <v>0</v>
      </c>
      <c r="K400" s="20">
        <v>0</v>
      </c>
      <c r="L400" s="22">
        <v>0</v>
      </c>
      <c r="M400" s="20" t="s">
        <v>935</v>
      </c>
      <c r="N400" s="20">
        <v>0</v>
      </c>
      <c r="O400" s="22">
        <v>324</v>
      </c>
      <c r="P400" s="23" t="b">
        <v>0</v>
      </c>
      <c r="Q400" s="20" t="s">
        <v>2944</v>
      </c>
      <c r="R400" s="20" t="s">
        <v>2945</v>
      </c>
      <c r="S400" s="22">
        <v>45</v>
      </c>
      <c r="T400" s="20" t="s">
        <v>2140</v>
      </c>
      <c r="U400" s="20">
        <v>0</v>
      </c>
      <c r="V400" s="20" t="s">
        <v>752</v>
      </c>
      <c r="W400" s="20">
        <v>1.3</v>
      </c>
      <c r="X400" s="23" t="b">
        <v>0</v>
      </c>
      <c r="Y400" s="20"/>
      <c r="Z400" s="20" t="s">
        <v>872</v>
      </c>
      <c r="AA400" s="22">
        <v>12</v>
      </c>
      <c r="AB400" s="22">
        <v>102</v>
      </c>
      <c r="AC400" s="22">
        <v>0</v>
      </c>
      <c r="AD400" s="22">
        <v>7174</v>
      </c>
      <c r="AE400" s="22">
        <v>0</v>
      </c>
      <c r="AF400" s="22">
        <v>150161</v>
      </c>
      <c r="AG400" s="22">
        <v>7966</v>
      </c>
      <c r="AH400" s="20">
        <v>0</v>
      </c>
      <c r="AI400" s="20">
        <v>0</v>
      </c>
      <c r="AJ400" s="20" t="s">
        <v>752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592</v>
      </c>
      <c r="BH400" s="22">
        <v>60</v>
      </c>
      <c r="BI400" s="22">
        <v>585</v>
      </c>
      <c r="BJ400" s="22">
        <v>62</v>
      </c>
      <c r="BK400" s="22">
        <v>574</v>
      </c>
      <c r="BL400" s="22">
        <v>62</v>
      </c>
      <c r="BM400" s="22">
        <v>597</v>
      </c>
      <c r="BN400" s="22">
        <v>62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413</v>
      </c>
      <c r="CB400" s="22">
        <v>69</v>
      </c>
      <c r="CC400" s="22">
        <v>580</v>
      </c>
      <c r="CD400" s="22">
        <v>62</v>
      </c>
      <c r="CE400" s="22">
        <v>599</v>
      </c>
      <c r="CF400" s="22">
        <v>64</v>
      </c>
      <c r="CG400" s="22">
        <v>143</v>
      </c>
      <c r="CH400" s="22">
        <v>24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453537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0</v>
      </c>
      <c r="K401" s="20">
        <v>0</v>
      </c>
      <c r="L401" s="22">
        <v>0</v>
      </c>
      <c r="M401" s="20" t="s">
        <v>578</v>
      </c>
      <c r="N401" s="20">
        <v>0</v>
      </c>
      <c r="O401" s="22">
        <v>325</v>
      </c>
      <c r="P401" s="23" t="b">
        <v>0</v>
      </c>
      <c r="Q401" s="20" t="s">
        <v>2141</v>
      </c>
      <c r="R401" s="20" t="s">
        <v>2142</v>
      </c>
      <c r="S401" s="22">
        <v>45</v>
      </c>
      <c r="T401" s="20" t="s">
        <v>2143</v>
      </c>
      <c r="U401" s="20">
        <v>0</v>
      </c>
      <c r="V401" s="20" t="s">
        <v>2144</v>
      </c>
      <c r="W401" s="20">
        <v>0</v>
      </c>
      <c r="X401" s="23" t="b">
        <v>0</v>
      </c>
      <c r="Y401" s="20"/>
      <c r="Z401" s="20" t="s">
        <v>872</v>
      </c>
      <c r="AA401" s="22">
        <v>12</v>
      </c>
      <c r="AB401" s="22">
        <v>102</v>
      </c>
      <c r="AC401" s="22">
        <v>0</v>
      </c>
      <c r="AD401" s="22">
        <v>0</v>
      </c>
      <c r="AE401" s="22">
        <v>0</v>
      </c>
      <c r="AF401" s="22">
        <v>1166</v>
      </c>
      <c r="AG401" s="22">
        <v>32</v>
      </c>
      <c r="AH401" s="20">
        <v>0</v>
      </c>
      <c r="AI401" s="20">
        <v>0</v>
      </c>
      <c r="AJ401" s="20" t="s">
        <v>2145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598</v>
      </c>
      <c r="BH401" s="22">
        <v>229</v>
      </c>
      <c r="BI401" s="22">
        <v>591</v>
      </c>
      <c r="BJ401" s="22">
        <v>228</v>
      </c>
      <c r="BK401" s="22">
        <v>581</v>
      </c>
      <c r="BL401" s="22">
        <v>221</v>
      </c>
      <c r="BM401" s="22">
        <v>603</v>
      </c>
      <c r="BN401" s="22">
        <v>232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425</v>
      </c>
      <c r="CB401" s="22">
        <v>236</v>
      </c>
      <c r="CC401" s="22">
        <v>586</v>
      </c>
      <c r="CD401" s="22">
        <v>223</v>
      </c>
      <c r="CE401" s="22">
        <v>605</v>
      </c>
      <c r="CF401" s="22">
        <v>233</v>
      </c>
      <c r="CG401" s="22">
        <v>652</v>
      </c>
      <c r="CH401" s="22">
        <v>266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156700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4</v>
      </c>
      <c r="J402" s="20">
        <v>2.5</v>
      </c>
      <c r="K402" s="20">
        <v>2.5</v>
      </c>
      <c r="L402" s="22">
        <v>2</v>
      </c>
      <c r="M402" s="20" t="s">
        <v>2146</v>
      </c>
      <c r="N402" s="20">
        <v>3</v>
      </c>
      <c r="O402" s="22">
        <v>326</v>
      </c>
      <c r="P402" s="23" t="b">
        <v>0</v>
      </c>
      <c r="Q402" s="20"/>
      <c r="R402" s="20"/>
      <c r="S402" s="22">
        <v>55</v>
      </c>
      <c r="T402" s="20" t="s">
        <v>2147</v>
      </c>
      <c r="U402" s="20">
        <v>4.2</v>
      </c>
      <c r="V402" s="20" t="s">
        <v>2148</v>
      </c>
      <c r="W402" s="20">
        <v>2</v>
      </c>
      <c r="X402" s="23" t="b">
        <v>0</v>
      </c>
      <c r="Y402" s="20"/>
      <c r="Z402" s="20" t="s">
        <v>858</v>
      </c>
      <c r="AA402" s="22">
        <v>12</v>
      </c>
      <c r="AB402" s="22">
        <v>102</v>
      </c>
      <c r="AC402" s="22">
        <v>17</v>
      </c>
      <c r="AD402" s="22">
        <v>140011</v>
      </c>
      <c r="AE402" s="22">
        <v>16232</v>
      </c>
      <c r="AF402" s="22">
        <v>79915</v>
      </c>
      <c r="AG402" s="22">
        <v>7817</v>
      </c>
      <c r="AH402" s="20">
        <v>0.5</v>
      </c>
      <c r="AI402" s="20">
        <v>3.1</v>
      </c>
      <c r="AJ402" s="20" t="s">
        <v>2148</v>
      </c>
      <c r="AK402" s="22">
        <v>343</v>
      </c>
      <c r="AL402" s="22">
        <v>1</v>
      </c>
      <c r="AM402" s="22">
        <v>1</v>
      </c>
      <c r="AN402" s="22">
        <v>0</v>
      </c>
      <c r="AO402" s="22">
        <v>10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2</v>
      </c>
      <c r="AW402" s="22">
        <v>55</v>
      </c>
      <c r="AX402" s="20">
        <v>63.4</v>
      </c>
      <c r="AY402" s="20">
        <v>32.799999999999997</v>
      </c>
      <c r="AZ402" s="20">
        <v>84</v>
      </c>
      <c r="BA402" s="20">
        <v>17.8</v>
      </c>
      <c r="BB402" s="22">
        <v>4</v>
      </c>
      <c r="BC402" s="20">
        <v>1.45</v>
      </c>
      <c r="BD402" s="20">
        <v>0.37</v>
      </c>
      <c r="BE402" s="20">
        <v>1.82</v>
      </c>
      <c r="BF402" s="20">
        <v>8.18</v>
      </c>
      <c r="BG402" s="22">
        <v>151</v>
      </c>
      <c r="BH402" s="22">
        <v>18</v>
      </c>
      <c r="BI402" s="22">
        <v>161</v>
      </c>
      <c r="BJ402" s="22">
        <v>20</v>
      </c>
      <c r="BK402" s="22">
        <v>55</v>
      </c>
      <c r="BL402" s="22">
        <v>20</v>
      </c>
      <c r="BM402" s="22">
        <v>102</v>
      </c>
      <c r="BN402" s="22">
        <v>19</v>
      </c>
      <c r="BO402" s="20"/>
      <c r="BP402" s="20"/>
      <c r="BQ402" s="20"/>
      <c r="BR402" s="20"/>
      <c r="BS402" s="22">
        <v>1</v>
      </c>
      <c r="BT402" s="20"/>
      <c r="BU402" s="22">
        <v>0.38</v>
      </c>
      <c r="BV402" s="22">
        <v>0</v>
      </c>
      <c r="BW402" s="22">
        <v>0.1</v>
      </c>
      <c r="BX402" s="22">
        <v>0.48</v>
      </c>
      <c r="BY402" s="22">
        <v>2.15</v>
      </c>
      <c r="BZ402" s="22">
        <v>2.62</v>
      </c>
      <c r="CA402" s="22">
        <v>100</v>
      </c>
      <c r="CB402" s="22">
        <v>31</v>
      </c>
      <c r="CC402" s="22">
        <v>100</v>
      </c>
      <c r="CD402" s="22">
        <v>19</v>
      </c>
      <c r="CE402" s="22">
        <v>70</v>
      </c>
      <c r="CF402" s="22">
        <v>16</v>
      </c>
      <c r="CG402" s="22">
        <v>121</v>
      </c>
      <c r="CH402" s="22">
        <v>23</v>
      </c>
      <c r="CI402" s="22">
        <v>1.05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174595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4</v>
      </c>
      <c r="J403" s="20">
        <v>0</v>
      </c>
      <c r="K403" s="20">
        <v>0</v>
      </c>
      <c r="L403" s="22">
        <v>0</v>
      </c>
      <c r="M403" s="20" t="s">
        <v>2149</v>
      </c>
      <c r="N403" s="20">
        <v>0</v>
      </c>
      <c r="O403" s="22">
        <v>327</v>
      </c>
      <c r="P403" s="23" t="b">
        <v>0</v>
      </c>
      <c r="Q403" s="20" t="s">
        <v>3106</v>
      </c>
      <c r="R403" s="20" t="s">
        <v>3107</v>
      </c>
      <c r="S403" s="22">
        <v>45</v>
      </c>
      <c r="T403" s="20" t="s">
        <v>2150</v>
      </c>
      <c r="U403" s="20">
        <v>0</v>
      </c>
      <c r="V403" s="20" t="s">
        <v>2151</v>
      </c>
      <c r="W403" s="20">
        <v>0.1</v>
      </c>
      <c r="X403" s="23" t="b">
        <v>0</v>
      </c>
      <c r="Y403" s="20"/>
      <c r="Z403" s="20" t="s">
        <v>872</v>
      </c>
      <c r="AA403" s="22">
        <v>12</v>
      </c>
      <c r="AB403" s="22">
        <v>102</v>
      </c>
      <c r="AC403" s="22">
        <v>0</v>
      </c>
      <c r="AD403" s="22">
        <v>1383</v>
      </c>
      <c r="AE403" s="22">
        <v>0</v>
      </c>
      <c r="AF403" s="22">
        <v>11414</v>
      </c>
      <c r="AG403" s="22">
        <v>584</v>
      </c>
      <c r="AH403" s="20">
        <v>0</v>
      </c>
      <c r="AI403" s="20">
        <v>0</v>
      </c>
      <c r="AJ403" s="20" t="s">
        <v>2151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576</v>
      </c>
      <c r="BH403" s="22">
        <v>55</v>
      </c>
      <c r="BI403" s="22">
        <v>569</v>
      </c>
      <c r="BJ403" s="22">
        <v>57</v>
      </c>
      <c r="BK403" s="22">
        <v>555</v>
      </c>
      <c r="BL403" s="22">
        <v>57</v>
      </c>
      <c r="BM403" s="22">
        <v>581</v>
      </c>
      <c r="BN403" s="22">
        <v>57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371</v>
      </c>
      <c r="CB403" s="22">
        <v>64</v>
      </c>
      <c r="CC403" s="22">
        <v>564</v>
      </c>
      <c r="CD403" s="22">
        <v>57</v>
      </c>
      <c r="CE403" s="22">
        <v>582</v>
      </c>
      <c r="CF403" s="22">
        <v>59</v>
      </c>
      <c r="CG403" s="22">
        <v>367</v>
      </c>
      <c r="CH403" s="22">
        <v>58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229164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4</v>
      </c>
      <c r="J404" s="20">
        <v>0.5</v>
      </c>
      <c r="K404" s="20">
        <v>0.5</v>
      </c>
      <c r="L404" s="22">
        <v>1</v>
      </c>
      <c r="M404" s="20" t="s">
        <v>2152</v>
      </c>
      <c r="N404" s="20">
        <v>1</v>
      </c>
      <c r="O404" s="22">
        <v>328</v>
      </c>
      <c r="P404" s="23" t="b">
        <v>0</v>
      </c>
      <c r="Q404" s="20"/>
      <c r="R404" s="20"/>
      <c r="S404" s="22">
        <v>49</v>
      </c>
      <c r="T404" s="20" t="s">
        <v>2153</v>
      </c>
      <c r="U404" s="20">
        <v>1</v>
      </c>
      <c r="V404" s="20" t="s">
        <v>2154</v>
      </c>
      <c r="W404" s="20">
        <v>0.1</v>
      </c>
      <c r="X404" s="23" t="b">
        <v>0</v>
      </c>
      <c r="Y404" s="20"/>
      <c r="Z404" s="20" t="s">
        <v>858</v>
      </c>
      <c r="AA404" s="22">
        <v>12</v>
      </c>
      <c r="AB404" s="22">
        <v>102</v>
      </c>
      <c r="AC404" s="22">
        <v>4</v>
      </c>
      <c r="AD404" s="22">
        <v>1649</v>
      </c>
      <c r="AE404" s="22">
        <v>77</v>
      </c>
      <c r="AF404" s="22">
        <v>7389</v>
      </c>
      <c r="AG404" s="22">
        <v>334</v>
      </c>
      <c r="AH404" s="20">
        <v>0.2</v>
      </c>
      <c r="AI404" s="20">
        <v>0.8</v>
      </c>
      <c r="AJ404" s="20" t="s">
        <v>2154</v>
      </c>
      <c r="AK404" s="22">
        <v>55</v>
      </c>
      <c r="AL404" s="22">
        <v>0</v>
      </c>
      <c r="AM404" s="22">
        <v>0</v>
      </c>
      <c r="AN404" s="22">
        <v>0</v>
      </c>
      <c r="AO404" s="22">
        <v>3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13</v>
      </c>
      <c r="AX404" s="20">
        <v>5.2</v>
      </c>
      <c r="AY404" s="20">
        <v>2.2999999999999998</v>
      </c>
      <c r="AZ404" s="20">
        <v>15</v>
      </c>
      <c r="BA404" s="20">
        <v>2.2000000000000002</v>
      </c>
      <c r="BB404" s="22">
        <v>0</v>
      </c>
      <c r="BC404" s="20">
        <v>0.03</v>
      </c>
      <c r="BD404" s="20">
        <v>0.03</v>
      </c>
      <c r="BE404" s="20">
        <v>0.06</v>
      </c>
      <c r="BF404" s="20">
        <v>2.09</v>
      </c>
      <c r="BG404" s="22">
        <v>356</v>
      </c>
      <c r="BH404" s="22">
        <v>42</v>
      </c>
      <c r="BI404" s="22">
        <v>325</v>
      </c>
      <c r="BJ404" s="22">
        <v>43</v>
      </c>
      <c r="BK404" s="22">
        <v>228</v>
      </c>
      <c r="BL404" s="22">
        <v>42</v>
      </c>
      <c r="BM404" s="22">
        <v>345</v>
      </c>
      <c r="BN404" s="22">
        <v>43</v>
      </c>
      <c r="BO404" s="20"/>
      <c r="BP404" s="20"/>
      <c r="BQ404" s="20"/>
      <c r="BR404" s="20"/>
      <c r="BS404" s="20"/>
      <c r="BT404" s="20"/>
      <c r="BU404" s="22">
        <v>0.05</v>
      </c>
      <c r="BV404" s="22">
        <v>0</v>
      </c>
      <c r="BW404" s="22">
        <v>0.05</v>
      </c>
      <c r="BX404" s="22">
        <v>0.1</v>
      </c>
      <c r="BY404" s="22">
        <v>3.42</v>
      </c>
      <c r="BZ404" s="22">
        <v>4.91</v>
      </c>
      <c r="CA404" s="22">
        <v>281</v>
      </c>
      <c r="CB404" s="22">
        <v>55</v>
      </c>
      <c r="CC404" s="22">
        <v>263</v>
      </c>
      <c r="CD404" s="22">
        <v>35</v>
      </c>
      <c r="CE404" s="22">
        <v>357</v>
      </c>
      <c r="CF404" s="22">
        <v>47</v>
      </c>
      <c r="CG404" s="22">
        <v>393</v>
      </c>
      <c r="CH404" s="22">
        <v>62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168035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183</v>
      </c>
      <c r="N405" s="20">
        <v>0</v>
      </c>
      <c r="O405" s="22">
        <v>329</v>
      </c>
      <c r="P405" s="23" t="b">
        <v>0</v>
      </c>
      <c r="Q405" s="20" t="s">
        <v>2437</v>
      </c>
      <c r="R405" s="20" t="s">
        <v>2438</v>
      </c>
      <c r="S405" s="22">
        <v>50</v>
      </c>
      <c r="T405" s="20" t="s">
        <v>2155</v>
      </c>
      <c r="U405" s="20">
        <v>0</v>
      </c>
      <c r="V405" s="20" t="s">
        <v>2156</v>
      </c>
      <c r="W405" s="20">
        <v>0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0</v>
      </c>
      <c r="AE405" s="22">
        <v>0</v>
      </c>
      <c r="AF405" s="22">
        <v>178</v>
      </c>
      <c r="AG405" s="22">
        <v>6</v>
      </c>
      <c r="AH405" s="20">
        <v>0</v>
      </c>
      <c r="AI405" s="20">
        <v>0</v>
      </c>
      <c r="AJ405" s="20" t="s">
        <v>2156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675</v>
      </c>
      <c r="BH405" s="22">
        <v>281</v>
      </c>
      <c r="BI405" s="22">
        <v>671</v>
      </c>
      <c r="BJ405" s="22">
        <v>280</v>
      </c>
      <c r="BK405" s="22">
        <v>665</v>
      </c>
      <c r="BL405" s="22">
        <v>275</v>
      </c>
      <c r="BM405" s="22">
        <v>677</v>
      </c>
      <c r="BN405" s="22">
        <v>282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187</v>
      </c>
      <c r="CB405" s="22">
        <v>115</v>
      </c>
      <c r="CC405" s="22">
        <v>666</v>
      </c>
      <c r="CD405" s="22">
        <v>277</v>
      </c>
      <c r="CE405" s="22">
        <v>675</v>
      </c>
      <c r="CF405" s="22">
        <v>280</v>
      </c>
      <c r="CG405" s="22">
        <v>711</v>
      </c>
      <c r="CH405" s="22">
        <v>305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199056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2</v>
      </c>
      <c r="J406" s="20">
        <v>0</v>
      </c>
      <c r="K406" s="20">
        <v>0</v>
      </c>
      <c r="L406" s="22">
        <v>0</v>
      </c>
      <c r="M406" s="20" t="s">
        <v>412</v>
      </c>
      <c r="N406" s="20">
        <v>0</v>
      </c>
      <c r="O406" s="22">
        <v>330</v>
      </c>
      <c r="P406" s="23" t="b">
        <v>0</v>
      </c>
      <c r="Q406" s="20" t="s">
        <v>2929</v>
      </c>
      <c r="R406" s="20" t="s">
        <v>2439</v>
      </c>
      <c r="S406" s="22">
        <v>44</v>
      </c>
      <c r="T406" s="20" t="s">
        <v>2157</v>
      </c>
      <c r="U406" s="20">
        <v>0</v>
      </c>
      <c r="V406" s="20" t="s">
        <v>2158</v>
      </c>
      <c r="W406" s="20">
        <v>0</v>
      </c>
      <c r="X406" s="23" t="b">
        <v>0</v>
      </c>
      <c r="Y406" s="20"/>
      <c r="Z406" s="20" t="s">
        <v>899</v>
      </c>
      <c r="AA406" s="22">
        <v>12</v>
      </c>
      <c r="AB406" s="22">
        <v>102</v>
      </c>
      <c r="AC406" s="22">
        <v>0</v>
      </c>
      <c r="AD406" s="22">
        <v>340</v>
      </c>
      <c r="AE406" s="22">
        <v>19</v>
      </c>
      <c r="AF406" s="22">
        <v>1180</v>
      </c>
      <c r="AG406" s="22">
        <v>26</v>
      </c>
      <c r="AH406" s="20">
        <v>0</v>
      </c>
      <c r="AI406" s="20">
        <v>0</v>
      </c>
      <c r="AJ406" s="20" t="s">
        <v>2158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532</v>
      </c>
      <c r="BH406" s="22">
        <v>210</v>
      </c>
      <c r="BI406" s="22">
        <v>518</v>
      </c>
      <c r="BJ406" s="22">
        <v>210</v>
      </c>
      <c r="BK406" s="22">
        <v>496</v>
      </c>
      <c r="BL406" s="22">
        <v>200</v>
      </c>
      <c r="BM406" s="22">
        <v>537</v>
      </c>
      <c r="BN406" s="22">
        <v>210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523</v>
      </c>
      <c r="CB406" s="22">
        <v>131</v>
      </c>
      <c r="CC406" s="22">
        <v>515</v>
      </c>
      <c r="CD406" s="22">
        <v>199</v>
      </c>
      <c r="CE406" s="22">
        <v>539</v>
      </c>
      <c r="CF406" s="22">
        <v>209</v>
      </c>
      <c r="CG406" s="22">
        <v>645</v>
      </c>
      <c r="CH406" s="22">
        <v>218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490180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4</v>
      </c>
      <c r="J407" s="20">
        <v>0</v>
      </c>
      <c r="K407" s="20">
        <v>0</v>
      </c>
      <c r="L407" s="22">
        <v>0</v>
      </c>
      <c r="M407" s="20" t="s">
        <v>2159</v>
      </c>
      <c r="N407" s="20">
        <v>0</v>
      </c>
      <c r="O407" s="22">
        <v>331</v>
      </c>
      <c r="P407" s="23" t="b">
        <v>0</v>
      </c>
      <c r="Q407" s="20" t="s">
        <v>2834</v>
      </c>
      <c r="R407" s="20" t="s">
        <v>2835</v>
      </c>
      <c r="S407" s="22">
        <v>45</v>
      </c>
      <c r="T407" s="20" t="s">
        <v>2160</v>
      </c>
      <c r="U407" s="20">
        <v>0</v>
      </c>
      <c r="V407" s="20" t="s">
        <v>2161</v>
      </c>
      <c r="W407" s="20">
        <v>0.1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838</v>
      </c>
      <c r="AE407" s="22">
        <v>0</v>
      </c>
      <c r="AF407" s="22">
        <v>11030</v>
      </c>
      <c r="AG407" s="22">
        <v>426</v>
      </c>
      <c r="AH407" s="20">
        <v>0</v>
      </c>
      <c r="AI407" s="20">
        <v>0</v>
      </c>
      <c r="AJ407" s="20" t="s">
        <v>2161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614</v>
      </c>
      <c r="BH407" s="22">
        <v>68</v>
      </c>
      <c r="BI407" s="22">
        <v>606</v>
      </c>
      <c r="BJ407" s="22">
        <v>69</v>
      </c>
      <c r="BK407" s="22">
        <v>597</v>
      </c>
      <c r="BL407" s="22">
        <v>70</v>
      </c>
      <c r="BM407" s="22">
        <v>619</v>
      </c>
      <c r="BN407" s="22">
        <v>70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446</v>
      </c>
      <c r="CB407" s="22">
        <v>79</v>
      </c>
      <c r="CC407" s="22">
        <v>601</v>
      </c>
      <c r="CD407" s="22">
        <v>69</v>
      </c>
      <c r="CE407" s="22">
        <v>618</v>
      </c>
      <c r="CF407" s="22">
        <v>70</v>
      </c>
      <c r="CG407" s="22">
        <v>385</v>
      </c>
      <c r="CH407" s="22">
        <v>60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243532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2162</v>
      </c>
      <c r="N408" s="20">
        <v>0</v>
      </c>
      <c r="O408" s="22">
        <v>332</v>
      </c>
      <c r="P408" s="23" t="b">
        <v>0</v>
      </c>
      <c r="Q408" s="20" t="s">
        <v>3108</v>
      </c>
      <c r="R408" s="20" t="s">
        <v>3109</v>
      </c>
      <c r="S408" s="22">
        <v>44</v>
      </c>
      <c r="T408" s="20" t="s">
        <v>2163</v>
      </c>
      <c r="U408" s="20">
        <v>0</v>
      </c>
      <c r="V408" s="20" t="s">
        <v>2164</v>
      </c>
      <c r="W408" s="20">
        <v>0.1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1744</v>
      </c>
      <c r="AE408" s="22">
        <v>0</v>
      </c>
      <c r="AF408" s="22">
        <v>11908</v>
      </c>
      <c r="AG408" s="22">
        <v>555</v>
      </c>
      <c r="AH408" s="20">
        <v>0</v>
      </c>
      <c r="AI408" s="20">
        <v>0</v>
      </c>
      <c r="AJ408" s="20" t="s">
        <v>2164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549</v>
      </c>
      <c r="BH408" s="22">
        <v>203</v>
      </c>
      <c r="BI408" s="22">
        <v>535</v>
      </c>
      <c r="BJ408" s="22">
        <v>201</v>
      </c>
      <c r="BK408" s="22">
        <v>519</v>
      </c>
      <c r="BL408" s="22">
        <v>193</v>
      </c>
      <c r="BM408" s="22">
        <v>554</v>
      </c>
      <c r="BN408" s="22">
        <v>206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550</v>
      </c>
      <c r="CB408" s="22">
        <v>286</v>
      </c>
      <c r="CC408" s="22">
        <v>534</v>
      </c>
      <c r="CD408" s="22">
        <v>196</v>
      </c>
      <c r="CE408" s="22">
        <v>556</v>
      </c>
      <c r="CF408" s="22">
        <v>207</v>
      </c>
      <c r="CG408" s="22">
        <v>406</v>
      </c>
      <c r="CH408" s="22">
        <v>128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108411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</v>
      </c>
      <c r="K409" s="20">
        <v>0</v>
      </c>
      <c r="L409" s="22">
        <v>0</v>
      </c>
      <c r="M409" s="20" t="s">
        <v>1482</v>
      </c>
      <c r="N409" s="20">
        <v>0</v>
      </c>
      <c r="O409" s="22">
        <v>333</v>
      </c>
      <c r="P409" s="23" t="b">
        <v>0</v>
      </c>
      <c r="Q409" s="20" t="s">
        <v>3313</v>
      </c>
      <c r="R409" s="20" t="s">
        <v>2440</v>
      </c>
      <c r="S409" s="22">
        <v>40</v>
      </c>
      <c r="T409" s="20" t="s">
        <v>2165</v>
      </c>
      <c r="U409" s="20">
        <v>0</v>
      </c>
      <c r="V409" s="20" t="s">
        <v>2166</v>
      </c>
      <c r="W409" s="20">
        <v>0.1</v>
      </c>
      <c r="X409" s="23" t="b">
        <v>0</v>
      </c>
      <c r="Y409" s="20"/>
      <c r="Z409" s="20" t="s">
        <v>899</v>
      </c>
      <c r="AA409" s="22">
        <v>12</v>
      </c>
      <c r="AB409" s="22">
        <v>102</v>
      </c>
      <c r="AC409" s="22">
        <v>0</v>
      </c>
      <c r="AD409" s="22">
        <v>760</v>
      </c>
      <c r="AE409" s="22">
        <v>32</v>
      </c>
      <c r="AF409" s="22">
        <v>4027</v>
      </c>
      <c r="AG409" s="22">
        <v>163</v>
      </c>
      <c r="AH409" s="20">
        <v>0</v>
      </c>
      <c r="AI409" s="20">
        <v>0</v>
      </c>
      <c r="AJ409" s="20" t="s">
        <v>2166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423</v>
      </c>
      <c r="BH409" s="22">
        <v>150</v>
      </c>
      <c r="BI409" s="22">
        <v>404</v>
      </c>
      <c r="BJ409" s="22">
        <v>149</v>
      </c>
      <c r="BK409" s="22">
        <v>371</v>
      </c>
      <c r="BL409" s="22">
        <v>129</v>
      </c>
      <c r="BM409" s="22">
        <v>429</v>
      </c>
      <c r="BN409" s="22">
        <v>151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613</v>
      </c>
      <c r="CB409" s="22">
        <v>168</v>
      </c>
      <c r="CC409" s="22">
        <v>400</v>
      </c>
      <c r="CD409" s="22">
        <v>132</v>
      </c>
      <c r="CE409" s="22">
        <v>427</v>
      </c>
      <c r="CF409" s="22">
        <v>146</v>
      </c>
      <c r="CG409" s="22">
        <v>483</v>
      </c>
      <c r="CH409" s="22">
        <v>185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165152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2167</v>
      </c>
      <c r="N410" s="20">
        <v>0</v>
      </c>
      <c r="O410" s="22">
        <v>334</v>
      </c>
      <c r="P410" s="23" t="b">
        <v>0</v>
      </c>
      <c r="Q410" s="20" t="s">
        <v>3104</v>
      </c>
      <c r="R410" s="20" t="s">
        <v>3110</v>
      </c>
      <c r="S410" s="22">
        <v>44</v>
      </c>
      <c r="T410" s="20" t="s">
        <v>2168</v>
      </c>
      <c r="U410" s="20">
        <v>0</v>
      </c>
      <c r="V410" s="20" t="s">
        <v>2169</v>
      </c>
      <c r="W410" s="20">
        <v>0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883</v>
      </c>
      <c r="AE410" s="22">
        <v>0</v>
      </c>
      <c r="AF410" s="22">
        <v>3428</v>
      </c>
      <c r="AG410" s="22">
        <v>205</v>
      </c>
      <c r="AH410" s="20">
        <v>0</v>
      </c>
      <c r="AI410" s="20">
        <v>0</v>
      </c>
      <c r="AJ410" s="20" t="s">
        <v>2169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526</v>
      </c>
      <c r="BH410" s="22">
        <v>195</v>
      </c>
      <c r="BI410" s="22">
        <v>512</v>
      </c>
      <c r="BJ410" s="22">
        <v>193</v>
      </c>
      <c r="BK410" s="22">
        <v>488</v>
      </c>
      <c r="BL410" s="22">
        <v>184</v>
      </c>
      <c r="BM410" s="22">
        <v>531</v>
      </c>
      <c r="BN410" s="22">
        <v>198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513</v>
      </c>
      <c r="CB410" s="22">
        <v>275</v>
      </c>
      <c r="CC410" s="22">
        <v>509</v>
      </c>
      <c r="CD410" s="22">
        <v>188</v>
      </c>
      <c r="CE410" s="22">
        <v>533</v>
      </c>
      <c r="CF410" s="22">
        <v>199</v>
      </c>
      <c r="CG410" s="22">
        <v>522</v>
      </c>
      <c r="CH410" s="22">
        <v>187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77818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1</v>
      </c>
      <c r="J411" s="20">
        <v>-0.5</v>
      </c>
      <c r="K411" s="20">
        <v>-0.5</v>
      </c>
      <c r="L411" s="22">
        <v>0</v>
      </c>
      <c r="M411" s="20" t="s">
        <v>479</v>
      </c>
      <c r="N411" s="20">
        <v>0</v>
      </c>
      <c r="O411" s="22">
        <v>335</v>
      </c>
      <c r="P411" s="23" t="b">
        <v>0</v>
      </c>
      <c r="Q411" s="20"/>
      <c r="R411" s="20"/>
      <c r="S411" s="22">
        <v>44</v>
      </c>
      <c r="T411" s="20" t="s">
        <v>2170</v>
      </c>
      <c r="U411" s="20">
        <v>0</v>
      </c>
      <c r="V411" s="20" t="s">
        <v>1808</v>
      </c>
      <c r="W411" s="20">
        <v>0.2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0</v>
      </c>
      <c r="AD411" s="22">
        <v>751</v>
      </c>
      <c r="AE411" s="22">
        <v>33</v>
      </c>
      <c r="AF411" s="22">
        <v>6465</v>
      </c>
      <c r="AG411" s="22">
        <v>284</v>
      </c>
      <c r="AH411" s="20">
        <v>0</v>
      </c>
      <c r="AI411" s="20">
        <v>0</v>
      </c>
      <c r="AJ411" s="20" t="s">
        <v>1808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512</v>
      </c>
      <c r="BH411" s="22">
        <v>76</v>
      </c>
      <c r="BI411" s="22">
        <v>497</v>
      </c>
      <c r="BJ411" s="22">
        <v>62</v>
      </c>
      <c r="BK411" s="22">
        <v>471</v>
      </c>
      <c r="BL411" s="22">
        <v>58</v>
      </c>
      <c r="BM411" s="22">
        <v>517</v>
      </c>
      <c r="BN411" s="22">
        <v>76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489</v>
      </c>
      <c r="CB411" s="22">
        <v>27</v>
      </c>
      <c r="CC411" s="22">
        <v>492</v>
      </c>
      <c r="CD411" s="22">
        <v>75</v>
      </c>
      <c r="CE411" s="22">
        <v>518</v>
      </c>
      <c r="CF411" s="22">
        <v>76</v>
      </c>
      <c r="CG411" s="22">
        <v>349</v>
      </c>
      <c r="CH411" s="22">
        <v>53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242500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4</v>
      </c>
      <c r="J412" s="20">
        <v>0</v>
      </c>
      <c r="K412" s="20">
        <v>0</v>
      </c>
      <c r="L412" s="22">
        <v>0</v>
      </c>
      <c r="M412" s="20" t="s">
        <v>1016</v>
      </c>
      <c r="N412" s="20">
        <v>0</v>
      </c>
      <c r="O412" s="22">
        <v>336</v>
      </c>
      <c r="P412" s="23" t="b">
        <v>0</v>
      </c>
      <c r="Q412" s="20" t="s">
        <v>3111</v>
      </c>
      <c r="R412" s="20" t="s">
        <v>2583</v>
      </c>
      <c r="S412" s="22">
        <v>45</v>
      </c>
      <c r="T412" s="20" t="s">
        <v>2171</v>
      </c>
      <c r="U412" s="20">
        <v>0</v>
      </c>
      <c r="V412" s="20" t="s">
        <v>718</v>
      </c>
      <c r="W412" s="20">
        <v>0.2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0</v>
      </c>
      <c r="AE412" s="22">
        <v>0</v>
      </c>
      <c r="AF412" s="22">
        <v>17826</v>
      </c>
      <c r="AG412" s="22">
        <v>506</v>
      </c>
      <c r="AH412" s="20">
        <v>0</v>
      </c>
      <c r="AI412" s="20">
        <v>0</v>
      </c>
      <c r="AJ412" s="20" t="s">
        <v>718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588</v>
      </c>
      <c r="BH412" s="22">
        <v>59</v>
      </c>
      <c r="BI412" s="22">
        <v>581</v>
      </c>
      <c r="BJ412" s="22">
        <v>61</v>
      </c>
      <c r="BK412" s="22">
        <v>570</v>
      </c>
      <c r="BL412" s="22">
        <v>61</v>
      </c>
      <c r="BM412" s="22">
        <v>593</v>
      </c>
      <c r="BN412" s="22">
        <v>61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406</v>
      </c>
      <c r="CB412" s="22">
        <v>68</v>
      </c>
      <c r="CC412" s="22">
        <v>576</v>
      </c>
      <c r="CD412" s="22">
        <v>61</v>
      </c>
      <c r="CE412" s="22">
        <v>595</v>
      </c>
      <c r="CF412" s="22">
        <v>63</v>
      </c>
      <c r="CG412" s="22">
        <v>357</v>
      </c>
      <c r="CH412" s="22">
        <v>57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27.75" thickBot="1">
      <c r="A413" s="22">
        <v>0</v>
      </c>
      <c r="B413" s="22">
        <v>0</v>
      </c>
      <c r="C413" s="22">
        <v>232477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1518</v>
      </c>
      <c r="N413" s="20">
        <v>0</v>
      </c>
      <c r="O413" s="22">
        <v>337</v>
      </c>
      <c r="P413" s="23" t="b">
        <v>0</v>
      </c>
      <c r="Q413" s="20" t="s">
        <v>3112</v>
      </c>
      <c r="R413" s="20" t="s">
        <v>2172</v>
      </c>
      <c r="S413" s="22">
        <v>45</v>
      </c>
      <c r="T413" s="20" t="s">
        <v>2173</v>
      </c>
      <c r="U413" s="20">
        <v>0</v>
      </c>
      <c r="V413" s="20" t="s">
        <v>2174</v>
      </c>
      <c r="W413" s="20">
        <v>0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14</v>
      </c>
      <c r="AE413" s="22">
        <v>0</v>
      </c>
      <c r="AF413" s="22">
        <v>473</v>
      </c>
      <c r="AG413" s="22">
        <v>14</v>
      </c>
      <c r="AH413" s="20">
        <v>0</v>
      </c>
      <c r="AI413" s="20">
        <v>0</v>
      </c>
      <c r="AJ413" s="20" t="s">
        <v>2174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585</v>
      </c>
      <c r="BH413" s="22">
        <v>222</v>
      </c>
      <c r="BI413" s="22">
        <v>578</v>
      </c>
      <c r="BJ413" s="22">
        <v>221</v>
      </c>
      <c r="BK413" s="22">
        <v>566</v>
      </c>
      <c r="BL413" s="22">
        <v>214</v>
      </c>
      <c r="BM413" s="22">
        <v>590</v>
      </c>
      <c r="BN413" s="22">
        <v>225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399</v>
      </c>
      <c r="CB413" s="22">
        <v>228</v>
      </c>
      <c r="CC413" s="22">
        <v>573</v>
      </c>
      <c r="CD413" s="22">
        <v>216</v>
      </c>
      <c r="CE413" s="22">
        <v>591</v>
      </c>
      <c r="CF413" s="22">
        <v>226</v>
      </c>
      <c r="CG413" s="22">
        <v>686</v>
      </c>
      <c r="CH413" s="22">
        <v>286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27.75" thickBot="1">
      <c r="A414" s="22">
        <v>0</v>
      </c>
      <c r="B414" s="22">
        <v>0</v>
      </c>
      <c r="C414" s="22">
        <v>207722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1</v>
      </c>
      <c r="J414" s="20">
        <v>0</v>
      </c>
      <c r="K414" s="20">
        <v>0</v>
      </c>
      <c r="L414" s="22">
        <v>0</v>
      </c>
      <c r="M414" s="20" t="s">
        <v>995</v>
      </c>
      <c r="N414" s="20">
        <v>0</v>
      </c>
      <c r="O414" s="22">
        <v>338</v>
      </c>
      <c r="P414" s="23" t="b">
        <v>0</v>
      </c>
      <c r="Q414" s="20" t="s">
        <v>2175</v>
      </c>
      <c r="R414" s="20" t="s">
        <v>2176</v>
      </c>
      <c r="S414" s="22">
        <v>40</v>
      </c>
      <c r="T414" s="20" t="s">
        <v>2177</v>
      </c>
      <c r="U414" s="20">
        <v>0</v>
      </c>
      <c r="V414" s="20" t="s">
        <v>2178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0</v>
      </c>
      <c r="AE414" s="22">
        <v>0</v>
      </c>
      <c r="AF414" s="22">
        <v>477</v>
      </c>
      <c r="AG414" s="22">
        <v>24</v>
      </c>
      <c r="AH414" s="20">
        <v>0</v>
      </c>
      <c r="AI414" s="20">
        <v>0</v>
      </c>
      <c r="AJ414" s="20" t="s">
        <v>2178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446</v>
      </c>
      <c r="BH414" s="22">
        <v>50</v>
      </c>
      <c r="BI414" s="22">
        <v>429</v>
      </c>
      <c r="BJ414" s="22">
        <v>33</v>
      </c>
      <c r="BK414" s="22">
        <v>396</v>
      </c>
      <c r="BL414" s="22">
        <v>29</v>
      </c>
      <c r="BM414" s="22">
        <v>452</v>
      </c>
      <c r="BN414" s="22">
        <v>50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640</v>
      </c>
      <c r="CB414" s="22">
        <v>57</v>
      </c>
      <c r="CC414" s="22">
        <v>423</v>
      </c>
      <c r="CD414" s="22">
        <v>49</v>
      </c>
      <c r="CE414" s="22">
        <v>451</v>
      </c>
      <c r="CF414" s="22">
        <v>50</v>
      </c>
      <c r="CG414" s="22">
        <v>641</v>
      </c>
      <c r="CH414" s="22">
        <v>79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223333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2179</v>
      </c>
      <c r="N415" s="20">
        <v>0</v>
      </c>
      <c r="O415" s="22">
        <v>339</v>
      </c>
      <c r="P415" s="23" t="b">
        <v>0</v>
      </c>
      <c r="Q415" s="20" t="s">
        <v>3113</v>
      </c>
      <c r="R415" s="20" t="s">
        <v>3114</v>
      </c>
      <c r="S415" s="22">
        <v>44</v>
      </c>
      <c r="T415" s="20" t="s">
        <v>2180</v>
      </c>
      <c r="U415" s="20">
        <v>0</v>
      </c>
      <c r="V415" s="20" t="s">
        <v>2181</v>
      </c>
      <c r="W415" s="20">
        <v>0.2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3951</v>
      </c>
      <c r="AE415" s="22">
        <v>0</v>
      </c>
      <c r="AF415" s="22">
        <v>19362</v>
      </c>
      <c r="AG415" s="22">
        <v>863</v>
      </c>
      <c r="AH415" s="20">
        <v>0</v>
      </c>
      <c r="AI415" s="20">
        <v>0</v>
      </c>
      <c r="AJ415" s="20" t="s">
        <v>2181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541</v>
      </c>
      <c r="BH415" s="22">
        <v>198</v>
      </c>
      <c r="BI415" s="22">
        <v>527</v>
      </c>
      <c r="BJ415" s="22">
        <v>196</v>
      </c>
      <c r="BK415" s="22">
        <v>510</v>
      </c>
      <c r="BL415" s="22">
        <v>188</v>
      </c>
      <c r="BM415" s="22">
        <v>546</v>
      </c>
      <c r="BN415" s="22">
        <v>201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539</v>
      </c>
      <c r="CB415" s="22">
        <v>281</v>
      </c>
      <c r="CC415" s="22">
        <v>526</v>
      </c>
      <c r="CD415" s="22">
        <v>191</v>
      </c>
      <c r="CE415" s="22">
        <v>548</v>
      </c>
      <c r="CF415" s="22">
        <v>202</v>
      </c>
      <c r="CG415" s="22">
        <v>296</v>
      </c>
      <c r="CH415" s="22">
        <v>89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91046</v>
      </c>
      <c r="D416" s="22">
        <v>-1</v>
      </c>
      <c r="E416" s="22">
        <v>1</v>
      </c>
      <c r="F416" s="22">
        <v>-1</v>
      </c>
      <c r="G416" s="22">
        <v>1</v>
      </c>
      <c r="H416" s="22">
        <v>0</v>
      </c>
      <c r="I416" s="22">
        <v>4</v>
      </c>
      <c r="J416" s="20">
        <v>0.2</v>
      </c>
      <c r="K416" s="20">
        <v>0.2</v>
      </c>
      <c r="L416" s="22">
        <v>1</v>
      </c>
      <c r="M416" s="20" t="s">
        <v>2182</v>
      </c>
      <c r="N416" s="20">
        <v>0.7</v>
      </c>
      <c r="O416" s="22">
        <v>340</v>
      </c>
      <c r="P416" s="23" t="b">
        <v>0</v>
      </c>
      <c r="Q416" s="20"/>
      <c r="R416" s="20"/>
      <c r="S416" s="22">
        <v>44</v>
      </c>
      <c r="T416" s="20" t="s">
        <v>2183</v>
      </c>
      <c r="U416" s="20">
        <v>1</v>
      </c>
      <c r="V416" s="20" t="s">
        <v>2184</v>
      </c>
      <c r="W416" s="20">
        <v>0.6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3</v>
      </c>
      <c r="AD416" s="22">
        <v>17287</v>
      </c>
      <c r="AE416" s="22">
        <v>954</v>
      </c>
      <c r="AF416" s="22">
        <v>33487</v>
      </c>
      <c r="AG416" s="22">
        <v>1684</v>
      </c>
      <c r="AH416" s="20">
        <v>0.2</v>
      </c>
      <c r="AI416" s="20">
        <v>0.7</v>
      </c>
      <c r="AJ416" s="20" t="s">
        <v>2184</v>
      </c>
      <c r="AK416" s="22">
        <v>17</v>
      </c>
      <c r="AL416" s="22">
        <v>0</v>
      </c>
      <c r="AM416" s="22">
        <v>0</v>
      </c>
      <c r="AN416" s="22">
        <v>0</v>
      </c>
      <c r="AO416" s="22">
        <v>2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12</v>
      </c>
      <c r="AX416" s="20">
        <v>9.4</v>
      </c>
      <c r="AY416" s="20">
        <v>32.4</v>
      </c>
      <c r="AZ416" s="20">
        <v>10</v>
      </c>
      <c r="BA416" s="20">
        <v>5</v>
      </c>
      <c r="BB416" s="22">
        <v>0</v>
      </c>
      <c r="BC416" s="20">
        <v>0.11</v>
      </c>
      <c r="BD416" s="20">
        <v>0.39</v>
      </c>
      <c r="BE416" s="20">
        <v>0.5</v>
      </c>
      <c r="BF416" s="20">
        <v>1.47</v>
      </c>
      <c r="BG416" s="22">
        <v>328</v>
      </c>
      <c r="BH416" s="22">
        <v>38</v>
      </c>
      <c r="BI416" s="22">
        <v>163</v>
      </c>
      <c r="BJ416" s="22">
        <v>21</v>
      </c>
      <c r="BK416" s="22">
        <v>245</v>
      </c>
      <c r="BL416" s="22">
        <v>43</v>
      </c>
      <c r="BM416" s="22">
        <v>291</v>
      </c>
      <c r="BN416" s="22">
        <v>39</v>
      </c>
      <c r="BO416" s="20"/>
      <c r="BP416" s="20"/>
      <c r="BQ416" s="20"/>
      <c r="BR416" s="20"/>
      <c r="BS416" s="22">
        <v>3</v>
      </c>
      <c r="BT416" s="20"/>
      <c r="BU416" s="22">
        <v>0.57999999999999996</v>
      </c>
      <c r="BV416" s="22">
        <v>0</v>
      </c>
      <c r="BW416" s="22">
        <v>2.06</v>
      </c>
      <c r="BX416" s="22">
        <v>2.64</v>
      </c>
      <c r="BY416" s="22">
        <v>7.78</v>
      </c>
      <c r="BZ416" s="22">
        <v>10.59</v>
      </c>
      <c r="CA416" s="22">
        <v>494</v>
      </c>
      <c r="CB416" s="22">
        <v>86</v>
      </c>
      <c r="CC416" s="22">
        <v>292</v>
      </c>
      <c r="CD416" s="22">
        <v>42</v>
      </c>
      <c r="CE416" s="22">
        <v>305</v>
      </c>
      <c r="CF416" s="22">
        <v>41</v>
      </c>
      <c r="CG416" s="22">
        <v>206</v>
      </c>
      <c r="CH416" s="22">
        <v>36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244856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-0.5</v>
      </c>
      <c r="K417" s="20">
        <v>-0.5</v>
      </c>
      <c r="L417" s="22">
        <v>0</v>
      </c>
      <c r="M417" s="20" t="s">
        <v>2218</v>
      </c>
      <c r="N417" s="20">
        <v>0</v>
      </c>
      <c r="O417" s="22">
        <v>393</v>
      </c>
      <c r="P417" s="23" t="b">
        <v>0</v>
      </c>
      <c r="Q417" s="20"/>
      <c r="R417" s="20"/>
      <c r="S417" s="22">
        <v>39</v>
      </c>
      <c r="T417" s="20" t="s">
        <v>2219</v>
      </c>
      <c r="U417" s="20">
        <v>0</v>
      </c>
      <c r="V417" s="20" t="s">
        <v>2220</v>
      </c>
      <c r="W417" s="20">
        <v>0.6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0</v>
      </c>
      <c r="AD417" s="22">
        <v>46246</v>
      </c>
      <c r="AE417" s="22">
        <v>4848</v>
      </c>
      <c r="AF417" s="22">
        <v>10824</v>
      </c>
      <c r="AG417" s="22">
        <v>1616</v>
      </c>
      <c r="AH417" s="20">
        <v>0</v>
      </c>
      <c r="AI417" s="20">
        <v>0</v>
      </c>
      <c r="AJ417" s="20" t="s">
        <v>2220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407</v>
      </c>
      <c r="BH417" s="22">
        <v>146</v>
      </c>
      <c r="BI417" s="22">
        <v>385</v>
      </c>
      <c r="BJ417" s="22">
        <v>142</v>
      </c>
      <c r="BK417" s="22">
        <v>351</v>
      </c>
      <c r="BL417" s="22">
        <v>121</v>
      </c>
      <c r="BM417" s="22">
        <v>412</v>
      </c>
      <c r="BN417" s="22">
        <v>146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713</v>
      </c>
      <c r="CB417" s="22">
        <v>228</v>
      </c>
      <c r="CC417" s="22">
        <v>382</v>
      </c>
      <c r="CD417" s="22">
        <v>126</v>
      </c>
      <c r="CE417" s="22">
        <v>410</v>
      </c>
      <c r="CF417" s="22">
        <v>141</v>
      </c>
      <c r="CG417" s="22">
        <v>214</v>
      </c>
      <c r="CH417" s="22">
        <v>81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232351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2</v>
      </c>
      <c r="J418" s="20">
        <v>0.5</v>
      </c>
      <c r="K418" s="20">
        <v>0.5</v>
      </c>
      <c r="L418" s="22">
        <v>0</v>
      </c>
      <c r="M418" s="20" t="s">
        <v>983</v>
      </c>
      <c r="N418" s="20">
        <v>1</v>
      </c>
      <c r="O418" s="22">
        <v>553</v>
      </c>
      <c r="P418" s="23" t="b">
        <v>0</v>
      </c>
      <c r="Q418" s="20"/>
      <c r="R418" s="20"/>
      <c r="S418" s="22">
        <v>45</v>
      </c>
      <c r="T418" s="20" t="s">
        <v>2339</v>
      </c>
      <c r="U418" s="20">
        <v>1</v>
      </c>
      <c r="V418" s="20" t="s">
        <v>2340</v>
      </c>
      <c r="W418" s="20">
        <v>0.2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3</v>
      </c>
      <c r="AD418" s="22">
        <v>5565</v>
      </c>
      <c r="AE418" s="22">
        <v>280</v>
      </c>
      <c r="AF418" s="22">
        <v>7283</v>
      </c>
      <c r="AG418" s="22">
        <v>513</v>
      </c>
      <c r="AH418" s="20">
        <v>0.2</v>
      </c>
      <c r="AI418" s="20">
        <v>0.7</v>
      </c>
      <c r="AJ418" s="20" t="s">
        <v>2340</v>
      </c>
      <c r="AK418" s="22">
        <v>250</v>
      </c>
      <c r="AL418" s="22">
        <v>0</v>
      </c>
      <c r="AM418" s="22">
        <v>0</v>
      </c>
      <c r="AN418" s="22">
        <v>0</v>
      </c>
      <c r="AO418" s="22">
        <v>8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38</v>
      </c>
      <c r="AX418" s="20">
        <v>43.2</v>
      </c>
      <c r="AY418" s="20">
        <v>85.2</v>
      </c>
      <c r="AZ418" s="20">
        <v>17</v>
      </c>
      <c r="BA418" s="20">
        <v>14.6</v>
      </c>
      <c r="BB418" s="22">
        <v>3</v>
      </c>
      <c r="BC418" s="20">
        <v>0.06</v>
      </c>
      <c r="BD418" s="20">
        <v>0.32</v>
      </c>
      <c r="BE418" s="20">
        <v>0.38</v>
      </c>
      <c r="BF418" s="20">
        <v>7.05</v>
      </c>
      <c r="BG418" s="22">
        <v>215</v>
      </c>
      <c r="BH418" s="22">
        <v>86</v>
      </c>
      <c r="BI418" s="22">
        <v>55</v>
      </c>
      <c r="BJ418" s="22">
        <v>12</v>
      </c>
      <c r="BK418" s="22">
        <v>209</v>
      </c>
      <c r="BL418" s="22">
        <v>58</v>
      </c>
      <c r="BM418" s="22">
        <v>137</v>
      </c>
      <c r="BN418" s="22">
        <v>36</v>
      </c>
      <c r="BO418" s="22">
        <v>1</v>
      </c>
      <c r="BP418" s="20"/>
      <c r="BQ418" s="20"/>
      <c r="BR418" s="20"/>
      <c r="BS418" s="20"/>
      <c r="BT418" s="20"/>
      <c r="BU418" s="22">
        <v>0.02</v>
      </c>
      <c r="BV418" s="22">
        <v>0</v>
      </c>
      <c r="BW418" s="22">
        <v>0.12</v>
      </c>
      <c r="BX418" s="22">
        <v>0.14000000000000001</v>
      </c>
      <c r="BY418" s="22">
        <v>2.54</v>
      </c>
      <c r="BZ418" s="22">
        <v>2.88</v>
      </c>
      <c r="CA418" s="22">
        <v>398</v>
      </c>
      <c r="CB418" s="22">
        <v>84</v>
      </c>
      <c r="CC418" s="22">
        <v>248</v>
      </c>
      <c r="CD418" s="22">
        <v>83</v>
      </c>
      <c r="CE418" s="22">
        <v>329</v>
      </c>
      <c r="CF418" s="22">
        <v>122</v>
      </c>
      <c r="CG418" s="22">
        <v>347</v>
      </c>
      <c r="CH418" s="22">
        <v>130</v>
      </c>
      <c r="CI418" s="22">
        <v>1.08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100</v>
      </c>
      <c r="C419" s="22">
        <v>108796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2</v>
      </c>
      <c r="J419" s="20">
        <v>0.2</v>
      </c>
      <c r="K419" s="20">
        <v>0.2</v>
      </c>
      <c r="L419" s="22">
        <v>2</v>
      </c>
      <c r="M419" s="20" t="s">
        <v>1261</v>
      </c>
      <c r="N419" s="20">
        <v>0.7</v>
      </c>
      <c r="O419" s="22">
        <v>575</v>
      </c>
      <c r="P419" s="23" t="b">
        <v>0</v>
      </c>
      <c r="Q419" s="20"/>
      <c r="R419" s="20" t="s">
        <v>3115</v>
      </c>
      <c r="S419" s="22">
        <v>44</v>
      </c>
      <c r="T419" s="20" t="s">
        <v>2185</v>
      </c>
      <c r="U419" s="20">
        <v>0.7</v>
      </c>
      <c r="V419" s="20" t="s">
        <v>2186</v>
      </c>
      <c r="W419" s="20">
        <v>0.1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2</v>
      </c>
      <c r="AD419" s="22">
        <v>1337</v>
      </c>
      <c r="AE419" s="22">
        <v>136</v>
      </c>
      <c r="AF419" s="22">
        <v>8274</v>
      </c>
      <c r="AG419" s="22">
        <v>175</v>
      </c>
      <c r="AH419" s="20">
        <v>0.2</v>
      </c>
      <c r="AI419" s="20">
        <v>0.5</v>
      </c>
      <c r="AJ419" s="20" t="s">
        <v>2186</v>
      </c>
      <c r="AK419" s="22">
        <v>270</v>
      </c>
      <c r="AL419" s="22">
        <v>0</v>
      </c>
      <c r="AM419" s="22">
        <v>0</v>
      </c>
      <c r="AN419" s="22">
        <v>0</v>
      </c>
      <c r="AO419" s="22">
        <v>8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0</v>
      </c>
      <c r="AW419" s="22">
        <v>26</v>
      </c>
      <c r="AX419" s="20">
        <v>49</v>
      </c>
      <c r="AY419" s="20">
        <v>0.5</v>
      </c>
      <c r="AZ419" s="20">
        <v>6</v>
      </c>
      <c r="BA419" s="20">
        <v>5.5</v>
      </c>
      <c r="BB419" s="22">
        <v>3</v>
      </c>
      <c r="BC419" s="20">
        <v>0.28000000000000003</v>
      </c>
      <c r="BD419" s="20">
        <v>0.02</v>
      </c>
      <c r="BE419" s="20">
        <v>0.3</v>
      </c>
      <c r="BF419" s="20">
        <v>7.17</v>
      </c>
      <c r="BG419" s="22">
        <v>198</v>
      </c>
      <c r="BH419" s="22">
        <v>80</v>
      </c>
      <c r="BI419" s="22">
        <v>358</v>
      </c>
      <c r="BJ419" s="22">
        <v>133</v>
      </c>
      <c r="BK419" s="22">
        <v>275</v>
      </c>
      <c r="BL419" s="22">
        <v>93</v>
      </c>
      <c r="BM419" s="22">
        <v>281</v>
      </c>
      <c r="BN419" s="22">
        <v>101</v>
      </c>
      <c r="BO419" s="20"/>
      <c r="BP419" s="20"/>
      <c r="BQ419" s="20"/>
      <c r="BR419" s="20"/>
      <c r="BS419" s="20"/>
      <c r="BT419" s="20"/>
      <c r="BU419" s="22">
        <v>0.09</v>
      </c>
      <c r="BV419" s="22">
        <v>0</v>
      </c>
      <c r="BW419" s="22">
        <v>0.01</v>
      </c>
      <c r="BX419" s="22">
        <v>0.1</v>
      </c>
      <c r="BY419" s="22">
        <v>2.39</v>
      </c>
      <c r="BZ419" s="22">
        <v>2.67</v>
      </c>
      <c r="CA419" s="22">
        <v>496</v>
      </c>
      <c r="CB419" s="22">
        <v>114</v>
      </c>
      <c r="CC419" s="22">
        <v>293</v>
      </c>
      <c r="CD419" s="22">
        <v>95</v>
      </c>
      <c r="CE419" s="22">
        <v>392</v>
      </c>
      <c r="CF419" s="22">
        <v>130</v>
      </c>
      <c r="CG419" s="22">
        <v>386</v>
      </c>
      <c r="CH419" s="22">
        <v>148</v>
      </c>
      <c r="CI419" s="22">
        <v>1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104047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0.5</v>
      </c>
      <c r="K420" s="20">
        <v>0.5</v>
      </c>
      <c r="L420" s="22">
        <v>1</v>
      </c>
      <c r="M420" s="20" t="s">
        <v>2187</v>
      </c>
      <c r="N420" s="20">
        <v>1</v>
      </c>
      <c r="O420" s="22">
        <v>582</v>
      </c>
      <c r="P420" s="23" t="b">
        <v>0</v>
      </c>
      <c r="Q420" s="20"/>
      <c r="R420" s="20"/>
      <c r="S420" s="22">
        <v>49</v>
      </c>
      <c r="T420" s="20" t="s">
        <v>2188</v>
      </c>
      <c r="U420" s="20">
        <v>1.2</v>
      </c>
      <c r="V420" s="20" t="s">
        <v>2189</v>
      </c>
      <c r="W420" s="20">
        <v>0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5</v>
      </c>
      <c r="AD420" s="22">
        <v>820</v>
      </c>
      <c r="AE420" s="22">
        <v>37</v>
      </c>
      <c r="AF420" s="22">
        <v>2997</v>
      </c>
      <c r="AG420" s="22">
        <v>90</v>
      </c>
      <c r="AH420" s="20">
        <v>0.2</v>
      </c>
      <c r="AI420" s="20">
        <v>1</v>
      </c>
      <c r="AJ420" s="20" t="s">
        <v>2189</v>
      </c>
      <c r="AK420" s="22">
        <v>134</v>
      </c>
      <c r="AL420" s="22">
        <v>0</v>
      </c>
      <c r="AM420" s="22">
        <v>0</v>
      </c>
      <c r="AN420" s="22">
        <v>0</v>
      </c>
      <c r="AO420" s="22">
        <v>4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7</v>
      </c>
      <c r="AX420" s="20">
        <v>3.6</v>
      </c>
      <c r="AY420" s="20">
        <v>2.2999999999999998</v>
      </c>
      <c r="AZ420" s="20">
        <v>20</v>
      </c>
      <c r="BA420" s="20">
        <v>2.4</v>
      </c>
      <c r="BB420" s="22">
        <v>1</v>
      </c>
      <c r="BC420" s="20">
        <v>0.27</v>
      </c>
      <c r="BD420" s="20">
        <v>0.57999999999999996</v>
      </c>
      <c r="BE420" s="20">
        <v>0.85</v>
      </c>
      <c r="BF420" s="20">
        <v>3.21</v>
      </c>
      <c r="BG420" s="22">
        <v>367</v>
      </c>
      <c r="BH420" s="22">
        <v>164</v>
      </c>
      <c r="BI420" s="22">
        <v>324</v>
      </c>
      <c r="BJ420" s="22">
        <v>163</v>
      </c>
      <c r="BK420" s="22">
        <v>194</v>
      </c>
      <c r="BL420" s="22">
        <v>107</v>
      </c>
      <c r="BM420" s="22">
        <v>339</v>
      </c>
      <c r="BN420" s="22">
        <v>154</v>
      </c>
      <c r="BO420" s="20"/>
      <c r="BP420" s="20"/>
      <c r="BQ420" s="20"/>
      <c r="BR420" s="20"/>
      <c r="BS420" s="20"/>
      <c r="BT420" s="20"/>
      <c r="BU420" s="22">
        <v>0.18</v>
      </c>
      <c r="BV420" s="22">
        <v>0</v>
      </c>
      <c r="BW420" s="22">
        <v>0.39</v>
      </c>
      <c r="BX420" s="22">
        <v>0.56999999999999995</v>
      </c>
      <c r="BY420" s="22">
        <v>2.16</v>
      </c>
      <c r="BZ420" s="22">
        <v>2.69</v>
      </c>
      <c r="CA420" s="22">
        <v>246</v>
      </c>
      <c r="CB420" s="22">
        <v>160</v>
      </c>
      <c r="CC420" s="22">
        <v>257</v>
      </c>
      <c r="CD420" s="22">
        <v>117</v>
      </c>
      <c r="CE420" s="22">
        <v>288</v>
      </c>
      <c r="CF420" s="22">
        <v>132</v>
      </c>
      <c r="CG420" s="22">
        <v>518</v>
      </c>
      <c r="CH420" s="22">
        <v>185</v>
      </c>
      <c r="CI420" s="22">
        <v>0.67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222677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1.2</v>
      </c>
      <c r="K421" s="20">
        <v>1.2</v>
      </c>
      <c r="L421" s="22">
        <v>1</v>
      </c>
      <c r="M421" s="20" t="s">
        <v>2190</v>
      </c>
      <c r="N421" s="20">
        <v>1.7</v>
      </c>
      <c r="O421" s="22">
        <v>586</v>
      </c>
      <c r="P421" s="23" t="b">
        <v>0</v>
      </c>
      <c r="Q421" s="20"/>
      <c r="R421" s="20"/>
      <c r="S421" s="22">
        <v>49</v>
      </c>
      <c r="T421" s="20" t="s">
        <v>2191</v>
      </c>
      <c r="U421" s="20">
        <v>1.8</v>
      </c>
      <c r="V421" s="20" t="s">
        <v>2192</v>
      </c>
      <c r="W421" s="20">
        <v>0.1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7</v>
      </c>
      <c r="AD421" s="22">
        <v>3850</v>
      </c>
      <c r="AE421" s="22">
        <v>625</v>
      </c>
      <c r="AF421" s="22">
        <v>6623</v>
      </c>
      <c r="AG421" s="22">
        <v>359</v>
      </c>
      <c r="AH421" s="20">
        <v>0.3</v>
      </c>
      <c r="AI421" s="20">
        <v>1.4</v>
      </c>
      <c r="AJ421" s="20" t="s">
        <v>2192</v>
      </c>
      <c r="AK421" s="22">
        <v>320</v>
      </c>
      <c r="AL421" s="22">
        <v>0</v>
      </c>
      <c r="AM421" s="22">
        <v>0</v>
      </c>
      <c r="AN421" s="22">
        <v>0</v>
      </c>
      <c r="AO421" s="22">
        <v>8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0</v>
      </c>
      <c r="AW421" s="22">
        <v>10</v>
      </c>
      <c r="AX421" s="20">
        <v>14.4</v>
      </c>
      <c r="AY421" s="20">
        <v>8.5</v>
      </c>
      <c r="AZ421" s="20">
        <v>34</v>
      </c>
      <c r="BA421" s="20">
        <v>5.4</v>
      </c>
      <c r="BB421" s="22">
        <v>4</v>
      </c>
      <c r="BC421" s="20">
        <v>0.27</v>
      </c>
      <c r="BD421" s="20">
        <v>7.0000000000000007E-2</v>
      </c>
      <c r="BE421" s="20">
        <v>0.34</v>
      </c>
      <c r="BF421" s="20">
        <v>6.69</v>
      </c>
      <c r="BG421" s="22">
        <v>304</v>
      </c>
      <c r="BH421" s="22">
        <v>131</v>
      </c>
      <c r="BI421" s="22">
        <v>290</v>
      </c>
      <c r="BJ421" s="22">
        <v>151</v>
      </c>
      <c r="BK421" s="22">
        <v>134</v>
      </c>
      <c r="BL421" s="22">
        <v>81</v>
      </c>
      <c r="BM421" s="22">
        <v>285</v>
      </c>
      <c r="BN421" s="22">
        <v>127</v>
      </c>
      <c r="BO421" s="20"/>
      <c r="BP421" s="20"/>
      <c r="BQ421" s="20"/>
      <c r="BR421" s="20"/>
      <c r="BS421" s="20"/>
      <c r="BT421" s="20"/>
      <c r="BU421" s="22">
        <v>0.08</v>
      </c>
      <c r="BV421" s="22">
        <v>0</v>
      </c>
      <c r="BW421" s="22">
        <v>0.02</v>
      </c>
      <c r="BX421" s="22">
        <v>0.1</v>
      </c>
      <c r="BY421" s="22">
        <v>1.88</v>
      </c>
      <c r="BZ421" s="22">
        <v>2.25</v>
      </c>
      <c r="CA421" s="22">
        <v>279</v>
      </c>
      <c r="CB421" s="22">
        <v>183</v>
      </c>
      <c r="CC421" s="22">
        <v>190</v>
      </c>
      <c r="CD421" s="22">
        <v>85</v>
      </c>
      <c r="CE421" s="22">
        <v>228</v>
      </c>
      <c r="CF421" s="22">
        <v>100</v>
      </c>
      <c r="CG421" s="22">
        <v>407</v>
      </c>
      <c r="CH421" s="22">
        <v>129</v>
      </c>
      <c r="CI421" s="22">
        <v>1.1200000000000001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0"/>
      <c r="B422" s="20"/>
      <c r="C422" s="22">
        <v>476369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2</v>
      </c>
      <c r="J422" s="20">
        <v>0.8</v>
      </c>
      <c r="K422" s="20">
        <v>0.8</v>
      </c>
      <c r="L422" s="22">
        <v>2</v>
      </c>
      <c r="M422" s="20" t="s">
        <v>1316</v>
      </c>
      <c r="N422" s="20">
        <v>1.3</v>
      </c>
      <c r="O422" s="22">
        <v>602</v>
      </c>
      <c r="P422" s="23" t="b">
        <v>0</v>
      </c>
      <c r="Q422" s="20"/>
      <c r="R422" s="20"/>
      <c r="S422" s="22">
        <v>40</v>
      </c>
      <c r="T422" s="20" t="s">
        <v>2193</v>
      </c>
      <c r="U422" s="20">
        <v>1.2</v>
      </c>
      <c r="V422" s="20" t="s">
        <v>2194</v>
      </c>
      <c r="W422" s="20">
        <v>5.2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5</v>
      </c>
      <c r="AD422" s="22">
        <v>84164</v>
      </c>
      <c r="AE422" s="22">
        <v>5039</v>
      </c>
      <c r="AF422" s="22">
        <v>152549</v>
      </c>
      <c r="AG422" s="22">
        <v>8212</v>
      </c>
      <c r="AH422" s="20">
        <v>0.3</v>
      </c>
      <c r="AI422" s="20">
        <v>1.2</v>
      </c>
      <c r="AJ422" s="20" t="s">
        <v>2194</v>
      </c>
      <c r="AK422" s="22">
        <v>241</v>
      </c>
      <c r="AL422" s="22">
        <v>0</v>
      </c>
      <c r="AM422" s="22">
        <v>0</v>
      </c>
      <c r="AN422" s="22">
        <v>0</v>
      </c>
      <c r="AO422" s="22">
        <v>5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0</v>
      </c>
      <c r="AW422" s="22">
        <v>38</v>
      </c>
      <c r="AX422" s="20">
        <v>31.8</v>
      </c>
      <c r="AY422" s="20">
        <v>68.400000000000006</v>
      </c>
      <c r="AZ422" s="20">
        <v>19</v>
      </c>
      <c r="BA422" s="20">
        <v>11.9</v>
      </c>
      <c r="BB422" s="22">
        <v>3</v>
      </c>
      <c r="BC422" s="20">
        <v>0.08</v>
      </c>
      <c r="BD422" s="20">
        <v>0.66</v>
      </c>
      <c r="BE422" s="20">
        <v>0.74</v>
      </c>
      <c r="BF422" s="20">
        <v>4.25</v>
      </c>
      <c r="BG422" s="22">
        <v>247</v>
      </c>
      <c r="BH422" s="22">
        <v>97</v>
      </c>
      <c r="BI422" s="22">
        <v>78</v>
      </c>
      <c r="BJ422" s="22">
        <v>16</v>
      </c>
      <c r="BK422" s="22">
        <v>197</v>
      </c>
      <c r="BL422" s="22">
        <v>48</v>
      </c>
      <c r="BM422" s="22">
        <v>183</v>
      </c>
      <c r="BN422" s="22">
        <v>56</v>
      </c>
      <c r="BO422" s="20"/>
      <c r="BP422" s="20"/>
      <c r="BQ422" s="20"/>
      <c r="BR422" s="20"/>
      <c r="BS422" s="20"/>
      <c r="BT422" s="20"/>
      <c r="BU422" s="22">
        <v>0.03</v>
      </c>
      <c r="BV422" s="22">
        <v>0</v>
      </c>
      <c r="BW422" s="22">
        <v>0.25</v>
      </c>
      <c r="BX422" s="22">
        <v>0.28000000000000003</v>
      </c>
      <c r="BY422" s="22">
        <v>1.59</v>
      </c>
      <c r="BZ422" s="22">
        <v>1.87</v>
      </c>
      <c r="CA422" s="22">
        <v>685</v>
      </c>
      <c r="CB422" s="22">
        <v>211</v>
      </c>
      <c r="CC422" s="22">
        <v>213</v>
      </c>
      <c r="CD422" s="22">
        <v>67</v>
      </c>
      <c r="CE422" s="22">
        <v>281</v>
      </c>
      <c r="CF422" s="22">
        <v>92</v>
      </c>
      <c r="CG422" s="22">
        <v>74</v>
      </c>
      <c r="CH422" s="22">
        <v>28</v>
      </c>
      <c r="CI422" s="22">
        <v>1.1200000000000001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54738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1</v>
      </c>
      <c r="J423" s="20">
        <v>0.8</v>
      </c>
      <c r="K423" s="20">
        <v>0.8</v>
      </c>
      <c r="L423" s="22">
        <v>1</v>
      </c>
      <c r="M423" s="20" t="s">
        <v>558</v>
      </c>
      <c r="N423" s="20">
        <v>1.3</v>
      </c>
      <c r="O423" s="22">
        <v>614</v>
      </c>
      <c r="P423" s="23" t="b">
        <v>0</v>
      </c>
      <c r="Q423" s="20"/>
      <c r="R423" s="20"/>
      <c r="S423" s="22">
        <v>45</v>
      </c>
      <c r="T423" s="20" t="s">
        <v>2441</v>
      </c>
      <c r="U423" s="20">
        <v>1.8</v>
      </c>
      <c r="V423" s="20" t="s">
        <v>2442</v>
      </c>
      <c r="W423" s="20">
        <v>0.2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7</v>
      </c>
      <c r="AD423" s="22">
        <v>10240</v>
      </c>
      <c r="AE423" s="22">
        <v>1413</v>
      </c>
      <c r="AF423" s="22">
        <v>6496</v>
      </c>
      <c r="AG423" s="22">
        <v>476</v>
      </c>
      <c r="AH423" s="20">
        <v>0.3</v>
      </c>
      <c r="AI423" s="20">
        <v>1.6</v>
      </c>
      <c r="AJ423" s="20" t="s">
        <v>2442</v>
      </c>
      <c r="AK423" s="22">
        <v>360</v>
      </c>
      <c r="AL423" s="22">
        <v>0</v>
      </c>
      <c r="AM423" s="22">
        <v>0</v>
      </c>
      <c r="AN423" s="22">
        <v>0</v>
      </c>
      <c r="AO423" s="22">
        <v>10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15</v>
      </c>
      <c r="AV423" s="22">
        <v>1</v>
      </c>
      <c r="AW423" s="22">
        <v>60</v>
      </c>
      <c r="AX423" s="20">
        <v>113.6</v>
      </c>
      <c r="AY423" s="20">
        <v>0</v>
      </c>
      <c r="AZ423" s="20">
        <v>0</v>
      </c>
      <c r="BA423" s="20">
        <v>11.3</v>
      </c>
      <c r="BB423" s="22">
        <v>4</v>
      </c>
      <c r="BC423" s="20">
        <v>0</v>
      </c>
      <c r="BD423" s="20">
        <v>0.01</v>
      </c>
      <c r="BE423" s="20">
        <v>0.01</v>
      </c>
      <c r="BF423" s="20">
        <v>8.23</v>
      </c>
      <c r="BG423" s="22">
        <v>52</v>
      </c>
      <c r="BH423" s="22">
        <v>12</v>
      </c>
      <c r="BI423" s="22">
        <v>557</v>
      </c>
      <c r="BJ423" s="22">
        <v>68</v>
      </c>
      <c r="BK423" s="22">
        <v>543</v>
      </c>
      <c r="BL423" s="22">
        <v>65</v>
      </c>
      <c r="BM423" s="22">
        <v>189</v>
      </c>
      <c r="BN423" s="22">
        <v>13</v>
      </c>
      <c r="BO423" s="20"/>
      <c r="BP423" s="20"/>
      <c r="BQ423" s="20"/>
      <c r="BR423" s="20"/>
      <c r="BS423" s="20"/>
      <c r="BT423" s="20"/>
      <c r="BU423" s="22">
        <v>0</v>
      </c>
      <c r="BV423" s="22">
        <v>3.75</v>
      </c>
      <c r="BW423" s="22">
        <v>0</v>
      </c>
      <c r="BX423" s="22">
        <v>0</v>
      </c>
      <c r="BY423" s="22">
        <v>2.06</v>
      </c>
      <c r="BZ423" s="22">
        <v>2.5</v>
      </c>
      <c r="CA423" s="22">
        <v>341</v>
      </c>
      <c r="CB423" s="22">
        <v>14</v>
      </c>
      <c r="CC423" s="22">
        <v>217</v>
      </c>
      <c r="CD423" s="22">
        <v>20</v>
      </c>
      <c r="CE423" s="22">
        <v>221</v>
      </c>
      <c r="CF423" s="22">
        <v>21</v>
      </c>
      <c r="CG423" s="22">
        <v>304</v>
      </c>
      <c r="CH423" s="22">
        <v>48</v>
      </c>
      <c r="CI423" s="22">
        <v>1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50</v>
      </c>
      <c r="B424" s="20"/>
      <c r="C424" s="22">
        <v>88894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3</v>
      </c>
      <c r="J424" s="20">
        <v>0.4</v>
      </c>
      <c r="K424" s="20">
        <v>0.8</v>
      </c>
      <c r="L424" s="22">
        <v>0</v>
      </c>
      <c r="M424" s="20" t="s">
        <v>2584</v>
      </c>
      <c r="N424" s="20">
        <v>1.3</v>
      </c>
      <c r="O424" s="22">
        <v>630</v>
      </c>
      <c r="P424" s="23" t="b">
        <v>0</v>
      </c>
      <c r="Q424" s="20" t="s">
        <v>3309</v>
      </c>
      <c r="R424" s="20" t="s">
        <v>3314</v>
      </c>
      <c r="S424" s="22">
        <v>50</v>
      </c>
      <c r="T424" s="20" t="s">
        <v>2585</v>
      </c>
      <c r="U424" s="20">
        <v>2</v>
      </c>
      <c r="V424" s="20" t="s">
        <v>2586</v>
      </c>
      <c r="W424" s="20">
        <v>0.1</v>
      </c>
      <c r="X424" s="23" t="b">
        <v>0</v>
      </c>
      <c r="Y424" s="20"/>
      <c r="Z424" s="20" t="s">
        <v>937</v>
      </c>
      <c r="AA424" s="22">
        <v>12</v>
      </c>
      <c r="AB424" s="22">
        <v>102</v>
      </c>
      <c r="AC424" s="22">
        <v>4</v>
      </c>
      <c r="AD424" s="22">
        <v>4107</v>
      </c>
      <c r="AE424" s="22">
        <v>81</v>
      </c>
      <c r="AF424" s="22">
        <v>11553</v>
      </c>
      <c r="AG424" s="22">
        <v>917</v>
      </c>
      <c r="AH424" s="20">
        <v>0.3</v>
      </c>
      <c r="AI424" s="20">
        <v>0.8</v>
      </c>
      <c r="AJ424" s="20" t="s">
        <v>2586</v>
      </c>
      <c r="AK424" s="22">
        <v>146</v>
      </c>
      <c r="AL424" s="22">
        <v>0</v>
      </c>
      <c r="AM424" s="22">
        <v>0</v>
      </c>
      <c r="AN424" s="22">
        <v>0</v>
      </c>
      <c r="AO424" s="22">
        <v>4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17</v>
      </c>
      <c r="AX424" s="20">
        <v>10.199999999999999</v>
      </c>
      <c r="AY424" s="20">
        <v>64.8</v>
      </c>
      <c r="AZ424" s="20">
        <v>17</v>
      </c>
      <c r="BA424" s="20">
        <v>8.9</v>
      </c>
      <c r="BB424" s="22">
        <v>2</v>
      </c>
      <c r="BC424" s="20">
        <v>0.24</v>
      </c>
      <c r="BD424" s="20">
        <v>0.31</v>
      </c>
      <c r="BE424" s="20">
        <v>0.55000000000000004</v>
      </c>
      <c r="BF424" s="20">
        <v>2.88</v>
      </c>
      <c r="BG424" s="22">
        <v>324</v>
      </c>
      <c r="BH424" s="22">
        <v>141</v>
      </c>
      <c r="BI424" s="22">
        <v>87</v>
      </c>
      <c r="BJ424" s="22">
        <v>60</v>
      </c>
      <c r="BK424" s="22">
        <v>218</v>
      </c>
      <c r="BL424" s="22">
        <v>116</v>
      </c>
      <c r="BM424" s="22">
        <v>230</v>
      </c>
      <c r="BN424" s="22">
        <v>104</v>
      </c>
      <c r="BO424" s="20"/>
      <c r="BP424" s="20"/>
      <c r="BQ424" s="20"/>
      <c r="BR424" s="20"/>
      <c r="BS424" s="20"/>
      <c r="BT424" s="20"/>
      <c r="BU424" s="22">
        <v>0.15</v>
      </c>
      <c r="BV424" s="22">
        <v>0</v>
      </c>
      <c r="BW424" s="22">
        <v>0.19</v>
      </c>
      <c r="BX424" s="22">
        <v>0.34</v>
      </c>
      <c r="BY424" s="22">
        <v>1.78</v>
      </c>
      <c r="BZ424" s="22">
        <v>2.4700000000000002</v>
      </c>
      <c r="CA424" s="22">
        <v>171</v>
      </c>
      <c r="CB424" s="22">
        <v>105</v>
      </c>
      <c r="CC424" s="22">
        <v>225</v>
      </c>
      <c r="CD424" s="22">
        <v>103</v>
      </c>
      <c r="CE424" s="22">
        <v>208</v>
      </c>
      <c r="CF424" s="22">
        <v>90</v>
      </c>
      <c r="CG424" s="22">
        <v>382</v>
      </c>
      <c r="CH424" s="22">
        <v>121</v>
      </c>
      <c r="CI424" s="22">
        <v>1.23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242453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4</v>
      </c>
      <c r="J425" s="20">
        <v>0.5</v>
      </c>
      <c r="K425" s="20">
        <v>0.5</v>
      </c>
      <c r="L425" s="22">
        <v>2</v>
      </c>
      <c r="M425" s="20" t="s">
        <v>957</v>
      </c>
      <c r="N425" s="20">
        <v>1</v>
      </c>
      <c r="O425" s="22">
        <v>631</v>
      </c>
      <c r="P425" s="23" t="b">
        <v>0</v>
      </c>
      <c r="Q425" s="20"/>
      <c r="R425" s="20"/>
      <c r="S425" s="22">
        <v>49</v>
      </c>
      <c r="T425" s="20" t="s">
        <v>2587</v>
      </c>
      <c r="U425" s="20">
        <v>1.8</v>
      </c>
      <c r="V425" s="20" t="s">
        <v>2588</v>
      </c>
      <c r="W425" s="20">
        <v>0.1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7</v>
      </c>
      <c r="AD425" s="22">
        <v>11271</v>
      </c>
      <c r="AE425" s="22">
        <v>252</v>
      </c>
      <c r="AF425" s="22">
        <v>9936</v>
      </c>
      <c r="AG425" s="22">
        <v>458</v>
      </c>
      <c r="AH425" s="20">
        <v>0.2</v>
      </c>
      <c r="AI425" s="20">
        <v>1.4</v>
      </c>
      <c r="AJ425" s="20" t="s">
        <v>2588</v>
      </c>
      <c r="AK425" s="22">
        <v>138</v>
      </c>
      <c r="AL425" s="22">
        <v>0</v>
      </c>
      <c r="AM425" s="22">
        <v>1</v>
      </c>
      <c r="AN425" s="22">
        <v>0</v>
      </c>
      <c r="AO425" s="22">
        <v>6</v>
      </c>
      <c r="AP425" s="22">
        <v>0</v>
      </c>
      <c r="AQ425" s="22">
        <v>0</v>
      </c>
      <c r="AR425" s="22">
        <v>0</v>
      </c>
      <c r="AS425" s="22">
        <v>1</v>
      </c>
      <c r="AT425" s="22">
        <v>0</v>
      </c>
      <c r="AU425" s="22">
        <v>0</v>
      </c>
      <c r="AV425" s="22">
        <v>0</v>
      </c>
      <c r="AW425" s="22">
        <v>22</v>
      </c>
      <c r="AX425" s="20">
        <v>19.399999999999999</v>
      </c>
      <c r="AY425" s="20">
        <v>25.1</v>
      </c>
      <c r="AZ425" s="20">
        <v>44</v>
      </c>
      <c r="BA425" s="20">
        <v>8.4</v>
      </c>
      <c r="BB425" s="22">
        <v>1</v>
      </c>
      <c r="BC425" s="20">
        <v>0.54</v>
      </c>
      <c r="BD425" s="20">
        <v>0.2</v>
      </c>
      <c r="BE425" s="20">
        <v>0.74</v>
      </c>
      <c r="BF425" s="20">
        <v>4.25</v>
      </c>
      <c r="BG425" s="22">
        <v>286</v>
      </c>
      <c r="BH425" s="22">
        <v>33</v>
      </c>
      <c r="BI425" s="22">
        <v>191</v>
      </c>
      <c r="BJ425" s="22">
        <v>26</v>
      </c>
      <c r="BK425" s="22">
        <v>114</v>
      </c>
      <c r="BL425" s="22">
        <v>29</v>
      </c>
      <c r="BM425" s="22">
        <v>237</v>
      </c>
      <c r="BN425" s="22">
        <v>33</v>
      </c>
      <c r="BO425" s="20"/>
      <c r="BP425" s="20"/>
      <c r="BQ425" s="20"/>
      <c r="BR425" s="20"/>
      <c r="BS425" s="20"/>
      <c r="BT425" s="20"/>
      <c r="BU425" s="22">
        <v>0.35</v>
      </c>
      <c r="BV425" s="22">
        <v>0</v>
      </c>
      <c r="BW425" s="22">
        <v>0.13</v>
      </c>
      <c r="BX425" s="22">
        <v>0.48</v>
      </c>
      <c r="BY425" s="22">
        <v>2.77</v>
      </c>
      <c r="BZ425" s="22">
        <v>3.91</v>
      </c>
      <c r="CA425" s="22">
        <v>284</v>
      </c>
      <c r="CB425" s="22">
        <v>57</v>
      </c>
      <c r="CC425" s="22">
        <v>264</v>
      </c>
      <c r="CD425" s="22">
        <v>36</v>
      </c>
      <c r="CE425" s="22">
        <v>229</v>
      </c>
      <c r="CF425" s="22">
        <v>32</v>
      </c>
      <c r="CG425" s="22">
        <v>368</v>
      </c>
      <c r="CH425" s="22">
        <v>59</v>
      </c>
      <c r="CI425" s="22">
        <v>0.65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27.75" thickBot="1">
      <c r="A426" s="22">
        <v>0</v>
      </c>
      <c r="B426" s="22">
        <v>0</v>
      </c>
      <c r="C426" s="22">
        <v>552030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2</v>
      </c>
      <c r="J426" s="20">
        <v>0</v>
      </c>
      <c r="K426" s="20">
        <v>0</v>
      </c>
      <c r="L426" s="22">
        <v>0</v>
      </c>
      <c r="M426" s="20" t="s">
        <v>2589</v>
      </c>
      <c r="N426" s="20">
        <v>0</v>
      </c>
      <c r="O426" s="22">
        <v>648</v>
      </c>
      <c r="P426" s="23" t="b">
        <v>0</v>
      </c>
      <c r="Q426" s="20" t="s">
        <v>3315</v>
      </c>
      <c r="R426" s="20" t="s">
        <v>3316</v>
      </c>
      <c r="S426" s="22">
        <v>40</v>
      </c>
      <c r="T426" s="20" t="s">
        <v>2590</v>
      </c>
      <c r="U426" s="20">
        <v>0</v>
      </c>
      <c r="V426" s="20" t="s">
        <v>2591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713</v>
      </c>
      <c r="AE426" s="22">
        <v>0</v>
      </c>
      <c r="AF426" s="22">
        <v>764</v>
      </c>
      <c r="AG426" s="22">
        <v>131</v>
      </c>
      <c r="AH426" s="20">
        <v>0</v>
      </c>
      <c r="AI426" s="20">
        <v>0</v>
      </c>
      <c r="AJ426" s="20" t="s">
        <v>2591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499</v>
      </c>
      <c r="BH426" s="22">
        <v>192</v>
      </c>
      <c r="BI426" s="22">
        <v>482</v>
      </c>
      <c r="BJ426" s="22">
        <v>191</v>
      </c>
      <c r="BK426" s="22">
        <v>453</v>
      </c>
      <c r="BL426" s="22">
        <v>175</v>
      </c>
      <c r="BM426" s="22">
        <v>504</v>
      </c>
      <c r="BN426" s="22">
        <v>192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704</v>
      </c>
      <c r="CB426" s="22">
        <v>223</v>
      </c>
      <c r="CC426" s="22">
        <v>476</v>
      </c>
      <c r="CD426" s="22">
        <v>175</v>
      </c>
      <c r="CE426" s="22">
        <v>503</v>
      </c>
      <c r="CF426" s="22">
        <v>188</v>
      </c>
      <c r="CG426" s="22">
        <v>581</v>
      </c>
      <c r="CH426" s="22">
        <v>207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20480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1</v>
      </c>
      <c r="J427" s="20">
        <v>-0.5</v>
      </c>
      <c r="K427" s="20">
        <v>-0.5</v>
      </c>
      <c r="L427" s="22">
        <v>0</v>
      </c>
      <c r="M427" s="20" t="s">
        <v>959</v>
      </c>
      <c r="N427" s="20">
        <v>0</v>
      </c>
      <c r="O427" s="22">
        <v>665</v>
      </c>
      <c r="P427" s="23" t="b">
        <v>0</v>
      </c>
      <c r="Q427" s="20"/>
      <c r="R427" s="20"/>
      <c r="S427" s="22">
        <v>45</v>
      </c>
      <c r="T427" s="20" t="s">
        <v>2836</v>
      </c>
      <c r="U427" s="20">
        <v>0</v>
      </c>
      <c r="V427" s="20" t="s">
        <v>2837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0</v>
      </c>
      <c r="AD427" s="22">
        <v>1156</v>
      </c>
      <c r="AE427" s="22">
        <v>39</v>
      </c>
      <c r="AF427" s="22">
        <v>751</v>
      </c>
      <c r="AG427" s="22">
        <v>87</v>
      </c>
      <c r="AH427" s="20">
        <v>0</v>
      </c>
      <c r="AI427" s="20">
        <v>0</v>
      </c>
      <c r="AJ427" s="20" t="s">
        <v>2837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567</v>
      </c>
      <c r="BH427" s="22">
        <v>80</v>
      </c>
      <c r="BI427" s="22">
        <v>555</v>
      </c>
      <c r="BJ427" s="22">
        <v>67</v>
      </c>
      <c r="BK427" s="22">
        <v>541</v>
      </c>
      <c r="BL427" s="22">
        <v>64</v>
      </c>
      <c r="BM427" s="22">
        <v>572</v>
      </c>
      <c r="BN427" s="22">
        <v>80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339</v>
      </c>
      <c r="CB427" s="22">
        <v>13</v>
      </c>
      <c r="CC427" s="22">
        <v>554</v>
      </c>
      <c r="CD427" s="22">
        <v>79</v>
      </c>
      <c r="CE427" s="22">
        <v>573</v>
      </c>
      <c r="CF427" s="22">
        <v>80</v>
      </c>
      <c r="CG427" s="22">
        <v>543</v>
      </c>
      <c r="CH427" s="22">
        <v>70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611011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2</v>
      </c>
      <c r="J428" s="20">
        <v>-0.5</v>
      </c>
      <c r="K428" s="20">
        <v>-0.5</v>
      </c>
      <c r="L428" s="22">
        <v>0</v>
      </c>
      <c r="M428" s="20" t="s">
        <v>2663</v>
      </c>
      <c r="N428" s="20">
        <v>0</v>
      </c>
      <c r="O428" s="22">
        <v>682</v>
      </c>
      <c r="P428" s="23" t="b">
        <v>0</v>
      </c>
      <c r="Q428" s="20"/>
      <c r="R428" s="20"/>
      <c r="S428" s="22">
        <v>40</v>
      </c>
      <c r="T428" s="20" t="s">
        <v>2946</v>
      </c>
      <c r="U428" s="20">
        <v>0</v>
      </c>
      <c r="V428" s="20" t="s">
        <v>459</v>
      </c>
      <c r="W428" s="20">
        <v>0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0</v>
      </c>
      <c r="AD428" s="22">
        <v>793</v>
      </c>
      <c r="AE428" s="22">
        <v>62</v>
      </c>
      <c r="AF428" s="22">
        <v>281</v>
      </c>
      <c r="AG428" s="22">
        <v>66</v>
      </c>
      <c r="AH428" s="20">
        <v>0</v>
      </c>
      <c r="AI428" s="20">
        <v>0</v>
      </c>
      <c r="AJ428" s="20" t="s">
        <v>459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500</v>
      </c>
      <c r="BH428" s="22">
        <v>193</v>
      </c>
      <c r="BI428" s="22">
        <v>483</v>
      </c>
      <c r="BJ428" s="22">
        <v>192</v>
      </c>
      <c r="BK428" s="22">
        <v>454</v>
      </c>
      <c r="BL428" s="22">
        <v>176</v>
      </c>
      <c r="BM428" s="22">
        <v>505</v>
      </c>
      <c r="BN428" s="22">
        <v>193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705</v>
      </c>
      <c r="CB428" s="22">
        <v>224</v>
      </c>
      <c r="CC428" s="22">
        <v>477</v>
      </c>
      <c r="CD428" s="22">
        <v>176</v>
      </c>
      <c r="CE428" s="22">
        <v>504</v>
      </c>
      <c r="CF428" s="22">
        <v>189</v>
      </c>
      <c r="CG428" s="22">
        <v>600</v>
      </c>
      <c r="CH428" s="22">
        <v>209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211975</v>
      </c>
      <c r="D429" s="22">
        <v>-1</v>
      </c>
      <c r="E429" s="22">
        <v>1</v>
      </c>
      <c r="F429" s="22">
        <v>0</v>
      </c>
      <c r="G429" s="22">
        <v>0</v>
      </c>
      <c r="H429" s="22">
        <v>0</v>
      </c>
      <c r="I429" s="22">
        <v>2</v>
      </c>
      <c r="J429" s="20">
        <v>2.2999999999999998</v>
      </c>
      <c r="K429" s="20">
        <v>2.2999999999999998</v>
      </c>
      <c r="L429" s="22">
        <v>2</v>
      </c>
      <c r="M429" s="20" t="s">
        <v>1419</v>
      </c>
      <c r="N429" s="20">
        <v>1.3</v>
      </c>
      <c r="O429" s="22">
        <v>341</v>
      </c>
      <c r="P429" s="23" t="b">
        <v>0</v>
      </c>
      <c r="Q429" s="20"/>
      <c r="R429" s="20" t="s">
        <v>2947</v>
      </c>
      <c r="S429" s="22">
        <v>50</v>
      </c>
      <c r="T429" s="20" t="s">
        <v>1420</v>
      </c>
      <c r="U429" s="20">
        <v>4.2</v>
      </c>
      <c r="V429" s="20" t="s">
        <v>1421</v>
      </c>
      <c r="W429" s="20">
        <v>8.4</v>
      </c>
      <c r="X429" s="23" t="b">
        <v>0</v>
      </c>
      <c r="Y429" s="20"/>
      <c r="Z429" s="20" t="s">
        <v>858</v>
      </c>
      <c r="AA429" s="22">
        <v>13</v>
      </c>
      <c r="AB429" s="22">
        <v>43</v>
      </c>
      <c r="AC429" s="22">
        <v>17</v>
      </c>
      <c r="AD429" s="22">
        <v>732887</v>
      </c>
      <c r="AE429" s="22">
        <v>8201</v>
      </c>
      <c r="AF429" s="22">
        <v>450661</v>
      </c>
      <c r="AG429" s="22">
        <v>18931</v>
      </c>
      <c r="AH429" s="20">
        <v>0.3</v>
      </c>
      <c r="AI429" s="20">
        <v>3.4</v>
      </c>
      <c r="AJ429" s="20" t="s">
        <v>1421</v>
      </c>
      <c r="AK429" s="22">
        <v>360</v>
      </c>
      <c r="AL429" s="22">
        <v>0</v>
      </c>
      <c r="AM429" s="22">
        <v>0</v>
      </c>
      <c r="AN429" s="22">
        <v>2</v>
      </c>
      <c r="AO429" s="22">
        <v>2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1</v>
      </c>
      <c r="AW429" s="22">
        <v>85</v>
      </c>
      <c r="AX429" s="20">
        <v>81.599999999999994</v>
      </c>
      <c r="AY429" s="20">
        <v>52.1</v>
      </c>
      <c r="AZ429" s="20">
        <v>5</v>
      </c>
      <c r="BA429" s="20">
        <v>13.8</v>
      </c>
      <c r="BB429" s="22">
        <v>4</v>
      </c>
      <c r="BC429" s="20">
        <v>0.03</v>
      </c>
      <c r="BD429" s="20">
        <v>0.26</v>
      </c>
      <c r="BE429" s="20">
        <v>0.28999999999999998</v>
      </c>
      <c r="BF429" s="20">
        <v>2.98</v>
      </c>
      <c r="BG429" s="22">
        <v>107</v>
      </c>
      <c r="BH429" s="22">
        <v>37</v>
      </c>
      <c r="BI429" s="22">
        <v>119</v>
      </c>
      <c r="BJ429" s="22">
        <v>27</v>
      </c>
      <c r="BK429" s="22">
        <v>292</v>
      </c>
      <c r="BL429" s="22">
        <v>101</v>
      </c>
      <c r="BM429" s="22">
        <v>149</v>
      </c>
      <c r="BN429" s="22">
        <v>40</v>
      </c>
      <c r="BO429" s="20"/>
      <c r="BP429" s="20"/>
      <c r="BQ429" s="20"/>
      <c r="BR429" s="20"/>
      <c r="BS429" s="20"/>
      <c r="BT429" s="20"/>
      <c r="BU429" s="22">
        <v>0.01</v>
      </c>
      <c r="BV429" s="22">
        <v>0</v>
      </c>
      <c r="BW429" s="22">
        <v>0.06</v>
      </c>
      <c r="BX429" s="22">
        <v>7.0000000000000007E-2</v>
      </c>
      <c r="BY429" s="22">
        <v>0.74</v>
      </c>
      <c r="BZ429" s="22">
        <v>0.5</v>
      </c>
      <c r="CA429" s="22">
        <v>197</v>
      </c>
      <c r="CB429" s="22">
        <v>23</v>
      </c>
      <c r="CC429" s="22">
        <v>227</v>
      </c>
      <c r="CD429" s="22">
        <v>72</v>
      </c>
      <c r="CE429" s="22">
        <v>67</v>
      </c>
      <c r="CF429" s="22">
        <v>19</v>
      </c>
      <c r="CG429" s="22">
        <v>51</v>
      </c>
      <c r="CH429" s="22">
        <v>16</v>
      </c>
      <c r="CI429" s="22">
        <v>1</v>
      </c>
      <c r="CJ429" s="22">
        <v>0.5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126184</v>
      </c>
      <c r="D430" s="22">
        <v>0</v>
      </c>
      <c r="E430" s="22">
        <v>0</v>
      </c>
      <c r="F430" s="22">
        <v>1</v>
      </c>
      <c r="G430" s="22">
        <v>-1</v>
      </c>
      <c r="H430" s="22">
        <v>0</v>
      </c>
      <c r="I430" s="22">
        <v>2</v>
      </c>
      <c r="J430" s="20">
        <v>4.7</v>
      </c>
      <c r="K430" s="20">
        <v>4.7</v>
      </c>
      <c r="L430" s="22">
        <v>1</v>
      </c>
      <c r="M430" s="20" t="s">
        <v>920</v>
      </c>
      <c r="N430" s="20">
        <v>3.7</v>
      </c>
      <c r="O430" s="22">
        <v>342</v>
      </c>
      <c r="P430" s="23" t="b">
        <v>0</v>
      </c>
      <c r="Q430" s="20"/>
      <c r="R430" s="20" t="s">
        <v>2443</v>
      </c>
      <c r="S430" s="22">
        <v>51</v>
      </c>
      <c r="T430" s="20" t="s">
        <v>1390</v>
      </c>
      <c r="U430" s="20">
        <v>4.5</v>
      </c>
      <c r="V430" s="20" t="s">
        <v>452</v>
      </c>
      <c r="W430" s="20">
        <v>7.8</v>
      </c>
      <c r="X430" s="23" t="b">
        <v>0</v>
      </c>
      <c r="Y430" s="20"/>
      <c r="Z430" s="20" t="s">
        <v>858</v>
      </c>
      <c r="AA430" s="22">
        <v>13</v>
      </c>
      <c r="AB430" s="22">
        <v>43</v>
      </c>
      <c r="AC430" s="22">
        <v>18</v>
      </c>
      <c r="AD430" s="22">
        <v>490022</v>
      </c>
      <c r="AE430" s="22">
        <v>9654</v>
      </c>
      <c r="AF430" s="22">
        <v>254760</v>
      </c>
      <c r="AG430" s="22">
        <v>27656</v>
      </c>
      <c r="AH430" s="20">
        <v>0.7</v>
      </c>
      <c r="AI430" s="20">
        <v>3.5</v>
      </c>
      <c r="AJ430" s="20" t="s">
        <v>452</v>
      </c>
      <c r="AK430" s="22">
        <v>259</v>
      </c>
      <c r="AL430" s="22">
        <v>1</v>
      </c>
      <c r="AM430" s="22">
        <v>0</v>
      </c>
      <c r="AN430" s="22">
        <v>1</v>
      </c>
      <c r="AO430" s="22">
        <v>2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1</v>
      </c>
      <c r="AW430" s="22">
        <v>77</v>
      </c>
      <c r="AX430" s="20">
        <v>76.400000000000006</v>
      </c>
      <c r="AY430" s="20">
        <v>6.6</v>
      </c>
      <c r="AZ430" s="20">
        <v>38</v>
      </c>
      <c r="BA430" s="20">
        <v>12.1</v>
      </c>
      <c r="BB430" s="22">
        <v>3</v>
      </c>
      <c r="BC430" s="20">
        <v>0.45</v>
      </c>
      <c r="BD430" s="20">
        <v>0.03</v>
      </c>
      <c r="BE430" s="20">
        <v>0.48</v>
      </c>
      <c r="BF430" s="20">
        <v>2.41</v>
      </c>
      <c r="BG430" s="22">
        <v>121</v>
      </c>
      <c r="BH430" s="22">
        <v>48</v>
      </c>
      <c r="BI430" s="22">
        <v>297</v>
      </c>
      <c r="BJ430" s="22">
        <v>103</v>
      </c>
      <c r="BK430" s="22">
        <v>126</v>
      </c>
      <c r="BL430" s="22">
        <v>22</v>
      </c>
      <c r="BM430" s="22">
        <v>181</v>
      </c>
      <c r="BN430" s="22">
        <v>54</v>
      </c>
      <c r="BO430" s="20"/>
      <c r="BP430" s="20"/>
      <c r="BQ430" s="20"/>
      <c r="BR430" s="20"/>
      <c r="BS430" s="20"/>
      <c r="BT430" s="20"/>
      <c r="BU430" s="22">
        <v>0.16</v>
      </c>
      <c r="BV430" s="22">
        <v>0</v>
      </c>
      <c r="BW430" s="22">
        <v>0.01</v>
      </c>
      <c r="BX430" s="22">
        <v>0.17</v>
      </c>
      <c r="BY430" s="22">
        <v>0.84</v>
      </c>
      <c r="BZ430" s="22">
        <v>0.69</v>
      </c>
      <c r="CA430" s="22">
        <v>162</v>
      </c>
      <c r="CB430" s="22">
        <v>15</v>
      </c>
      <c r="CC430" s="22">
        <v>71</v>
      </c>
      <c r="CD430" s="22">
        <v>21</v>
      </c>
      <c r="CE430" s="22">
        <v>53</v>
      </c>
      <c r="CF430" s="22">
        <v>15</v>
      </c>
      <c r="CG430" s="22">
        <v>55</v>
      </c>
      <c r="CH430" s="22">
        <v>18</v>
      </c>
      <c r="CI430" s="22">
        <v>1.04</v>
      </c>
      <c r="CJ430" s="22">
        <v>0.35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461358</v>
      </c>
      <c r="D431" s="22">
        <v>1</v>
      </c>
      <c r="E431" s="22">
        <v>-1</v>
      </c>
      <c r="F431" s="22">
        <v>3</v>
      </c>
      <c r="G431" s="22">
        <v>-3</v>
      </c>
      <c r="H431" s="22">
        <v>2</v>
      </c>
      <c r="I431" s="22">
        <v>4</v>
      </c>
      <c r="J431" s="20">
        <v>9.3000000000000007</v>
      </c>
      <c r="K431" s="20">
        <v>9.3000000000000007</v>
      </c>
      <c r="L431" s="22">
        <v>9</v>
      </c>
      <c r="M431" s="20" t="s">
        <v>1408</v>
      </c>
      <c r="N431" s="20">
        <v>8.3000000000000007</v>
      </c>
      <c r="O431" s="22">
        <v>343</v>
      </c>
      <c r="P431" s="23" t="b">
        <v>1</v>
      </c>
      <c r="Q431" s="20"/>
      <c r="R431" s="20"/>
      <c r="S431" s="22">
        <v>68</v>
      </c>
      <c r="T431" s="20" t="s">
        <v>1409</v>
      </c>
      <c r="U431" s="20">
        <v>7.4</v>
      </c>
      <c r="V431" s="20" t="s">
        <v>411</v>
      </c>
      <c r="W431" s="20">
        <v>20.399999999999999</v>
      </c>
      <c r="X431" s="23" t="b">
        <v>0</v>
      </c>
      <c r="Y431" s="20"/>
      <c r="Z431" s="20" t="s">
        <v>858</v>
      </c>
      <c r="AA431" s="22">
        <v>13</v>
      </c>
      <c r="AB431" s="22">
        <v>43</v>
      </c>
      <c r="AC431" s="22">
        <v>37</v>
      </c>
      <c r="AD431" s="22">
        <v>1683802</v>
      </c>
      <c r="AE431" s="22">
        <v>406071</v>
      </c>
      <c r="AF431" s="22">
        <v>285989</v>
      </c>
      <c r="AG431" s="22">
        <v>6270</v>
      </c>
      <c r="AH431" s="20">
        <v>1.2</v>
      </c>
      <c r="AI431" s="20">
        <v>5.4</v>
      </c>
      <c r="AJ431" s="20" t="s">
        <v>2195</v>
      </c>
      <c r="AK431" s="22">
        <v>449</v>
      </c>
      <c r="AL431" s="22">
        <v>2</v>
      </c>
      <c r="AM431" s="22">
        <v>5</v>
      </c>
      <c r="AN431" s="22">
        <v>2</v>
      </c>
      <c r="AO431" s="22">
        <v>3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5</v>
      </c>
      <c r="AW431" s="22">
        <v>153</v>
      </c>
      <c r="AX431" s="20">
        <v>156.19999999999999</v>
      </c>
      <c r="AY431" s="20">
        <v>231.9</v>
      </c>
      <c r="AZ431" s="20">
        <v>148</v>
      </c>
      <c r="BA431" s="20">
        <v>53.5</v>
      </c>
      <c r="BB431" s="22">
        <v>5</v>
      </c>
      <c r="BC431" s="20">
        <v>2</v>
      </c>
      <c r="BD431" s="20">
        <v>1.02</v>
      </c>
      <c r="BE431" s="20">
        <v>3.02</v>
      </c>
      <c r="BF431" s="20">
        <v>3.71</v>
      </c>
      <c r="BG431" s="22">
        <v>19</v>
      </c>
      <c r="BH431" s="22">
        <v>3</v>
      </c>
      <c r="BI431" s="22">
        <v>3</v>
      </c>
      <c r="BJ431" s="22">
        <v>1</v>
      </c>
      <c r="BK431" s="22">
        <v>23</v>
      </c>
      <c r="BL431" s="22">
        <v>8</v>
      </c>
      <c r="BM431" s="22">
        <v>5</v>
      </c>
      <c r="BN431" s="22">
        <v>2</v>
      </c>
      <c r="BO431" s="22">
        <v>3</v>
      </c>
      <c r="BP431" s="20"/>
      <c r="BQ431" s="22">
        <v>2</v>
      </c>
      <c r="BR431" s="20"/>
      <c r="BS431" s="22">
        <v>3</v>
      </c>
      <c r="BT431" s="20"/>
      <c r="BU431" s="22">
        <v>0.4</v>
      </c>
      <c r="BV431" s="22">
        <v>0</v>
      </c>
      <c r="BW431" s="22">
        <v>0.2</v>
      </c>
      <c r="BX431" s="22">
        <v>0.6</v>
      </c>
      <c r="BY431" s="22">
        <v>0.74</v>
      </c>
      <c r="BZ431" s="22">
        <v>0.6</v>
      </c>
      <c r="CA431" s="22">
        <v>39</v>
      </c>
      <c r="CB431" s="22">
        <v>15</v>
      </c>
      <c r="CC431" s="22">
        <v>2</v>
      </c>
      <c r="CD431" s="22">
        <v>2</v>
      </c>
      <c r="CE431" s="22">
        <v>4</v>
      </c>
      <c r="CF431" s="22">
        <v>2</v>
      </c>
      <c r="CG431" s="22">
        <v>17</v>
      </c>
      <c r="CH431" s="22">
        <v>3</v>
      </c>
      <c r="CI431" s="22">
        <v>1</v>
      </c>
      <c r="CJ431" s="22">
        <v>0.4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165809</v>
      </c>
      <c r="D432" s="22">
        <v>0</v>
      </c>
      <c r="E432" s="22">
        <v>0</v>
      </c>
      <c r="F432" s="22">
        <v>-1</v>
      </c>
      <c r="G432" s="22">
        <v>1</v>
      </c>
      <c r="H432" s="22">
        <v>1</v>
      </c>
      <c r="I432" s="22">
        <v>3</v>
      </c>
      <c r="J432" s="20">
        <v>6</v>
      </c>
      <c r="K432" s="20">
        <v>6</v>
      </c>
      <c r="L432" s="22">
        <v>13</v>
      </c>
      <c r="M432" s="20" t="s">
        <v>506</v>
      </c>
      <c r="N432" s="20">
        <v>5</v>
      </c>
      <c r="O432" s="22">
        <v>344</v>
      </c>
      <c r="P432" s="23" t="b">
        <v>0</v>
      </c>
      <c r="Q432" s="20"/>
      <c r="R432" s="20" t="s">
        <v>2838</v>
      </c>
      <c r="S432" s="22">
        <v>64</v>
      </c>
      <c r="T432" s="20" t="s">
        <v>1395</v>
      </c>
      <c r="U432" s="20">
        <v>4.5</v>
      </c>
      <c r="V432" s="20" t="s">
        <v>1396</v>
      </c>
      <c r="W432" s="20">
        <v>2</v>
      </c>
      <c r="X432" s="23" t="b">
        <v>0</v>
      </c>
      <c r="Y432" s="20"/>
      <c r="Z432" s="20" t="s">
        <v>858</v>
      </c>
      <c r="AA432" s="22">
        <v>13</v>
      </c>
      <c r="AB432" s="22">
        <v>43</v>
      </c>
      <c r="AC432" s="22">
        <v>18</v>
      </c>
      <c r="AD432" s="22">
        <v>72715</v>
      </c>
      <c r="AE432" s="22">
        <v>23871</v>
      </c>
      <c r="AF432" s="22">
        <v>338275</v>
      </c>
      <c r="AG432" s="22">
        <v>2212</v>
      </c>
      <c r="AH432" s="20">
        <v>0.8</v>
      </c>
      <c r="AI432" s="20">
        <v>2.8</v>
      </c>
      <c r="AJ432" s="20" t="s">
        <v>506</v>
      </c>
      <c r="AK432" s="22">
        <v>284</v>
      </c>
      <c r="AL432" s="22">
        <v>1</v>
      </c>
      <c r="AM432" s="22">
        <v>1</v>
      </c>
      <c r="AN432" s="22">
        <v>1</v>
      </c>
      <c r="AO432" s="22">
        <v>2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3</v>
      </c>
      <c r="AW432" s="22">
        <v>76</v>
      </c>
      <c r="AX432" s="20">
        <v>86.2</v>
      </c>
      <c r="AY432" s="20">
        <v>124.9</v>
      </c>
      <c r="AZ432" s="20">
        <v>45</v>
      </c>
      <c r="BA432" s="20">
        <v>25.6</v>
      </c>
      <c r="BB432" s="22">
        <v>3</v>
      </c>
      <c r="BC432" s="20">
        <v>0.35</v>
      </c>
      <c r="BD432" s="20">
        <v>1.36</v>
      </c>
      <c r="BE432" s="20">
        <v>1.71</v>
      </c>
      <c r="BF432" s="20">
        <v>1.97</v>
      </c>
      <c r="BG432" s="22">
        <v>93</v>
      </c>
      <c r="BH432" s="22">
        <v>35</v>
      </c>
      <c r="BI432" s="22">
        <v>24</v>
      </c>
      <c r="BJ432" s="22">
        <v>16</v>
      </c>
      <c r="BK432" s="22">
        <v>113</v>
      </c>
      <c r="BL432" s="22">
        <v>70</v>
      </c>
      <c r="BM432" s="22">
        <v>54</v>
      </c>
      <c r="BN432" s="22">
        <v>36</v>
      </c>
      <c r="BO432" s="20"/>
      <c r="BP432" s="20"/>
      <c r="BQ432" s="20"/>
      <c r="BR432" s="20"/>
      <c r="BS432" s="20"/>
      <c r="BT432" s="20"/>
      <c r="BU432" s="22">
        <v>0.11</v>
      </c>
      <c r="BV432" s="22">
        <v>0</v>
      </c>
      <c r="BW432" s="22">
        <v>0.43</v>
      </c>
      <c r="BX432" s="22">
        <v>0.54</v>
      </c>
      <c r="BY432" s="22">
        <v>0.62</v>
      </c>
      <c r="BZ432" s="22">
        <v>0.63</v>
      </c>
      <c r="CA432" s="22">
        <v>54</v>
      </c>
      <c r="CB432" s="22">
        <v>32</v>
      </c>
      <c r="CC432" s="22">
        <v>39</v>
      </c>
      <c r="CD432" s="22">
        <v>19</v>
      </c>
      <c r="CE432" s="22">
        <v>54</v>
      </c>
      <c r="CF432" s="22">
        <v>25</v>
      </c>
      <c r="CG432" s="22">
        <v>119</v>
      </c>
      <c r="CH432" s="22">
        <v>35</v>
      </c>
      <c r="CI432" s="22">
        <v>0.95</v>
      </c>
      <c r="CJ432" s="22">
        <v>0.32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477555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1.7</v>
      </c>
      <c r="K433" s="20">
        <v>1.7</v>
      </c>
      <c r="L433" s="22">
        <v>1</v>
      </c>
      <c r="M433" s="20" t="s">
        <v>2196</v>
      </c>
      <c r="N433" s="20">
        <v>0.7</v>
      </c>
      <c r="O433" s="22">
        <v>345</v>
      </c>
      <c r="P433" s="23" t="b">
        <v>0</v>
      </c>
      <c r="Q433" s="20"/>
      <c r="R433" s="20"/>
      <c r="S433" s="22">
        <v>44</v>
      </c>
      <c r="T433" s="20" t="s">
        <v>2197</v>
      </c>
      <c r="U433" s="20">
        <v>1</v>
      </c>
      <c r="V433" s="20" t="s">
        <v>2198</v>
      </c>
      <c r="W433" s="20">
        <v>0</v>
      </c>
      <c r="X433" s="23" t="b">
        <v>0</v>
      </c>
      <c r="Y433" s="20"/>
      <c r="Z433" s="20" t="s">
        <v>858</v>
      </c>
      <c r="AA433" s="22">
        <v>13</v>
      </c>
      <c r="AB433" s="22">
        <v>43</v>
      </c>
      <c r="AC433" s="22">
        <v>2</v>
      </c>
      <c r="AD433" s="22">
        <v>986</v>
      </c>
      <c r="AE433" s="22">
        <v>109</v>
      </c>
      <c r="AF433" s="22">
        <v>1619</v>
      </c>
      <c r="AG433" s="22">
        <v>89</v>
      </c>
      <c r="AH433" s="20">
        <v>0.2</v>
      </c>
      <c r="AI433" s="20">
        <v>0.5</v>
      </c>
      <c r="AJ433" s="20" t="s">
        <v>2198</v>
      </c>
      <c r="AK433" s="22">
        <v>2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8</v>
      </c>
      <c r="AX433" s="20">
        <v>2.4</v>
      </c>
      <c r="AY433" s="20">
        <v>1.1000000000000001</v>
      </c>
      <c r="AZ433" s="20">
        <v>2</v>
      </c>
      <c r="BA433" s="20">
        <v>0.5</v>
      </c>
      <c r="BB433" s="22">
        <v>0</v>
      </c>
      <c r="BC433" s="20">
        <v>0</v>
      </c>
      <c r="BD433" s="20">
        <v>0.01</v>
      </c>
      <c r="BE433" s="20">
        <v>0.01</v>
      </c>
      <c r="BF433" s="20">
        <v>0</v>
      </c>
      <c r="BG433" s="22">
        <v>375</v>
      </c>
      <c r="BH433" s="22">
        <v>170</v>
      </c>
      <c r="BI433" s="22">
        <v>340</v>
      </c>
      <c r="BJ433" s="22">
        <v>167</v>
      </c>
      <c r="BK433" s="22">
        <v>325</v>
      </c>
      <c r="BL433" s="22">
        <v>161</v>
      </c>
      <c r="BM433" s="22">
        <v>386</v>
      </c>
      <c r="BN433" s="22">
        <v>176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0.45</v>
      </c>
      <c r="BX433" s="22">
        <v>0.45</v>
      </c>
      <c r="BY433" s="22">
        <v>0</v>
      </c>
      <c r="BZ433" s="22">
        <v>0</v>
      </c>
      <c r="CA433" s="22">
        <v>571</v>
      </c>
      <c r="CB433" s="22">
        <v>298</v>
      </c>
      <c r="CC433" s="22">
        <v>299</v>
      </c>
      <c r="CD433" s="22">
        <v>137</v>
      </c>
      <c r="CE433" s="22">
        <v>322</v>
      </c>
      <c r="CF433" s="22">
        <v>141</v>
      </c>
      <c r="CG433" s="22">
        <v>546</v>
      </c>
      <c r="CH433" s="22">
        <v>202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121145</v>
      </c>
      <c r="D434" s="22">
        <v>0</v>
      </c>
      <c r="E434" s="22">
        <v>0</v>
      </c>
      <c r="F434" s="22">
        <v>-2</v>
      </c>
      <c r="G434" s="22">
        <v>2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1195</v>
      </c>
      <c r="N434" s="20">
        <v>0</v>
      </c>
      <c r="O434" s="22">
        <v>346</v>
      </c>
      <c r="P434" s="23" t="b">
        <v>0</v>
      </c>
      <c r="Q434" s="20" t="s">
        <v>3116</v>
      </c>
      <c r="R434" s="20" t="s">
        <v>3117</v>
      </c>
      <c r="S434" s="22">
        <v>58</v>
      </c>
      <c r="T434" s="20" t="s">
        <v>1387</v>
      </c>
      <c r="U434" s="20">
        <v>0</v>
      </c>
      <c r="V434" s="20" t="s">
        <v>442</v>
      </c>
      <c r="W434" s="20">
        <v>1.4</v>
      </c>
      <c r="X434" s="23" t="b">
        <v>0</v>
      </c>
      <c r="Y434" s="20"/>
      <c r="Z434" s="20" t="s">
        <v>872</v>
      </c>
      <c r="AA434" s="22">
        <v>13</v>
      </c>
      <c r="AB434" s="22">
        <v>43</v>
      </c>
      <c r="AC434" s="22">
        <v>0</v>
      </c>
      <c r="AD434" s="22">
        <v>23685</v>
      </c>
      <c r="AE434" s="22">
        <v>0</v>
      </c>
      <c r="AF434" s="22">
        <v>241846</v>
      </c>
      <c r="AG434" s="22">
        <v>5100</v>
      </c>
      <c r="AH434" s="20">
        <v>0</v>
      </c>
      <c r="AI434" s="20">
        <v>0</v>
      </c>
      <c r="AJ434" s="20" t="s">
        <v>442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705</v>
      </c>
      <c r="BH434" s="22">
        <v>232</v>
      </c>
      <c r="BI434" s="22">
        <v>704</v>
      </c>
      <c r="BJ434" s="22">
        <v>232</v>
      </c>
      <c r="BK434" s="22">
        <v>703</v>
      </c>
      <c r="BL434" s="22">
        <v>232</v>
      </c>
      <c r="BM434" s="22">
        <v>705</v>
      </c>
      <c r="BN434" s="22">
        <v>232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80</v>
      </c>
      <c r="CB434" s="22">
        <v>5</v>
      </c>
      <c r="CC434" s="22">
        <v>699</v>
      </c>
      <c r="CD434" s="22">
        <v>230</v>
      </c>
      <c r="CE434" s="22">
        <v>704</v>
      </c>
      <c r="CF434" s="22">
        <v>232</v>
      </c>
      <c r="CG434" s="22">
        <v>140</v>
      </c>
      <c r="CH434" s="22">
        <v>52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17601</v>
      </c>
      <c r="D435" s="22">
        <v>-1</v>
      </c>
      <c r="E435" s="22">
        <v>1</v>
      </c>
      <c r="F435" s="22">
        <v>-1</v>
      </c>
      <c r="G435" s="22">
        <v>1</v>
      </c>
      <c r="H435" s="22">
        <v>0</v>
      </c>
      <c r="I435" s="22">
        <v>1</v>
      </c>
      <c r="J435" s="20">
        <v>1</v>
      </c>
      <c r="K435" s="20">
        <v>1</v>
      </c>
      <c r="L435" s="22">
        <v>0</v>
      </c>
      <c r="M435" s="20" t="s">
        <v>1414</v>
      </c>
      <c r="N435" s="20">
        <v>0</v>
      </c>
      <c r="O435" s="22">
        <v>347</v>
      </c>
      <c r="P435" s="23" t="b">
        <v>0</v>
      </c>
      <c r="Q435" s="20"/>
      <c r="R435" s="20"/>
      <c r="S435" s="22">
        <v>39</v>
      </c>
      <c r="T435" s="20" t="s">
        <v>1415</v>
      </c>
      <c r="U435" s="20">
        <v>0</v>
      </c>
      <c r="V435" s="20" t="s">
        <v>750</v>
      </c>
      <c r="W435" s="20">
        <v>0.1</v>
      </c>
      <c r="X435" s="23" t="b">
        <v>0</v>
      </c>
      <c r="Y435" s="20"/>
      <c r="Z435" s="20" t="s">
        <v>858</v>
      </c>
      <c r="AA435" s="22">
        <v>13</v>
      </c>
      <c r="AB435" s="22">
        <v>43</v>
      </c>
      <c r="AC435" s="22">
        <v>0</v>
      </c>
      <c r="AD435" s="22">
        <v>1012</v>
      </c>
      <c r="AE435" s="22">
        <v>307</v>
      </c>
      <c r="AF435" s="22">
        <v>2359</v>
      </c>
      <c r="AG435" s="22">
        <v>159</v>
      </c>
      <c r="AH435" s="20">
        <v>0</v>
      </c>
      <c r="AI435" s="20">
        <v>0</v>
      </c>
      <c r="AJ435" s="20" t="s">
        <v>750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401</v>
      </c>
      <c r="BH435" s="22">
        <v>24</v>
      </c>
      <c r="BI435" s="22">
        <v>379</v>
      </c>
      <c r="BJ435" s="22">
        <v>6</v>
      </c>
      <c r="BK435" s="22">
        <v>345</v>
      </c>
      <c r="BL435" s="22">
        <v>2</v>
      </c>
      <c r="BM435" s="22">
        <v>406</v>
      </c>
      <c r="BN435" s="22">
        <v>24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706</v>
      </c>
      <c r="CB435" s="22">
        <v>82</v>
      </c>
      <c r="CC435" s="22">
        <v>376</v>
      </c>
      <c r="CD435" s="22">
        <v>24</v>
      </c>
      <c r="CE435" s="22">
        <v>404</v>
      </c>
      <c r="CF435" s="22">
        <v>24</v>
      </c>
      <c r="CG435" s="22">
        <v>447</v>
      </c>
      <c r="CH435" s="22">
        <v>63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463210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1808</v>
      </c>
      <c r="N436" s="20">
        <v>0</v>
      </c>
      <c r="O436" s="22">
        <v>348</v>
      </c>
      <c r="P436" s="23" t="b">
        <v>0</v>
      </c>
      <c r="Q436" s="20" t="s">
        <v>2199</v>
      </c>
      <c r="R436" s="20" t="s">
        <v>2200</v>
      </c>
      <c r="S436" s="22">
        <v>45</v>
      </c>
      <c r="T436" s="20" t="s">
        <v>1809</v>
      </c>
      <c r="U436" s="20">
        <v>0</v>
      </c>
      <c r="V436" s="20" t="s">
        <v>1810</v>
      </c>
      <c r="W436" s="20">
        <v>0</v>
      </c>
      <c r="X436" s="23" t="b">
        <v>0</v>
      </c>
      <c r="Y436" s="20"/>
      <c r="Z436" s="20" t="s">
        <v>872</v>
      </c>
      <c r="AA436" s="22">
        <v>13</v>
      </c>
      <c r="AB436" s="22">
        <v>43</v>
      </c>
      <c r="AC436" s="22">
        <v>0</v>
      </c>
      <c r="AD436" s="22">
        <v>0</v>
      </c>
      <c r="AE436" s="22">
        <v>0</v>
      </c>
      <c r="AF436" s="22">
        <v>32</v>
      </c>
      <c r="AG436" s="22">
        <v>1</v>
      </c>
      <c r="AH436" s="20">
        <v>0</v>
      </c>
      <c r="AI436" s="20">
        <v>0</v>
      </c>
      <c r="AJ436" s="20" t="s">
        <v>1810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604</v>
      </c>
      <c r="BH436" s="22">
        <v>232</v>
      </c>
      <c r="BI436" s="22">
        <v>597</v>
      </c>
      <c r="BJ436" s="22">
        <v>231</v>
      </c>
      <c r="BK436" s="22">
        <v>587</v>
      </c>
      <c r="BL436" s="22">
        <v>224</v>
      </c>
      <c r="BM436" s="22">
        <v>609</v>
      </c>
      <c r="BN436" s="22">
        <v>235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433</v>
      </c>
      <c r="CB436" s="22">
        <v>240</v>
      </c>
      <c r="CC436" s="22">
        <v>590</v>
      </c>
      <c r="CD436" s="22">
        <v>225</v>
      </c>
      <c r="CE436" s="22">
        <v>609</v>
      </c>
      <c r="CF436" s="22">
        <v>235</v>
      </c>
      <c r="CG436" s="22">
        <v>717</v>
      </c>
      <c r="CH436" s="22">
        <v>308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61366</v>
      </c>
      <c r="D437" s="22">
        <v>0</v>
      </c>
      <c r="E437" s="22">
        <v>0</v>
      </c>
      <c r="F437" s="22">
        <v>-3</v>
      </c>
      <c r="G437" s="22">
        <v>3</v>
      </c>
      <c r="H437" s="22">
        <v>0</v>
      </c>
      <c r="I437" s="22">
        <v>3</v>
      </c>
      <c r="J437" s="20">
        <v>0</v>
      </c>
      <c r="K437" s="20">
        <v>0</v>
      </c>
      <c r="L437" s="22">
        <v>0</v>
      </c>
      <c r="M437" s="20" t="s">
        <v>1083</v>
      </c>
      <c r="N437" s="20">
        <v>0</v>
      </c>
      <c r="O437" s="22">
        <v>349</v>
      </c>
      <c r="P437" s="23" t="b">
        <v>0</v>
      </c>
      <c r="Q437" s="20" t="s">
        <v>2839</v>
      </c>
      <c r="R437" s="20" t="s">
        <v>2592</v>
      </c>
      <c r="S437" s="22">
        <v>102</v>
      </c>
      <c r="T437" s="20" t="s">
        <v>1382</v>
      </c>
      <c r="U437" s="20">
        <v>1</v>
      </c>
      <c r="V437" s="20" t="s">
        <v>405</v>
      </c>
      <c r="W437" s="20">
        <v>1.9</v>
      </c>
      <c r="X437" s="23" t="b">
        <v>0</v>
      </c>
      <c r="Y437" s="20"/>
      <c r="Z437" s="20" t="s">
        <v>899</v>
      </c>
      <c r="AA437" s="22">
        <v>13</v>
      </c>
      <c r="AB437" s="22">
        <v>43</v>
      </c>
      <c r="AC437" s="22">
        <v>1</v>
      </c>
      <c r="AD437" s="22">
        <v>8281</v>
      </c>
      <c r="AE437" s="22">
        <v>182</v>
      </c>
      <c r="AF437" s="22">
        <v>1259053</v>
      </c>
      <c r="AG437" s="22">
        <v>3357</v>
      </c>
      <c r="AH437" s="20">
        <v>0</v>
      </c>
      <c r="AI437" s="20">
        <v>0.1</v>
      </c>
      <c r="AJ437" s="20" t="s">
        <v>405</v>
      </c>
      <c r="AK437" s="22">
        <v>22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4</v>
      </c>
      <c r="AX437" s="20">
        <v>2.4</v>
      </c>
      <c r="AY437" s="20">
        <v>18.8</v>
      </c>
      <c r="AZ437" s="20">
        <v>1</v>
      </c>
      <c r="BA437" s="20">
        <v>2.2000000000000002</v>
      </c>
      <c r="BB437" s="22">
        <v>1</v>
      </c>
      <c r="BC437" s="20">
        <v>0.02</v>
      </c>
      <c r="BD437" s="20">
        <v>0.16</v>
      </c>
      <c r="BE437" s="20">
        <v>0.18</v>
      </c>
      <c r="BF437" s="20">
        <v>0.1</v>
      </c>
      <c r="BG437" s="22">
        <v>376</v>
      </c>
      <c r="BH437" s="22">
        <v>171</v>
      </c>
      <c r="BI437" s="22">
        <v>220</v>
      </c>
      <c r="BJ437" s="22">
        <v>123</v>
      </c>
      <c r="BK437" s="22">
        <v>344</v>
      </c>
      <c r="BL437" s="22">
        <v>174</v>
      </c>
      <c r="BM437" s="22">
        <v>346</v>
      </c>
      <c r="BN437" s="22">
        <v>156</v>
      </c>
      <c r="BO437" s="22">
        <v>1</v>
      </c>
      <c r="BP437" s="20"/>
      <c r="BQ437" s="22">
        <v>1</v>
      </c>
      <c r="BR437" s="20"/>
      <c r="BS437" s="22">
        <v>4</v>
      </c>
      <c r="BT437" s="20"/>
      <c r="BU437" s="22">
        <v>0.08</v>
      </c>
      <c r="BV437" s="22">
        <v>0</v>
      </c>
      <c r="BW437" s="22">
        <v>0.65</v>
      </c>
      <c r="BX437" s="22">
        <v>0.73</v>
      </c>
      <c r="BY437" s="22">
        <v>0.41</v>
      </c>
      <c r="BZ437" s="22">
        <v>0</v>
      </c>
      <c r="CA437" s="22">
        <v>4</v>
      </c>
      <c r="CB437" s="22">
        <v>2</v>
      </c>
      <c r="CC437" s="22">
        <v>713</v>
      </c>
      <c r="CD437" s="22">
        <v>308</v>
      </c>
      <c r="CE437" s="22">
        <v>383</v>
      </c>
      <c r="CF437" s="22">
        <v>183</v>
      </c>
      <c r="CG437" s="22">
        <v>127</v>
      </c>
      <c r="CH437" s="22">
        <v>39</v>
      </c>
      <c r="CI437" s="22">
        <v>4.09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171314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3</v>
      </c>
      <c r="K438" s="20">
        <v>3</v>
      </c>
      <c r="L438" s="22">
        <v>2</v>
      </c>
      <c r="M438" s="20" t="s">
        <v>1272</v>
      </c>
      <c r="N438" s="20">
        <v>2</v>
      </c>
      <c r="O438" s="22">
        <v>350</v>
      </c>
      <c r="P438" s="23" t="b">
        <v>0</v>
      </c>
      <c r="Q438" s="20"/>
      <c r="R438" s="20"/>
      <c r="S438" s="22">
        <v>55</v>
      </c>
      <c r="T438" s="20" t="s">
        <v>1397</v>
      </c>
      <c r="U438" s="20">
        <v>3.2</v>
      </c>
      <c r="V438" s="20" t="s">
        <v>1398</v>
      </c>
      <c r="W438" s="20">
        <v>8.6</v>
      </c>
      <c r="X438" s="23" t="b">
        <v>0</v>
      </c>
      <c r="Y438" s="20"/>
      <c r="Z438" s="20" t="s">
        <v>858</v>
      </c>
      <c r="AA438" s="22">
        <v>13</v>
      </c>
      <c r="AB438" s="22">
        <v>43</v>
      </c>
      <c r="AC438" s="22">
        <v>13</v>
      </c>
      <c r="AD438" s="22">
        <v>344463</v>
      </c>
      <c r="AE438" s="22">
        <v>14798</v>
      </c>
      <c r="AF438" s="22">
        <v>258543</v>
      </c>
      <c r="AG438" s="22">
        <v>15234</v>
      </c>
      <c r="AH438" s="20">
        <v>0.4</v>
      </c>
      <c r="AI438" s="20">
        <v>2.4</v>
      </c>
      <c r="AJ438" s="20" t="s">
        <v>1272</v>
      </c>
      <c r="AK438" s="22">
        <v>360</v>
      </c>
      <c r="AL438" s="22">
        <v>0</v>
      </c>
      <c r="AM438" s="22">
        <v>0</v>
      </c>
      <c r="AN438" s="22">
        <v>1</v>
      </c>
      <c r="AO438" s="22">
        <v>3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1</v>
      </c>
      <c r="AW438" s="22">
        <v>65</v>
      </c>
      <c r="AX438" s="20">
        <v>72</v>
      </c>
      <c r="AY438" s="20">
        <v>16.399999999999999</v>
      </c>
      <c r="AZ438" s="20">
        <v>42</v>
      </c>
      <c r="BA438" s="20">
        <v>13.1</v>
      </c>
      <c r="BB438" s="22">
        <v>4</v>
      </c>
      <c r="BC438" s="20">
        <v>0.22</v>
      </c>
      <c r="BD438" s="20">
        <v>0.16</v>
      </c>
      <c r="BE438" s="20">
        <v>0.38</v>
      </c>
      <c r="BF438" s="20">
        <v>3.41</v>
      </c>
      <c r="BG438" s="22">
        <v>137</v>
      </c>
      <c r="BH438" s="22">
        <v>57</v>
      </c>
      <c r="BI438" s="22">
        <v>231</v>
      </c>
      <c r="BJ438" s="22">
        <v>69</v>
      </c>
      <c r="BK438" s="22">
        <v>118</v>
      </c>
      <c r="BL438" s="22">
        <v>17</v>
      </c>
      <c r="BM438" s="22">
        <v>163</v>
      </c>
      <c r="BN438" s="22">
        <v>46</v>
      </c>
      <c r="BO438" s="20"/>
      <c r="BP438" s="20"/>
      <c r="BQ438" s="20"/>
      <c r="BR438" s="20"/>
      <c r="BS438" s="20"/>
      <c r="BT438" s="20"/>
      <c r="BU438" s="22">
        <v>0.06</v>
      </c>
      <c r="BV438" s="22">
        <v>0</v>
      </c>
      <c r="BW438" s="22">
        <v>0.04</v>
      </c>
      <c r="BX438" s="22">
        <v>0.1</v>
      </c>
      <c r="BY438" s="22">
        <v>0.85</v>
      </c>
      <c r="BZ438" s="22">
        <v>0.75</v>
      </c>
      <c r="CA438" s="22">
        <v>102</v>
      </c>
      <c r="CB438" s="22">
        <v>7</v>
      </c>
      <c r="CC438" s="22">
        <v>168</v>
      </c>
      <c r="CD438" s="22">
        <v>54</v>
      </c>
      <c r="CE438" s="22">
        <v>113</v>
      </c>
      <c r="CF438" s="22">
        <v>31</v>
      </c>
      <c r="CG438" s="22">
        <v>50</v>
      </c>
      <c r="CH438" s="22">
        <v>15</v>
      </c>
      <c r="CI438" s="22">
        <v>1</v>
      </c>
      <c r="CJ438" s="22">
        <v>0.25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121160</v>
      </c>
      <c r="D439" s="22">
        <v>0</v>
      </c>
      <c r="E439" s="22">
        <v>0</v>
      </c>
      <c r="F439" s="22">
        <v>1</v>
      </c>
      <c r="G439" s="22">
        <v>-1</v>
      </c>
      <c r="H439" s="22">
        <v>0</v>
      </c>
      <c r="I439" s="22">
        <v>1</v>
      </c>
      <c r="J439" s="20">
        <v>3.3</v>
      </c>
      <c r="K439" s="20">
        <v>3.3</v>
      </c>
      <c r="L439" s="22">
        <v>2</v>
      </c>
      <c r="M439" s="20" t="s">
        <v>66</v>
      </c>
      <c r="N439" s="20">
        <v>2.2999999999999998</v>
      </c>
      <c r="O439" s="22">
        <v>352</v>
      </c>
      <c r="P439" s="23" t="b">
        <v>0</v>
      </c>
      <c r="Q439" s="20"/>
      <c r="R439" s="20"/>
      <c r="S439" s="22">
        <v>56</v>
      </c>
      <c r="T439" s="20" t="s">
        <v>1388</v>
      </c>
      <c r="U439" s="20">
        <v>3.8</v>
      </c>
      <c r="V439" s="20" t="s">
        <v>1389</v>
      </c>
      <c r="W439" s="20">
        <v>21</v>
      </c>
      <c r="X439" s="23" t="b">
        <v>0</v>
      </c>
      <c r="Y439" s="20"/>
      <c r="Z439" s="20" t="s">
        <v>858</v>
      </c>
      <c r="AA439" s="22">
        <v>13</v>
      </c>
      <c r="AB439" s="22">
        <v>43</v>
      </c>
      <c r="AC439" s="22">
        <v>19</v>
      </c>
      <c r="AD439" s="22">
        <v>684723</v>
      </c>
      <c r="AE439" s="22">
        <v>26816</v>
      </c>
      <c r="AF439" s="22">
        <v>299982</v>
      </c>
      <c r="AG439" s="22">
        <v>33160</v>
      </c>
      <c r="AH439" s="20">
        <v>0.4</v>
      </c>
      <c r="AI439" s="20">
        <v>3.4</v>
      </c>
      <c r="AJ439" s="20" t="s">
        <v>2203</v>
      </c>
      <c r="AK439" s="22">
        <v>450</v>
      </c>
      <c r="AL439" s="22">
        <v>0</v>
      </c>
      <c r="AM439" s="22">
        <v>0</v>
      </c>
      <c r="AN439" s="22">
        <v>2</v>
      </c>
      <c r="AO439" s="22">
        <v>3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7</v>
      </c>
      <c r="AV439" s="22">
        <v>0</v>
      </c>
      <c r="AW439" s="22">
        <v>88</v>
      </c>
      <c r="AX439" s="20">
        <v>83.2</v>
      </c>
      <c r="AY439" s="20">
        <v>10</v>
      </c>
      <c r="AZ439" s="20">
        <v>0</v>
      </c>
      <c r="BA439" s="20">
        <v>9.1999999999999993</v>
      </c>
      <c r="BB439" s="22">
        <v>5</v>
      </c>
      <c r="BC439" s="20">
        <v>0</v>
      </c>
      <c r="BD439" s="20">
        <v>0.02</v>
      </c>
      <c r="BE439" s="20">
        <v>0.02</v>
      </c>
      <c r="BF439" s="20">
        <v>3.71</v>
      </c>
      <c r="BG439" s="22">
        <v>103</v>
      </c>
      <c r="BH439" s="22">
        <v>18</v>
      </c>
      <c r="BI439" s="22">
        <v>283</v>
      </c>
      <c r="BJ439" s="22">
        <v>2</v>
      </c>
      <c r="BK439" s="22">
        <v>702</v>
      </c>
      <c r="BL439" s="22">
        <v>85</v>
      </c>
      <c r="BM439" s="22">
        <v>226</v>
      </c>
      <c r="BN439" s="22">
        <v>17</v>
      </c>
      <c r="BO439" s="20"/>
      <c r="BP439" s="20"/>
      <c r="BQ439" s="20"/>
      <c r="BR439" s="20"/>
      <c r="BS439" s="20"/>
      <c r="BT439" s="20"/>
      <c r="BU439" s="22">
        <v>0</v>
      </c>
      <c r="BV439" s="22">
        <v>1.4</v>
      </c>
      <c r="BW439" s="22">
        <v>0</v>
      </c>
      <c r="BX439" s="22">
        <v>0</v>
      </c>
      <c r="BY439" s="22">
        <v>0.74</v>
      </c>
      <c r="BZ439" s="22">
        <v>0.6</v>
      </c>
      <c r="CA439" s="22">
        <v>88</v>
      </c>
      <c r="CB439" s="22">
        <v>1</v>
      </c>
      <c r="CC439" s="22">
        <v>143</v>
      </c>
      <c r="CD439" s="22">
        <v>13</v>
      </c>
      <c r="CE439" s="22">
        <v>87</v>
      </c>
      <c r="CF439" s="22">
        <v>9</v>
      </c>
      <c r="CG439" s="22">
        <v>16</v>
      </c>
      <c r="CH439" s="22">
        <v>3</v>
      </c>
      <c r="CI439" s="22">
        <v>1</v>
      </c>
      <c r="CJ439" s="22">
        <v>0.4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209244</v>
      </c>
      <c r="D440" s="22">
        <v>0</v>
      </c>
      <c r="E440" s="22">
        <v>0</v>
      </c>
      <c r="F440" s="22">
        <v>1</v>
      </c>
      <c r="G440" s="22">
        <v>-1</v>
      </c>
      <c r="H440" s="22">
        <v>0</v>
      </c>
      <c r="I440" s="22">
        <v>3</v>
      </c>
      <c r="J440" s="20">
        <v>4.7</v>
      </c>
      <c r="K440" s="20">
        <v>4.7</v>
      </c>
      <c r="L440" s="22">
        <v>2</v>
      </c>
      <c r="M440" s="20" t="s">
        <v>1399</v>
      </c>
      <c r="N440" s="20">
        <v>3.7</v>
      </c>
      <c r="O440" s="22">
        <v>353</v>
      </c>
      <c r="P440" s="23" t="b">
        <v>0</v>
      </c>
      <c r="Q440" s="20"/>
      <c r="R440" s="20"/>
      <c r="S440" s="22">
        <v>76</v>
      </c>
      <c r="T440" s="20" t="s">
        <v>1400</v>
      </c>
      <c r="U440" s="20">
        <v>4.5999999999999996</v>
      </c>
      <c r="V440" s="20" t="s">
        <v>453</v>
      </c>
      <c r="W440" s="20">
        <v>13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23</v>
      </c>
      <c r="AD440" s="22">
        <v>851454</v>
      </c>
      <c r="AE440" s="22">
        <v>19743</v>
      </c>
      <c r="AF440" s="22">
        <v>478967</v>
      </c>
      <c r="AG440" s="22">
        <v>48660</v>
      </c>
      <c r="AH440" s="20">
        <v>0.5</v>
      </c>
      <c r="AI440" s="20">
        <v>3</v>
      </c>
      <c r="AJ440" s="20" t="s">
        <v>453</v>
      </c>
      <c r="AK440" s="22">
        <v>339</v>
      </c>
      <c r="AL440" s="22">
        <v>0</v>
      </c>
      <c r="AM440" s="22">
        <v>3</v>
      </c>
      <c r="AN440" s="22">
        <v>2</v>
      </c>
      <c r="AO440" s="22">
        <v>2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3</v>
      </c>
      <c r="AW440" s="22">
        <v>89</v>
      </c>
      <c r="AX440" s="20">
        <v>98.6</v>
      </c>
      <c r="AY440" s="20">
        <v>194.8</v>
      </c>
      <c r="AZ440" s="20">
        <v>117</v>
      </c>
      <c r="BA440" s="20">
        <v>41.1</v>
      </c>
      <c r="BB440" s="22">
        <v>4</v>
      </c>
      <c r="BC440" s="20">
        <v>0.77</v>
      </c>
      <c r="BD440" s="20">
        <v>1</v>
      </c>
      <c r="BE440" s="20">
        <v>1.77</v>
      </c>
      <c r="BF440" s="20">
        <v>3.37</v>
      </c>
      <c r="BG440" s="22">
        <v>73</v>
      </c>
      <c r="BH440" s="22">
        <v>28</v>
      </c>
      <c r="BI440" s="22">
        <v>9</v>
      </c>
      <c r="BJ440" s="22">
        <v>8</v>
      </c>
      <c r="BK440" s="22">
        <v>38</v>
      </c>
      <c r="BL440" s="22">
        <v>25</v>
      </c>
      <c r="BM440" s="22">
        <v>17</v>
      </c>
      <c r="BN440" s="22">
        <v>14</v>
      </c>
      <c r="BO440" s="22">
        <v>2</v>
      </c>
      <c r="BP440" s="20"/>
      <c r="BQ440" s="22">
        <v>4</v>
      </c>
      <c r="BR440" s="20"/>
      <c r="BS440" s="20"/>
      <c r="BT440" s="20"/>
      <c r="BU440" s="22">
        <v>0.2</v>
      </c>
      <c r="BV440" s="22">
        <v>0</v>
      </c>
      <c r="BW440" s="22">
        <v>0.27</v>
      </c>
      <c r="BX440" s="22">
        <v>0.47</v>
      </c>
      <c r="BY440" s="22">
        <v>0.89</v>
      </c>
      <c r="BZ440" s="22">
        <v>0.53</v>
      </c>
      <c r="CA440" s="22">
        <v>19</v>
      </c>
      <c r="CB440" s="22">
        <v>12</v>
      </c>
      <c r="CC440" s="22">
        <v>77</v>
      </c>
      <c r="CD440" s="22">
        <v>37</v>
      </c>
      <c r="CE440" s="22">
        <v>48</v>
      </c>
      <c r="CF440" s="22">
        <v>24</v>
      </c>
      <c r="CG440" s="22">
        <v>33</v>
      </c>
      <c r="CH440" s="22">
        <v>11</v>
      </c>
      <c r="CI440" s="22">
        <v>1.06</v>
      </c>
      <c r="CJ440" s="22">
        <v>0.53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50</v>
      </c>
      <c r="B441" s="22">
        <v>0</v>
      </c>
      <c r="C441" s="22">
        <v>114283</v>
      </c>
      <c r="D441" s="22">
        <v>0</v>
      </c>
      <c r="E441" s="22">
        <v>0</v>
      </c>
      <c r="F441" s="22">
        <v>-2</v>
      </c>
      <c r="G441" s="22">
        <v>2</v>
      </c>
      <c r="H441" s="22">
        <v>0</v>
      </c>
      <c r="I441" s="22">
        <v>3</v>
      </c>
      <c r="J441" s="20">
        <v>1.6</v>
      </c>
      <c r="K441" s="20">
        <v>0</v>
      </c>
      <c r="L441" s="22">
        <v>0</v>
      </c>
      <c r="M441" s="20" t="s">
        <v>995</v>
      </c>
      <c r="N441" s="20">
        <v>2.2999999999999998</v>
      </c>
      <c r="O441" s="22">
        <v>354</v>
      </c>
      <c r="P441" s="23" t="b">
        <v>0</v>
      </c>
      <c r="Q441" s="20" t="s">
        <v>3317</v>
      </c>
      <c r="R441" s="20" t="s">
        <v>3318</v>
      </c>
      <c r="S441" s="22">
        <v>73</v>
      </c>
      <c r="T441" s="20" t="s">
        <v>1386</v>
      </c>
      <c r="U441" s="20">
        <v>5</v>
      </c>
      <c r="V441" s="20" t="s">
        <v>420</v>
      </c>
      <c r="W441" s="20">
        <v>2.2999999999999998</v>
      </c>
      <c r="X441" s="23" t="b">
        <v>0</v>
      </c>
      <c r="Y441" s="20"/>
      <c r="Z441" s="20" t="s">
        <v>937</v>
      </c>
      <c r="AA441" s="22">
        <v>13</v>
      </c>
      <c r="AB441" s="22">
        <v>43</v>
      </c>
      <c r="AC441" s="22">
        <v>10</v>
      </c>
      <c r="AD441" s="22">
        <v>56313</v>
      </c>
      <c r="AE441" s="22">
        <v>129</v>
      </c>
      <c r="AF441" s="22">
        <v>380676</v>
      </c>
      <c r="AG441" s="22">
        <v>22363</v>
      </c>
      <c r="AH441" s="20">
        <v>0.3</v>
      </c>
      <c r="AI441" s="20">
        <v>1.4</v>
      </c>
      <c r="AJ441" s="20" t="s">
        <v>420</v>
      </c>
      <c r="AK441" s="22">
        <v>180</v>
      </c>
      <c r="AL441" s="22">
        <v>0</v>
      </c>
      <c r="AM441" s="22">
        <v>1</v>
      </c>
      <c r="AN441" s="22">
        <v>1</v>
      </c>
      <c r="AO441" s="22">
        <v>1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2</v>
      </c>
      <c r="AW441" s="22">
        <v>40</v>
      </c>
      <c r="AX441" s="20">
        <v>44.4</v>
      </c>
      <c r="AY441" s="20">
        <v>83.4</v>
      </c>
      <c r="AZ441" s="20">
        <v>52</v>
      </c>
      <c r="BA441" s="20">
        <v>18</v>
      </c>
      <c r="BB441" s="22">
        <v>2</v>
      </c>
      <c r="BC441" s="20">
        <v>0.38</v>
      </c>
      <c r="BD441" s="20">
        <v>0.51</v>
      </c>
      <c r="BE441" s="20">
        <v>0.89</v>
      </c>
      <c r="BF441" s="20">
        <v>1.02</v>
      </c>
      <c r="BG441" s="22">
        <v>213</v>
      </c>
      <c r="BH441" s="22">
        <v>83</v>
      </c>
      <c r="BI441" s="22">
        <v>58</v>
      </c>
      <c r="BJ441" s="22">
        <v>41</v>
      </c>
      <c r="BK441" s="22">
        <v>102</v>
      </c>
      <c r="BL441" s="22">
        <v>62</v>
      </c>
      <c r="BM441" s="22">
        <v>101</v>
      </c>
      <c r="BN441" s="22">
        <v>57</v>
      </c>
      <c r="BO441" s="22">
        <v>4</v>
      </c>
      <c r="BP441" s="20"/>
      <c r="BQ441" s="20"/>
      <c r="BR441" s="20"/>
      <c r="BS441" s="20"/>
      <c r="BT441" s="20"/>
      <c r="BU441" s="22">
        <v>0.19</v>
      </c>
      <c r="BV441" s="22">
        <v>0</v>
      </c>
      <c r="BW441" s="22">
        <v>0.26</v>
      </c>
      <c r="BX441" s="22">
        <v>0.45</v>
      </c>
      <c r="BY441" s="22">
        <v>0.51</v>
      </c>
      <c r="BZ441" s="22">
        <v>0.5</v>
      </c>
      <c r="CA441" s="22">
        <v>24</v>
      </c>
      <c r="CB441" s="22">
        <v>14</v>
      </c>
      <c r="CC441" s="22">
        <v>144</v>
      </c>
      <c r="CD441" s="22">
        <v>63</v>
      </c>
      <c r="CE441" s="22">
        <v>36</v>
      </c>
      <c r="CF441" s="22">
        <v>20</v>
      </c>
      <c r="CG441" s="22">
        <v>112</v>
      </c>
      <c r="CH441" s="22">
        <v>32</v>
      </c>
      <c r="CI441" s="22">
        <v>1</v>
      </c>
      <c r="CJ441" s="22">
        <v>0.5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223094</v>
      </c>
      <c r="D442" s="22">
        <v>0</v>
      </c>
      <c r="E442" s="22">
        <v>0</v>
      </c>
      <c r="F442" s="22">
        <v>1</v>
      </c>
      <c r="G442" s="22">
        <v>-1</v>
      </c>
      <c r="H442" s="22">
        <v>2</v>
      </c>
      <c r="I442" s="22">
        <v>4</v>
      </c>
      <c r="J442" s="20">
        <v>11</v>
      </c>
      <c r="K442" s="20">
        <v>11</v>
      </c>
      <c r="L442" s="22">
        <v>6</v>
      </c>
      <c r="M442" s="20" t="s">
        <v>1406</v>
      </c>
      <c r="N442" s="20">
        <v>10</v>
      </c>
      <c r="O442" s="22">
        <v>355</v>
      </c>
      <c r="P442" s="23" t="b">
        <v>1</v>
      </c>
      <c r="Q442" s="20"/>
      <c r="R442" s="20"/>
      <c r="S442" s="22">
        <v>141</v>
      </c>
      <c r="T442" s="20" t="s">
        <v>1407</v>
      </c>
      <c r="U442" s="20">
        <v>9</v>
      </c>
      <c r="V442" s="20" t="s">
        <v>385</v>
      </c>
      <c r="W442" s="20">
        <v>92.2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45</v>
      </c>
      <c r="AD442" s="22">
        <v>426561</v>
      </c>
      <c r="AE442" s="22">
        <v>17677</v>
      </c>
      <c r="AF442" s="22">
        <v>98814</v>
      </c>
      <c r="AG442" s="22">
        <v>3007</v>
      </c>
      <c r="AH442" s="20">
        <v>0.7</v>
      </c>
      <c r="AI442" s="20">
        <v>3.2</v>
      </c>
      <c r="AJ442" s="20" t="s">
        <v>385</v>
      </c>
      <c r="AK442" s="22">
        <v>439</v>
      </c>
      <c r="AL442" s="22">
        <v>7</v>
      </c>
      <c r="AM442" s="22">
        <v>1</v>
      </c>
      <c r="AN442" s="22">
        <v>2</v>
      </c>
      <c r="AO442" s="22">
        <v>3</v>
      </c>
      <c r="AP442" s="22">
        <v>0</v>
      </c>
      <c r="AQ442" s="22">
        <v>0</v>
      </c>
      <c r="AR442" s="22">
        <v>1</v>
      </c>
      <c r="AS442" s="22">
        <v>0</v>
      </c>
      <c r="AT442" s="22">
        <v>0</v>
      </c>
      <c r="AU442" s="22">
        <v>0</v>
      </c>
      <c r="AV442" s="22">
        <v>6</v>
      </c>
      <c r="AW442" s="22">
        <v>176</v>
      </c>
      <c r="AX442" s="20">
        <v>265.60000000000002</v>
      </c>
      <c r="AY442" s="20">
        <v>86.3</v>
      </c>
      <c r="AZ442" s="20">
        <v>366</v>
      </c>
      <c r="BA442" s="20">
        <v>71.8</v>
      </c>
      <c r="BB442" s="22">
        <v>5</v>
      </c>
      <c r="BC442" s="20">
        <v>7.1</v>
      </c>
      <c r="BD442" s="20">
        <v>0.21</v>
      </c>
      <c r="BE442" s="20">
        <v>7.31</v>
      </c>
      <c r="BF442" s="20">
        <v>3.64</v>
      </c>
      <c r="BG442" s="22">
        <v>1</v>
      </c>
      <c r="BH442" s="22">
        <v>1</v>
      </c>
      <c r="BI442" s="22">
        <v>52</v>
      </c>
      <c r="BJ442" s="22">
        <v>4</v>
      </c>
      <c r="BK442" s="22">
        <v>1</v>
      </c>
      <c r="BL442" s="22">
        <v>1</v>
      </c>
      <c r="BM442" s="22">
        <v>1</v>
      </c>
      <c r="BN442" s="22">
        <v>1</v>
      </c>
      <c r="BO442" s="20"/>
      <c r="BP442" s="20"/>
      <c r="BQ442" s="20"/>
      <c r="BR442" s="20"/>
      <c r="BS442" s="22">
        <v>1</v>
      </c>
      <c r="BT442" s="20"/>
      <c r="BU442" s="22">
        <v>1.46</v>
      </c>
      <c r="BV442" s="22">
        <v>0</v>
      </c>
      <c r="BW442" s="22">
        <v>0.04</v>
      </c>
      <c r="BX442" s="22">
        <v>1.5</v>
      </c>
      <c r="BY442" s="22">
        <v>0.75</v>
      </c>
      <c r="BZ442" s="22">
        <v>0.62</v>
      </c>
      <c r="CA442" s="22">
        <v>1</v>
      </c>
      <c r="CB442" s="22">
        <v>1</v>
      </c>
      <c r="CC442" s="22">
        <v>1</v>
      </c>
      <c r="CD442" s="22">
        <v>1</v>
      </c>
      <c r="CE442" s="22">
        <v>2</v>
      </c>
      <c r="CF442" s="22">
        <v>1</v>
      </c>
      <c r="CG442" s="22">
        <v>1</v>
      </c>
      <c r="CH442" s="22">
        <v>1</v>
      </c>
      <c r="CI442" s="22">
        <v>1.03</v>
      </c>
      <c r="CJ442" s="22">
        <v>0.41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50</v>
      </c>
      <c r="B443" s="22">
        <v>0</v>
      </c>
      <c r="C443" s="22">
        <v>91651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1.1000000000000001</v>
      </c>
      <c r="K443" s="20">
        <v>0</v>
      </c>
      <c r="L443" s="22">
        <v>0</v>
      </c>
      <c r="M443" s="20" t="s">
        <v>1153</v>
      </c>
      <c r="N443" s="20">
        <v>1.3</v>
      </c>
      <c r="O443" s="22">
        <v>356</v>
      </c>
      <c r="P443" s="23" t="b">
        <v>0</v>
      </c>
      <c r="Q443" s="20" t="s">
        <v>3319</v>
      </c>
      <c r="R443" s="20" t="s">
        <v>3320</v>
      </c>
      <c r="S443" s="22">
        <v>49</v>
      </c>
      <c r="T443" s="20" t="s">
        <v>1154</v>
      </c>
      <c r="U443" s="20">
        <v>2.5</v>
      </c>
      <c r="V443" s="20" t="s">
        <v>2204</v>
      </c>
      <c r="W443" s="20">
        <v>0.7</v>
      </c>
      <c r="X443" s="23" t="b">
        <v>0</v>
      </c>
      <c r="Y443" s="20"/>
      <c r="Z443" s="20" t="s">
        <v>937</v>
      </c>
      <c r="AA443" s="22">
        <v>13</v>
      </c>
      <c r="AB443" s="22">
        <v>43</v>
      </c>
      <c r="AC443" s="22">
        <v>10</v>
      </c>
      <c r="AD443" s="22">
        <v>30633</v>
      </c>
      <c r="AE443" s="22">
        <v>78</v>
      </c>
      <c r="AF443" s="22">
        <v>74157</v>
      </c>
      <c r="AG443" s="22">
        <v>7658</v>
      </c>
      <c r="AH443" s="20">
        <v>0.3</v>
      </c>
      <c r="AI443" s="20">
        <v>2</v>
      </c>
      <c r="AJ443" s="20" t="s">
        <v>2204</v>
      </c>
      <c r="AK443" s="22">
        <v>325</v>
      </c>
      <c r="AL443" s="22">
        <v>0</v>
      </c>
      <c r="AM443" s="22">
        <v>0</v>
      </c>
      <c r="AN443" s="22">
        <v>2</v>
      </c>
      <c r="AO443" s="22">
        <v>2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69</v>
      </c>
      <c r="AX443" s="20">
        <v>39.799999999999997</v>
      </c>
      <c r="AY443" s="20">
        <v>72.599999999999994</v>
      </c>
      <c r="AZ443" s="20">
        <v>18</v>
      </c>
      <c r="BA443" s="20">
        <v>13.1</v>
      </c>
      <c r="BB443" s="22">
        <v>3</v>
      </c>
      <c r="BC443" s="20">
        <v>0.15</v>
      </c>
      <c r="BD443" s="20">
        <v>0.54</v>
      </c>
      <c r="BE443" s="20">
        <v>0.69</v>
      </c>
      <c r="BF443" s="20">
        <v>2.27</v>
      </c>
      <c r="BG443" s="22">
        <v>229</v>
      </c>
      <c r="BH443" s="22">
        <v>91</v>
      </c>
      <c r="BI443" s="22">
        <v>68</v>
      </c>
      <c r="BJ443" s="22">
        <v>51</v>
      </c>
      <c r="BK443" s="22">
        <v>202</v>
      </c>
      <c r="BL443" s="22">
        <v>110</v>
      </c>
      <c r="BM443" s="22">
        <v>162</v>
      </c>
      <c r="BN443" s="22">
        <v>84</v>
      </c>
      <c r="BO443" s="20"/>
      <c r="BP443" s="20"/>
      <c r="BQ443" s="20"/>
      <c r="BR443" s="20"/>
      <c r="BS443" s="20"/>
      <c r="BT443" s="20"/>
      <c r="BU443" s="22">
        <v>0.04</v>
      </c>
      <c r="BV443" s="22">
        <v>0</v>
      </c>
      <c r="BW443" s="22">
        <v>0.15</v>
      </c>
      <c r="BX443" s="22">
        <v>0.19</v>
      </c>
      <c r="BY443" s="22">
        <v>0.63</v>
      </c>
      <c r="BZ443" s="22">
        <v>0.55000000000000004</v>
      </c>
      <c r="CA443" s="22">
        <v>243</v>
      </c>
      <c r="CB443" s="22">
        <v>158</v>
      </c>
      <c r="CC443" s="22">
        <v>223</v>
      </c>
      <c r="CD443" s="22">
        <v>101</v>
      </c>
      <c r="CE443" s="22">
        <v>162</v>
      </c>
      <c r="CF443" s="22">
        <v>70</v>
      </c>
      <c r="CG443" s="22">
        <v>195</v>
      </c>
      <c r="CH443" s="22">
        <v>59</v>
      </c>
      <c r="CI443" s="22">
        <v>0.83</v>
      </c>
      <c r="CJ443" s="22">
        <v>0.55000000000000004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146941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1391</v>
      </c>
      <c r="N444" s="20">
        <v>0</v>
      </c>
      <c r="O444" s="22">
        <v>357</v>
      </c>
      <c r="P444" s="23" t="b">
        <v>0</v>
      </c>
      <c r="Q444" s="20" t="s">
        <v>2948</v>
      </c>
      <c r="R444" s="20" t="s">
        <v>2949</v>
      </c>
      <c r="S444" s="22">
        <v>49</v>
      </c>
      <c r="T444" s="20" t="s">
        <v>1392</v>
      </c>
      <c r="U444" s="20">
        <v>1</v>
      </c>
      <c r="V444" s="20" t="s">
        <v>437</v>
      </c>
      <c r="W444" s="20">
        <v>0.1</v>
      </c>
      <c r="X444" s="23" t="b">
        <v>0</v>
      </c>
      <c r="Y444" s="20"/>
      <c r="Z444" s="20" t="s">
        <v>872</v>
      </c>
      <c r="AA444" s="22">
        <v>13</v>
      </c>
      <c r="AB444" s="22">
        <v>43</v>
      </c>
      <c r="AC444" s="22">
        <v>1</v>
      </c>
      <c r="AD444" s="22">
        <v>2340</v>
      </c>
      <c r="AE444" s="22">
        <v>0</v>
      </c>
      <c r="AF444" s="22">
        <v>31370</v>
      </c>
      <c r="AG444" s="22">
        <v>426</v>
      </c>
      <c r="AH444" s="20">
        <v>0</v>
      </c>
      <c r="AI444" s="20">
        <v>0.2</v>
      </c>
      <c r="AJ444" s="20" t="s">
        <v>437</v>
      </c>
      <c r="AK444" s="22">
        <v>11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4</v>
      </c>
      <c r="AX444" s="20">
        <v>11.4</v>
      </c>
      <c r="AY444" s="20">
        <v>0.1</v>
      </c>
      <c r="AZ444" s="20">
        <v>17</v>
      </c>
      <c r="BA444" s="20">
        <v>2.9</v>
      </c>
      <c r="BB444" s="22">
        <v>0</v>
      </c>
      <c r="BC444" s="20">
        <v>0.12</v>
      </c>
      <c r="BD444" s="20">
        <v>0</v>
      </c>
      <c r="BE444" s="20">
        <v>0.12</v>
      </c>
      <c r="BF444" s="20">
        <v>7.0000000000000007E-2</v>
      </c>
      <c r="BG444" s="22">
        <v>317</v>
      </c>
      <c r="BH444" s="22">
        <v>121</v>
      </c>
      <c r="BI444" s="22">
        <v>376</v>
      </c>
      <c r="BJ444" s="22">
        <v>139</v>
      </c>
      <c r="BK444" s="22">
        <v>216</v>
      </c>
      <c r="BL444" s="22">
        <v>61</v>
      </c>
      <c r="BM444" s="22">
        <v>327</v>
      </c>
      <c r="BN444" s="22">
        <v>117</v>
      </c>
      <c r="BO444" s="20"/>
      <c r="BP444" s="20"/>
      <c r="BQ444" s="20"/>
      <c r="BR444" s="20"/>
      <c r="BS444" s="20"/>
      <c r="BT444" s="20"/>
      <c r="BU444" s="22">
        <v>0.98</v>
      </c>
      <c r="BV444" s="22">
        <v>0</v>
      </c>
      <c r="BW444" s="22">
        <v>0</v>
      </c>
      <c r="BX444" s="22">
        <v>0.98</v>
      </c>
      <c r="BY444" s="22">
        <v>0.56999999999999995</v>
      </c>
      <c r="BZ444" s="22">
        <v>0</v>
      </c>
      <c r="CA444" s="22">
        <v>252</v>
      </c>
      <c r="CB444" s="22">
        <v>28</v>
      </c>
      <c r="CC444" s="22">
        <v>643</v>
      </c>
      <c r="CD444" s="22">
        <v>223</v>
      </c>
      <c r="CE444" s="22">
        <v>351</v>
      </c>
      <c r="CF444" s="22">
        <v>124</v>
      </c>
      <c r="CG444" s="22">
        <v>364</v>
      </c>
      <c r="CH444" s="22">
        <v>141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477064</v>
      </c>
      <c r="D445" s="22">
        <v>-1</v>
      </c>
      <c r="E445" s="22">
        <v>1</v>
      </c>
      <c r="F445" s="22">
        <v>-1</v>
      </c>
      <c r="G445" s="22">
        <v>1</v>
      </c>
      <c r="H445" s="22">
        <v>0</v>
      </c>
      <c r="I445" s="22">
        <v>2</v>
      </c>
      <c r="J445" s="20">
        <v>1.7</v>
      </c>
      <c r="K445" s="20">
        <v>1.7</v>
      </c>
      <c r="L445" s="22">
        <v>1</v>
      </c>
      <c r="M445" s="20" t="s">
        <v>1043</v>
      </c>
      <c r="N445" s="20">
        <v>0.7</v>
      </c>
      <c r="O445" s="22">
        <v>358</v>
      </c>
      <c r="P445" s="23" t="b">
        <v>0</v>
      </c>
      <c r="Q445" s="20"/>
      <c r="R445" s="20"/>
      <c r="S445" s="22">
        <v>44</v>
      </c>
      <c r="T445" s="20" t="s">
        <v>1416</v>
      </c>
      <c r="U445" s="20">
        <v>2.7</v>
      </c>
      <c r="V445" s="20" t="s">
        <v>505</v>
      </c>
      <c r="W445" s="20">
        <v>0.4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8</v>
      </c>
      <c r="AD445" s="22">
        <v>30522</v>
      </c>
      <c r="AE445" s="22">
        <v>222</v>
      </c>
      <c r="AF445" s="22">
        <v>44734</v>
      </c>
      <c r="AG445" s="22">
        <v>2190</v>
      </c>
      <c r="AH445" s="20">
        <v>0.2</v>
      </c>
      <c r="AI445" s="20">
        <v>1.8</v>
      </c>
      <c r="AJ445" s="20" t="s">
        <v>2205</v>
      </c>
      <c r="AK445" s="22">
        <v>80</v>
      </c>
      <c r="AL445" s="22">
        <v>0</v>
      </c>
      <c r="AM445" s="22">
        <v>0</v>
      </c>
      <c r="AN445" s="22">
        <v>1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30</v>
      </c>
      <c r="AX445" s="20">
        <v>2.4</v>
      </c>
      <c r="AY445" s="20">
        <v>6.9</v>
      </c>
      <c r="AZ445" s="20">
        <v>2</v>
      </c>
      <c r="BA445" s="20">
        <v>1.2</v>
      </c>
      <c r="BB445" s="22">
        <v>1</v>
      </c>
      <c r="BC445" s="20">
        <v>0</v>
      </c>
      <c r="BD445" s="20">
        <v>0.02</v>
      </c>
      <c r="BE445" s="20">
        <v>0.02</v>
      </c>
      <c r="BF445" s="20">
        <v>0.23</v>
      </c>
      <c r="BG445" s="22">
        <v>374</v>
      </c>
      <c r="BH445" s="22">
        <v>139</v>
      </c>
      <c r="BI445" s="22">
        <v>295</v>
      </c>
      <c r="BJ445" s="22">
        <v>101</v>
      </c>
      <c r="BK445" s="22">
        <v>324</v>
      </c>
      <c r="BL445" s="22">
        <v>114</v>
      </c>
      <c r="BM445" s="22">
        <v>364</v>
      </c>
      <c r="BN445" s="22">
        <v>130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0.02</v>
      </c>
      <c r="BX445" s="22">
        <v>0.02</v>
      </c>
      <c r="BY445" s="22">
        <v>0.26</v>
      </c>
      <c r="BZ445" s="22">
        <v>0</v>
      </c>
      <c r="CA445" s="22">
        <v>570</v>
      </c>
      <c r="CB445" s="22">
        <v>151</v>
      </c>
      <c r="CC445" s="22">
        <v>298</v>
      </c>
      <c r="CD445" s="22">
        <v>99</v>
      </c>
      <c r="CE445" s="22">
        <v>146</v>
      </c>
      <c r="CF445" s="22">
        <v>42</v>
      </c>
      <c r="CG445" s="22">
        <v>255</v>
      </c>
      <c r="CH445" s="22">
        <v>99</v>
      </c>
      <c r="CI445" s="22">
        <v>1.1200000000000001</v>
      </c>
      <c r="CJ445" s="22">
        <v>1.1200000000000001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103025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1384</v>
      </c>
      <c r="N446" s="20">
        <v>0</v>
      </c>
      <c r="O446" s="22">
        <v>359</v>
      </c>
      <c r="P446" s="23" t="b">
        <v>0</v>
      </c>
      <c r="Q446" s="20" t="s">
        <v>2444</v>
      </c>
      <c r="R446" s="20" t="s">
        <v>2445</v>
      </c>
      <c r="S446" s="22">
        <v>75</v>
      </c>
      <c r="T446" s="20" t="s">
        <v>1385</v>
      </c>
      <c r="U446" s="20">
        <v>0</v>
      </c>
      <c r="V446" s="20" t="s">
        <v>388</v>
      </c>
      <c r="W446" s="20">
        <v>0</v>
      </c>
      <c r="X446" s="23" t="b">
        <v>0</v>
      </c>
      <c r="Y446" s="20"/>
      <c r="Z446" s="20" t="s">
        <v>872</v>
      </c>
      <c r="AA446" s="22">
        <v>13</v>
      </c>
      <c r="AB446" s="22">
        <v>43</v>
      </c>
      <c r="AC446" s="22">
        <v>0</v>
      </c>
      <c r="AD446" s="22">
        <v>0</v>
      </c>
      <c r="AE446" s="22">
        <v>0</v>
      </c>
      <c r="AF446" s="22">
        <v>5081</v>
      </c>
      <c r="AG446" s="22">
        <v>49</v>
      </c>
      <c r="AH446" s="20">
        <v>0</v>
      </c>
      <c r="AI446" s="20">
        <v>0</v>
      </c>
      <c r="AJ446" s="20" t="s">
        <v>388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715</v>
      </c>
      <c r="BH446" s="22">
        <v>308</v>
      </c>
      <c r="BI446" s="22">
        <v>715</v>
      </c>
      <c r="BJ446" s="22">
        <v>308</v>
      </c>
      <c r="BK446" s="22">
        <v>715</v>
      </c>
      <c r="BL446" s="22">
        <v>308</v>
      </c>
      <c r="BM446" s="22">
        <v>715</v>
      </c>
      <c r="BN446" s="22">
        <v>308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21</v>
      </c>
      <c r="CB446" s="22">
        <v>13</v>
      </c>
      <c r="CC446" s="22">
        <v>711</v>
      </c>
      <c r="CD446" s="22">
        <v>307</v>
      </c>
      <c r="CE446" s="22">
        <v>714</v>
      </c>
      <c r="CF446" s="22">
        <v>307</v>
      </c>
      <c r="CG446" s="22">
        <v>501</v>
      </c>
      <c r="CH446" s="22">
        <v>175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88248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1</v>
      </c>
      <c r="J447" s="20">
        <v>1</v>
      </c>
      <c r="K447" s="20">
        <v>1</v>
      </c>
      <c r="L447" s="22">
        <v>0</v>
      </c>
      <c r="M447" s="20" t="s">
        <v>1328</v>
      </c>
      <c r="N447" s="20">
        <v>0</v>
      </c>
      <c r="O447" s="22">
        <v>361</v>
      </c>
      <c r="P447" s="23" t="b">
        <v>0</v>
      </c>
      <c r="Q447" s="20"/>
      <c r="R447" s="20"/>
      <c r="S447" s="22">
        <v>39</v>
      </c>
      <c r="T447" s="20" t="s">
        <v>1410</v>
      </c>
      <c r="U447" s="20">
        <v>0</v>
      </c>
      <c r="V447" s="20" t="s">
        <v>1411</v>
      </c>
      <c r="W447" s="20">
        <v>0.7</v>
      </c>
      <c r="X447" s="23" t="b">
        <v>0</v>
      </c>
      <c r="Y447" s="20"/>
      <c r="Z447" s="20" t="s">
        <v>858</v>
      </c>
      <c r="AA447" s="22">
        <v>13</v>
      </c>
      <c r="AB447" s="22">
        <v>43</v>
      </c>
      <c r="AC447" s="22">
        <v>0</v>
      </c>
      <c r="AD447" s="22">
        <v>24047</v>
      </c>
      <c r="AE447" s="22">
        <v>1580</v>
      </c>
      <c r="AF447" s="22">
        <v>28267</v>
      </c>
      <c r="AG447" s="22">
        <v>2752</v>
      </c>
      <c r="AH447" s="20">
        <v>0</v>
      </c>
      <c r="AI447" s="20">
        <v>0</v>
      </c>
      <c r="AJ447" s="20" t="s">
        <v>1411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403</v>
      </c>
      <c r="BH447" s="22">
        <v>25</v>
      </c>
      <c r="BI447" s="22">
        <v>381</v>
      </c>
      <c r="BJ447" s="22">
        <v>7</v>
      </c>
      <c r="BK447" s="22">
        <v>347</v>
      </c>
      <c r="BL447" s="22">
        <v>3</v>
      </c>
      <c r="BM447" s="22">
        <v>408</v>
      </c>
      <c r="BN447" s="22">
        <v>25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708</v>
      </c>
      <c r="CB447" s="22">
        <v>83</v>
      </c>
      <c r="CC447" s="22">
        <v>378</v>
      </c>
      <c r="CD447" s="22">
        <v>25</v>
      </c>
      <c r="CE447" s="22">
        <v>406</v>
      </c>
      <c r="CF447" s="22">
        <v>25</v>
      </c>
      <c r="CG447" s="22">
        <v>181</v>
      </c>
      <c r="CH447" s="22">
        <v>26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482769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1756</v>
      </c>
      <c r="N448" s="20">
        <v>0</v>
      </c>
      <c r="O448" s="22">
        <v>363</v>
      </c>
      <c r="P448" s="23" t="b">
        <v>0</v>
      </c>
      <c r="Q448" s="20" t="s">
        <v>2950</v>
      </c>
      <c r="R448" s="20" t="s">
        <v>2951</v>
      </c>
      <c r="S448" s="22">
        <v>44</v>
      </c>
      <c r="T448" s="20" t="s">
        <v>1757</v>
      </c>
      <c r="U448" s="20">
        <v>0</v>
      </c>
      <c r="V448" s="20" t="s">
        <v>1758</v>
      </c>
      <c r="W448" s="20">
        <v>0</v>
      </c>
      <c r="X448" s="23" t="b">
        <v>0</v>
      </c>
      <c r="Y448" s="20"/>
      <c r="Z448" s="20" t="s">
        <v>872</v>
      </c>
      <c r="AA448" s="22">
        <v>13</v>
      </c>
      <c r="AB448" s="22">
        <v>43</v>
      </c>
      <c r="AC448" s="22">
        <v>0</v>
      </c>
      <c r="AD448" s="22">
        <v>332</v>
      </c>
      <c r="AE448" s="22">
        <v>0</v>
      </c>
      <c r="AF448" s="22">
        <v>1827</v>
      </c>
      <c r="AG448" s="22">
        <v>45</v>
      </c>
      <c r="AH448" s="20">
        <v>0</v>
      </c>
      <c r="AI448" s="20">
        <v>0</v>
      </c>
      <c r="AJ448" s="20" t="s">
        <v>1758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559</v>
      </c>
      <c r="BH448" s="22">
        <v>210</v>
      </c>
      <c r="BI448" s="22">
        <v>546</v>
      </c>
      <c r="BJ448" s="22">
        <v>209</v>
      </c>
      <c r="BK448" s="22">
        <v>531</v>
      </c>
      <c r="BL448" s="22">
        <v>202</v>
      </c>
      <c r="BM448" s="22">
        <v>564</v>
      </c>
      <c r="BN448" s="22">
        <v>213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573</v>
      </c>
      <c r="CB448" s="22">
        <v>300</v>
      </c>
      <c r="CC448" s="22">
        <v>546</v>
      </c>
      <c r="CD448" s="22">
        <v>204</v>
      </c>
      <c r="CE448" s="22">
        <v>565</v>
      </c>
      <c r="CF448" s="22">
        <v>214</v>
      </c>
      <c r="CG448" s="22">
        <v>625</v>
      </c>
      <c r="CH448" s="22">
        <v>249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155405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1.3</v>
      </c>
      <c r="K449" s="20">
        <v>1.3</v>
      </c>
      <c r="L449" s="22">
        <v>0</v>
      </c>
      <c r="M449" s="20" t="s">
        <v>1412</v>
      </c>
      <c r="N449" s="20">
        <v>0.3</v>
      </c>
      <c r="O449" s="22">
        <v>364</v>
      </c>
      <c r="P449" s="23" t="b">
        <v>0</v>
      </c>
      <c r="Q449" s="20"/>
      <c r="R449" s="20"/>
      <c r="S449" s="22">
        <v>49</v>
      </c>
      <c r="T449" s="20" t="s">
        <v>1413</v>
      </c>
      <c r="U449" s="20">
        <v>1</v>
      </c>
      <c r="V449" s="20" t="s">
        <v>680</v>
      </c>
      <c r="W449" s="20">
        <v>0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1</v>
      </c>
      <c r="AD449" s="22">
        <v>553</v>
      </c>
      <c r="AE449" s="22">
        <v>52</v>
      </c>
      <c r="AF449" s="22">
        <v>2314</v>
      </c>
      <c r="AG449" s="22">
        <v>101</v>
      </c>
      <c r="AH449" s="20">
        <v>0.1</v>
      </c>
      <c r="AI449" s="20">
        <v>0.2</v>
      </c>
      <c r="AJ449" s="20" t="s">
        <v>680</v>
      </c>
      <c r="AK449" s="22">
        <v>6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6</v>
      </c>
      <c r="AX449" s="20">
        <v>4.2</v>
      </c>
      <c r="AY449" s="20">
        <v>0.9</v>
      </c>
      <c r="AZ449" s="20">
        <v>0</v>
      </c>
      <c r="BA449" s="20">
        <v>0.5</v>
      </c>
      <c r="BB449" s="22">
        <v>0</v>
      </c>
      <c r="BC449" s="20">
        <v>0</v>
      </c>
      <c r="BD449" s="20">
        <v>0.01</v>
      </c>
      <c r="BE449" s="20">
        <v>0.01</v>
      </c>
      <c r="BF449" s="20">
        <v>0</v>
      </c>
      <c r="BG449" s="22">
        <v>361</v>
      </c>
      <c r="BH449" s="22">
        <v>160</v>
      </c>
      <c r="BI449" s="22">
        <v>346</v>
      </c>
      <c r="BJ449" s="22">
        <v>171</v>
      </c>
      <c r="BK449" s="22">
        <v>641</v>
      </c>
      <c r="BL449" s="22">
        <v>260</v>
      </c>
      <c r="BM449" s="22">
        <v>388</v>
      </c>
      <c r="BN449" s="22">
        <v>178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0.15</v>
      </c>
      <c r="BX449" s="22">
        <v>0.15</v>
      </c>
      <c r="BY449" s="22">
        <v>0</v>
      </c>
      <c r="BZ449" s="22">
        <v>0</v>
      </c>
      <c r="CA449" s="22">
        <v>255</v>
      </c>
      <c r="CB449" s="22">
        <v>167</v>
      </c>
      <c r="CC449" s="22">
        <v>354</v>
      </c>
      <c r="CD449" s="22">
        <v>165</v>
      </c>
      <c r="CE449" s="22">
        <v>353</v>
      </c>
      <c r="CF449" s="22">
        <v>160</v>
      </c>
      <c r="CG449" s="22">
        <v>526</v>
      </c>
      <c r="CH449" s="22">
        <v>190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220566</v>
      </c>
      <c r="D450" s="22">
        <v>0</v>
      </c>
      <c r="E450" s="22">
        <v>0</v>
      </c>
      <c r="F450" s="22">
        <v>2</v>
      </c>
      <c r="G450" s="22">
        <v>-2</v>
      </c>
      <c r="H450" s="22">
        <v>1</v>
      </c>
      <c r="I450" s="22">
        <v>3</v>
      </c>
      <c r="J450" s="20">
        <v>5</v>
      </c>
      <c r="K450" s="20">
        <v>5</v>
      </c>
      <c r="L450" s="22">
        <v>1</v>
      </c>
      <c r="M450" s="20" t="s">
        <v>307</v>
      </c>
      <c r="N450" s="20">
        <v>4</v>
      </c>
      <c r="O450" s="22">
        <v>365</v>
      </c>
      <c r="P450" s="23" t="b">
        <v>0</v>
      </c>
      <c r="Q450" s="20"/>
      <c r="R450" s="20"/>
      <c r="S450" s="22">
        <v>57</v>
      </c>
      <c r="T450" s="20" t="s">
        <v>1401</v>
      </c>
      <c r="U450" s="20">
        <v>5.6</v>
      </c>
      <c r="V450" s="20" t="s">
        <v>1402</v>
      </c>
      <c r="W450" s="20">
        <v>12.3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28</v>
      </c>
      <c r="AD450" s="22">
        <v>998358</v>
      </c>
      <c r="AE450" s="22">
        <v>21191</v>
      </c>
      <c r="AF450" s="22">
        <v>349089</v>
      </c>
      <c r="AG450" s="22">
        <v>48018</v>
      </c>
      <c r="AH450" s="20">
        <v>0.7</v>
      </c>
      <c r="AI450" s="20">
        <v>4.9000000000000004</v>
      </c>
      <c r="AJ450" s="20" t="s">
        <v>307</v>
      </c>
      <c r="AK450" s="22">
        <v>435</v>
      </c>
      <c r="AL450" s="22">
        <v>2</v>
      </c>
      <c r="AM450" s="22">
        <v>1</v>
      </c>
      <c r="AN450" s="22">
        <v>2</v>
      </c>
      <c r="AO450" s="22">
        <v>3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5</v>
      </c>
      <c r="AW450" s="22">
        <v>124</v>
      </c>
      <c r="AX450" s="20">
        <v>173.6</v>
      </c>
      <c r="AY450" s="20">
        <v>111.9</v>
      </c>
      <c r="AZ450" s="20">
        <v>138</v>
      </c>
      <c r="BA450" s="20">
        <v>42.4</v>
      </c>
      <c r="BB450" s="22">
        <v>5</v>
      </c>
      <c r="BC450" s="20">
        <v>0.97</v>
      </c>
      <c r="BD450" s="20">
        <v>1.53</v>
      </c>
      <c r="BE450" s="20">
        <v>2.5</v>
      </c>
      <c r="BF450" s="20">
        <v>3.71</v>
      </c>
      <c r="BG450" s="22">
        <v>13</v>
      </c>
      <c r="BH450" s="22">
        <v>6</v>
      </c>
      <c r="BI450" s="22">
        <v>29</v>
      </c>
      <c r="BJ450" s="22">
        <v>20</v>
      </c>
      <c r="BK450" s="22">
        <v>25</v>
      </c>
      <c r="BL450" s="22">
        <v>16</v>
      </c>
      <c r="BM450" s="22">
        <v>15</v>
      </c>
      <c r="BN450" s="22">
        <v>12</v>
      </c>
      <c r="BO450" s="20"/>
      <c r="BP450" s="20"/>
      <c r="BQ450" s="20"/>
      <c r="BR450" s="20"/>
      <c r="BS450" s="20"/>
      <c r="BT450" s="20"/>
      <c r="BU450" s="22">
        <v>0.2</v>
      </c>
      <c r="BV450" s="22">
        <v>0</v>
      </c>
      <c r="BW450" s="22">
        <v>0.32</v>
      </c>
      <c r="BX450" s="22">
        <v>0.52</v>
      </c>
      <c r="BY450" s="22">
        <v>0.77</v>
      </c>
      <c r="BZ450" s="22">
        <v>0.62</v>
      </c>
      <c r="CA450" s="22">
        <v>87</v>
      </c>
      <c r="CB450" s="22">
        <v>54</v>
      </c>
      <c r="CC450" s="22">
        <v>60</v>
      </c>
      <c r="CD450" s="22">
        <v>30</v>
      </c>
      <c r="CE450" s="22">
        <v>19</v>
      </c>
      <c r="CF450" s="22">
        <v>11</v>
      </c>
      <c r="CG450" s="22">
        <v>36</v>
      </c>
      <c r="CH450" s="22">
        <v>12</v>
      </c>
      <c r="CI450" s="22">
        <v>1.03</v>
      </c>
      <c r="CJ450" s="22">
        <v>0.41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437468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2</v>
      </c>
      <c r="J451" s="20">
        <v>2.7</v>
      </c>
      <c r="K451" s="20">
        <v>2.7</v>
      </c>
      <c r="L451" s="22">
        <v>1</v>
      </c>
      <c r="M451" s="20" t="s">
        <v>1417</v>
      </c>
      <c r="N451" s="20">
        <v>1.7</v>
      </c>
      <c r="O451" s="22">
        <v>366</v>
      </c>
      <c r="P451" s="23" t="b">
        <v>0</v>
      </c>
      <c r="Q451" s="20"/>
      <c r="R451" s="20"/>
      <c r="S451" s="22">
        <v>39</v>
      </c>
      <c r="T451" s="20" t="s">
        <v>1418</v>
      </c>
      <c r="U451" s="20">
        <v>2.5</v>
      </c>
      <c r="V451" s="20" t="s">
        <v>749</v>
      </c>
      <c r="W451" s="20">
        <v>1.1000000000000001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5</v>
      </c>
      <c r="AD451" s="22">
        <v>54314</v>
      </c>
      <c r="AE451" s="22">
        <v>4466</v>
      </c>
      <c r="AF451" s="22">
        <v>43613</v>
      </c>
      <c r="AG451" s="22">
        <v>4152</v>
      </c>
      <c r="AH451" s="20">
        <v>0.4</v>
      </c>
      <c r="AI451" s="20">
        <v>1.3</v>
      </c>
      <c r="AJ451" s="20" t="s">
        <v>195</v>
      </c>
      <c r="AK451" s="22">
        <v>15</v>
      </c>
      <c r="AL451" s="22">
        <v>0</v>
      </c>
      <c r="AM451" s="22">
        <v>1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17</v>
      </c>
      <c r="AX451" s="20">
        <v>19.399999999999999</v>
      </c>
      <c r="AY451" s="20">
        <v>14.6</v>
      </c>
      <c r="AZ451" s="20">
        <v>4</v>
      </c>
      <c r="BA451" s="20">
        <v>3.8</v>
      </c>
      <c r="BB451" s="22">
        <v>0</v>
      </c>
      <c r="BC451" s="20">
        <v>0</v>
      </c>
      <c r="BD451" s="20">
        <v>0.08</v>
      </c>
      <c r="BE451" s="20">
        <v>0.08</v>
      </c>
      <c r="BF451" s="20">
        <v>0.02</v>
      </c>
      <c r="BG451" s="22">
        <v>285</v>
      </c>
      <c r="BH451" s="22">
        <v>112</v>
      </c>
      <c r="BI451" s="22">
        <v>246</v>
      </c>
      <c r="BJ451" s="22">
        <v>75</v>
      </c>
      <c r="BK451" s="22">
        <v>295</v>
      </c>
      <c r="BL451" s="22">
        <v>102</v>
      </c>
      <c r="BM451" s="22">
        <v>310</v>
      </c>
      <c r="BN451" s="22">
        <v>111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0.48</v>
      </c>
      <c r="BX451" s="22">
        <v>0.48</v>
      </c>
      <c r="BY451" s="22">
        <v>0.12</v>
      </c>
      <c r="BZ451" s="22">
        <v>0</v>
      </c>
      <c r="CA451" s="22">
        <v>716</v>
      </c>
      <c r="CB451" s="22">
        <v>231</v>
      </c>
      <c r="CC451" s="22">
        <v>176</v>
      </c>
      <c r="CD451" s="22">
        <v>56</v>
      </c>
      <c r="CE451" s="22">
        <v>158</v>
      </c>
      <c r="CF451" s="22">
        <v>46</v>
      </c>
      <c r="CG451" s="22">
        <v>154</v>
      </c>
      <c r="CH451" s="22">
        <v>58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164484</v>
      </c>
      <c r="D452" s="22">
        <v>-1</v>
      </c>
      <c r="E452" s="22">
        <v>1</v>
      </c>
      <c r="F452" s="22">
        <v>-1</v>
      </c>
      <c r="G452" s="22">
        <v>1</v>
      </c>
      <c r="H452" s="22">
        <v>0</v>
      </c>
      <c r="I452" s="22">
        <v>1</v>
      </c>
      <c r="J452" s="20">
        <v>1</v>
      </c>
      <c r="K452" s="20">
        <v>1</v>
      </c>
      <c r="L452" s="22">
        <v>0</v>
      </c>
      <c r="M452" s="20" t="s">
        <v>1393</v>
      </c>
      <c r="N452" s="20">
        <v>0</v>
      </c>
      <c r="O452" s="22">
        <v>367</v>
      </c>
      <c r="P452" s="23" t="b">
        <v>0</v>
      </c>
      <c r="Q452" s="20"/>
      <c r="R452" s="20"/>
      <c r="S452" s="22">
        <v>39</v>
      </c>
      <c r="T452" s="20" t="s">
        <v>1394</v>
      </c>
      <c r="U452" s="20">
        <v>0</v>
      </c>
      <c r="V452" s="20" t="s">
        <v>751</v>
      </c>
      <c r="W452" s="20">
        <v>0.1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0</v>
      </c>
      <c r="AD452" s="22">
        <v>2081</v>
      </c>
      <c r="AE452" s="22">
        <v>1163</v>
      </c>
      <c r="AF452" s="22">
        <v>3989</v>
      </c>
      <c r="AG452" s="22">
        <v>400</v>
      </c>
      <c r="AH452" s="20">
        <v>0</v>
      </c>
      <c r="AI452" s="20">
        <v>0</v>
      </c>
      <c r="AJ452" s="20" t="s">
        <v>751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405</v>
      </c>
      <c r="BH452" s="22">
        <v>26</v>
      </c>
      <c r="BI452" s="22">
        <v>383</v>
      </c>
      <c r="BJ452" s="22">
        <v>8</v>
      </c>
      <c r="BK452" s="22">
        <v>349</v>
      </c>
      <c r="BL452" s="22">
        <v>4</v>
      </c>
      <c r="BM452" s="22">
        <v>410</v>
      </c>
      <c r="BN452" s="22">
        <v>26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710</v>
      </c>
      <c r="CB452" s="22">
        <v>84</v>
      </c>
      <c r="CC452" s="22">
        <v>380</v>
      </c>
      <c r="CD452" s="22">
        <v>26</v>
      </c>
      <c r="CE452" s="22">
        <v>408</v>
      </c>
      <c r="CF452" s="22">
        <v>26</v>
      </c>
      <c r="CG452" s="22">
        <v>365</v>
      </c>
      <c r="CH452" s="22">
        <v>54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50</v>
      </c>
      <c r="B453" s="22">
        <v>0</v>
      </c>
      <c r="C453" s="22">
        <v>97299</v>
      </c>
      <c r="D453" s="22">
        <v>0</v>
      </c>
      <c r="E453" s="22">
        <v>0</v>
      </c>
      <c r="F453" s="22">
        <v>-2</v>
      </c>
      <c r="G453" s="22">
        <v>2</v>
      </c>
      <c r="H453" s="22">
        <v>0</v>
      </c>
      <c r="I453" s="22">
        <v>2</v>
      </c>
      <c r="J453" s="20">
        <v>0.5</v>
      </c>
      <c r="K453" s="20">
        <v>0</v>
      </c>
      <c r="L453" s="22">
        <v>0</v>
      </c>
      <c r="M453" s="20" t="s">
        <v>935</v>
      </c>
      <c r="N453" s="20">
        <v>0</v>
      </c>
      <c r="O453" s="22">
        <v>368</v>
      </c>
      <c r="P453" s="23" t="b">
        <v>0</v>
      </c>
      <c r="Q453" s="20" t="s">
        <v>3259</v>
      </c>
      <c r="R453" s="20" t="s">
        <v>2840</v>
      </c>
      <c r="S453" s="22">
        <v>53</v>
      </c>
      <c r="T453" s="20" t="s">
        <v>1383</v>
      </c>
      <c r="U453" s="20">
        <v>0</v>
      </c>
      <c r="V453" s="20" t="s">
        <v>407</v>
      </c>
      <c r="W453" s="20">
        <v>4.5</v>
      </c>
      <c r="X453" s="23" t="b">
        <v>0</v>
      </c>
      <c r="Y453" s="20"/>
      <c r="Z453" s="20" t="s">
        <v>937</v>
      </c>
      <c r="AA453" s="22">
        <v>13</v>
      </c>
      <c r="AB453" s="22">
        <v>43</v>
      </c>
      <c r="AC453" s="22">
        <v>0</v>
      </c>
      <c r="AD453" s="22">
        <v>21622</v>
      </c>
      <c r="AE453" s="22">
        <v>225</v>
      </c>
      <c r="AF453" s="22">
        <v>1975926</v>
      </c>
      <c r="AG453" s="22">
        <v>16566</v>
      </c>
      <c r="AH453" s="20">
        <v>0</v>
      </c>
      <c r="AI453" s="20">
        <v>0</v>
      </c>
      <c r="AJ453" s="20" t="s">
        <v>407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690</v>
      </c>
      <c r="BH453" s="22">
        <v>231</v>
      </c>
      <c r="BI453" s="22">
        <v>688</v>
      </c>
      <c r="BJ453" s="22">
        <v>231</v>
      </c>
      <c r="BK453" s="22">
        <v>684</v>
      </c>
      <c r="BL453" s="22">
        <v>231</v>
      </c>
      <c r="BM453" s="22">
        <v>691</v>
      </c>
      <c r="BN453" s="22">
        <v>231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145</v>
      </c>
      <c r="CB453" s="22">
        <v>9</v>
      </c>
      <c r="CC453" s="22">
        <v>682</v>
      </c>
      <c r="CD453" s="22">
        <v>227</v>
      </c>
      <c r="CE453" s="22">
        <v>690</v>
      </c>
      <c r="CF453" s="22">
        <v>231</v>
      </c>
      <c r="CG453" s="22">
        <v>82</v>
      </c>
      <c r="CH453" s="22">
        <v>32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58621</v>
      </c>
      <c r="D454" s="22">
        <v>0</v>
      </c>
      <c r="E454" s="22">
        <v>0</v>
      </c>
      <c r="F454" s="22">
        <v>2</v>
      </c>
      <c r="G454" s="22">
        <v>-2</v>
      </c>
      <c r="H454" s="22">
        <v>0</v>
      </c>
      <c r="I454" s="22">
        <v>2</v>
      </c>
      <c r="J454" s="20">
        <v>3</v>
      </c>
      <c r="K454" s="20">
        <v>3</v>
      </c>
      <c r="L454" s="22">
        <v>2</v>
      </c>
      <c r="M454" s="20" t="s">
        <v>1281</v>
      </c>
      <c r="N454" s="20">
        <v>2</v>
      </c>
      <c r="O454" s="22">
        <v>369</v>
      </c>
      <c r="P454" s="23" t="b">
        <v>0</v>
      </c>
      <c r="Q454" s="20"/>
      <c r="R454" s="20"/>
      <c r="S454" s="22">
        <v>52</v>
      </c>
      <c r="T454" s="20" t="s">
        <v>1381</v>
      </c>
      <c r="U454" s="20">
        <v>3.6</v>
      </c>
      <c r="V454" s="20" t="s">
        <v>514</v>
      </c>
      <c r="W454" s="20">
        <v>12.5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18</v>
      </c>
      <c r="AD454" s="22">
        <v>884044</v>
      </c>
      <c r="AE454" s="22">
        <v>39915</v>
      </c>
      <c r="AF454" s="22">
        <v>185196</v>
      </c>
      <c r="AG454" s="22">
        <v>21627</v>
      </c>
      <c r="AH454" s="20">
        <v>0.4</v>
      </c>
      <c r="AI454" s="20">
        <v>3.5</v>
      </c>
      <c r="AJ454" s="20" t="s">
        <v>514</v>
      </c>
      <c r="AK454" s="22">
        <v>450</v>
      </c>
      <c r="AL454" s="22">
        <v>0</v>
      </c>
      <c r="AM454" s="22">
        <v>0</v>
      </c>
      <c r="AN454" s="22">
        <v>2</v>
      </c>
      <c r="AO454" s="22">
        <v>3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105</v>
      </c>
      <c r="AX454" s="20">
        <v>57.8</v>
      </c>
      <c r="AY454" s="20">
        <v>116.8</v>
      </c>
      <c r="AZ454" s="20">
        <v>25</v>
      </c>
      <c r="BA454" s="20">
        <v>20</v>
      </c>
      <c r="BB454" s="22">
        <v>5</v>
      </c>
      <c r="BC454" s="20">
        <v>0.04</v>
      </c>
      <c r="BD454" s="20">
        <v>0.7</v>
      </c>
      <c r="BE454" s="20">
        <v>0.74</v>
      </c>
      <c r="BF454" s="20">
        <v>3.71</v>
      </c>
      <c r="BG454" s="22">
        <v>169</v>
      </c>
      <c r="BH454" s="22">
        <v>70</v>
      </c>
      <c r="BI454" s="22">
        <v>27</v>
      </c>
      <c r="BJ454" s="22">
        <v>8</v>
      </c>
      <c r="BK454" s="22">
        <v>173</v>
      </c>
      <c r="BL454" s="22">
        <v>40</v>
      </c>
      <c r="BM454" s="22">
        <v>81</v>
      </c>
      <c r="BN454" s="22">
        <v>16</v>
      </c>
      <c r="BO454" s="20"/>
      <c r="BP454" s="20"/>
      <c r="BQ454" s="20"/>
      <c r="BR454" s="20"/>
      <c r="BS454" s="20"/>
      <c r="BT454" s="20"/>
      <c r="BU454" s="22">
        <v>0.01</v>
      </c>
      <c r="BV454" s="22">
        <v>0</v>
      </c>
      <c r="BW454" s="22">
        <v>0.14000000000000001</v>
      </c>
      <c r="BX454" s="22">
        <v>0.15</v>
      </c>
      <c r="BY454" s="22">
        <v>0.74</v>
      </c>
      <c r="BZ454" s="22">
        <v>0.6</v>
      </c>
      <c r="CA454" s="22">
        <v>159</v>
      </c>
      <c r="CB454" s="22">
        <v>13</v>
      </c>
      <c r="CC454" s="22">
        <v>166</v>
      </c>
      <c r="CD454" s="22">
        <v>53</v>
      </c>
      <c r="CE454" s="22">
        <v>92</v>
      </c>
      <c r="CF454" s="22">
        <v>23</v>
      </c>
      <c r="CG454" s="22">
        <v>34</v>
      </c>
      <c r="CH454" s="22">
        <v>11</v>
      </c>
      <c r="CI454" s="22">
        <v>1</v>
      </c>
      <c r="CJ454" s="22">
        <v>0.4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465351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3</v>
      </c>
      <c r="J455" s="20">
        <v>1.3</v>
      </c>
      <c r="K455" s="20">
        <v>1.3</v>
      </c>
      <c r="L455" s="22">
        <v>1</v>
      </c>
      <c r="M455" s="20" t="s">
        <v>1717</v>
      </c>
      <c r="N455" s="20">
        <v>0.3</v>
      </c>
      <c r="O455" s="22">
        <v>566</v>
      </c>
      <c r="P455" s="23" t="b">
        <v>0</v>
      </c>
      <c r="Q455" s="20"/>
      <c r="R455" s="20" t="s">
        <v>2856</v>
      </c>
      <c r="S455" s="22">
        <v>50</v>
      </c>
      <c r="T455" s="20" t="s">
        <v>1718</v>
      </c>
      <c r="U455" s="20">
        <v>0.7</v>
      </c>
      <c r="V455" s="20" t="s">
        <v>643</v>
      </c>
      <c r="W455" s="20">
        <v>0.1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2</v>
      </c>
      <c r="AD455" s="22">
        <v>7568</v>
      </c>
      <c r="AE455" s="22">
        <v>209</v>
      </c>
      <c r="AF455" s="22">
        <v>17652</v>
      </c>
      <c r="AG455" s="22">
        <v>689</v>
      </c>
      <c r="AH455" s="20">
        <v>0.1</v>
      </c>
      <c r="AI455" s="20">
        <v>0.4</v>
      </c>
      <c r="AJ455" s="20" t="s">
        <v>2352</v>
      </c>
      <c r="AK455" s="22">
        <v>203</v>
      </c>
      <c r="AL455" s="22">
        <v>0</v>
      </c>
      <c r="AM455" s="22">
        <v>0</v>
      </c>
      <c r="AN455" s="22">
        <v>0</v>
      </c>
      <c r="AO455" s="22">
        <v>5</v>
      </c>
      <c r="AP455" s="22">
        <v>0</v>
      </c>
      <c r="AQ455" s="22">
        <v>0</v>
      </c>
      <c r="AR455" s="22">
        <v>0</v>
      </c>
      <c r="AS455" s="22">
        <v>0</v>
      </c>
      <c r="AT455" s="22">
        <v>1</v>
      </c>
      <c r="AU455" s="22">
        <v>0</v>
      </c>
      <c r="AV455" s="22">
        <v>0</v>
      </c>
      <c r="AW455" s="22">
        <v>17</v>
      </c>
      <c r="AX455" s="20">
        <v>29.4</v>
      </c>
      <c r="AY455" s="20">
        <v>49.3</v>
      </c>
      <c r="AZ455" s="20">
        <v>16</v>
      </c>
      <c r="BA455" s="20">
        <v>9.4</v>
      </c>
      <c r="BB455" s="22">
        <v>2</v>
      </c>
      <c r="BC455" s="20">
        <v>0.05</v>
      </c>
      <c r="BD455" s="20">
        <v>0.26</v>
      </c>
      <c r="BE455" s="20">
        <v>0.31</v>
      </c>
      <c r="BF455" s="20">
        <v>3.75</v>
      </c>
      <c r="BG455" s="22">
        <v>252</v>
      </c>
      <c r="BH455" s="22">
        <v>100</v>
      </c>
      <c r="BI455" s="22">
        <v>125</v>
      </c>
      <c r="BJ455" s="22">
        <v>84</v>
      </c>
      <c r="BK455" s="22">
        <v>224</v>
      </c>
      <c r="BL455" s="22">
        <v>119</v>
      </c>
      <c r="BM455" s="22">
        <v>222</v>
      </c>
      <c r="BN455" s="22">
        <v>102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0.12</v>
      </c>
      <c r="BX455" s="22">
        <v>0.14000000000000001</v>
      </c>
      <c r="BY455" s="22">
        <v>1.66</v>
      </c>
      <c r="BZ455" s="22">
        <v>2.2200000000000002</v>
      </c>
      <c r="CA455" s="22">
        <v>216</v>
      </c>
      <c r="CB455" s="22">
        <v>137</v>
      </c>
      <c r="CC455" s="22">
        <v>361</v>
      </c>
      <c r="CD455" s="22">
        <v>171</v>
      </c>
      <c r="CE455" s="22">
        <v>395</v>
      </c>
      <c r="CF455" s="22">
        <v>188</v>
      </c>
      <c r="CG455" s="22">
        <v>373</v>
      </c>
      <c r="CH455" s="22">
        <v>118</v>
      </c>
      <c r="CI455" s="22">
        <v>0.89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477424</v>
      </c>
      <c r="D456" s="22">
        <v>0</v>
      </c>
      <c r="E456" s="22">
        <v>0</v>
      </c>
      <c r="F456" s="22">
        <v>1</v>
      </c>
      <c r="G456" s="22">
        <v>-1</v>
      </c>
      <c r="H456" s="22">
        <v>0</v>
      </c>
      <c r="I456" s="22">
        <v>2</v>
      </c>
      <c r="J456" s="20">
        <v>2</v>
      </c>
      <c r="K456" s="20">
        <v>2</v>
      </c>
      <c r="L456" s="22">
        <v>1</v>
      </c>
      <c r="M456" s="20" t="s">
        <v>2446</v>
      </c>
      <c r="N456" s="20">
        <v>1</v>
      </c>
      <c r="O456" s="22">
        <v>616</v>
      </c>
      <c r="P456" s="23" t="b">
        <v>0</v>
      </c>
      <c r="Q456" s="20"/>
      <c r="R456" s="20"/>
      <c r="S456" s="22">
        <v>51</v>
      </c>
      <c r="T456" s="20" t="s">
        <v>2447</v>
      </c>
      <c r="U456" s="20">
        <v>2.5</v>
      </c>
      <c r="V456" s="20" t="s">
        <v>2448</v>
      </c>
      <c r="W456" s="20">
        <v>5.7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10</v>
      </c>
      <c r="AD456" s="22">
        <v>402900</v>
      </c>
      <c r="AE456" s="22">
        <v>6859</v>
      </c>
      <c r="AF456" s="22">
        <v>218566</v>
      </c>
      <c r="AG456" s="22">
        <v>20575</v>
      </c>
      <c r="AH456" s="20">
        <v>0.2</v>
      </c>
      <c r="AI456" s="20">
        <v>2</v>
      </c>
      <c r="AJ456" s="20" t="s">
        <v>2448</v>
      </c>
      <c r="AK456" s="22">
        <v>281</v>
      </c>
      <c r="AL456" s="22">
        <v>0</v>
      </c>
      <c r="AM456" s="22">
        <v>0</v>
      </c>
      <c r="AN456" s="22">
        <v>1</v>
      </c>
      <c r="AO456" s="22">
        <v>2</v>
      </c>
      <c r="AP456" s="22">
        <v>0</v>
      </c>
      <c r="AQ456" s="22">
        <v>0</v>
      </c>
      <c r="AR456" s="22">
        <v>0</v>
      </c>
      <c r="AS456" s="22">
        <v>1</v>
      </c>
      <c r="AT456" s="22">
        <v>0</v>
      </c>
      <c r="AU456" s="22">
        <v>0</v>
      </c>
      <c r="AV456" s="22">
        <v>0</v>
      </c>
      <c r="AW456" s="22">
        <v>60</v>
      </c>
      <c r="AX456" s="20">
        <v>45.8</v>
      </c>
      <c r="AY456" s="20">
        <v>63</v>
      </c>
      <c r="AZ456" s="20">
        <v>17</v>
      </c>
      <c r="BA456" s="20">
        <v>12.6</v>
      </c>
      <c r="BB456" s="22">
        <v>3</v>
      </c>
      <c r="BC456" s="20">
        <v>0.08</v>
      </c>
      <c r="BD456" s="20">
        <v>0.41</v>
      </c>
      <c r="BE456" s="20">
        <v>0.49</v>
      </c>
      <c r="BF456" s="20">
        <v>2.0299999999999998</v>
      </c>
      <c r="BG456" s="22">
        <v>207</v>
      </c>
      <c r="BH456" s="22">
        <v>83</v>
      </c>
      <c r="BI456" s="22">
        <v>90</v>
      </c>
      <c r="BJ456" s="22">
        <v>19</v>
      </c>
      <c r="BK456" s="22">
        <v>219</v>
      </c>
      <c r="BL456" s="22">
        <v>62</v>
      </c>
      <c r="BM456" s="22">
        <v>173</v>
      </c>
      <c r="BN456" s="22">
        <v>50</v>
      </c>
      <c r="BO456" s="20"/>
      <c r="BP456" s="20"/>
      <c r="BQ456" s="20"/>
      <c r="BR456" s="20"/>
      <c r="BS456" s="20"/>
      <c r="BT456" s="20"/>
      <c r="BU456" s="22">
        <v>0.03</v>
      </c>
      <c r="BV456" s="22">
        <v>0</v>
      </c>
      <c r="BW456" s="22">
        <v>0.13</v>
      </c>
      <c r="BX456" s="22">
        <v>0.16</v>
      </c>
      <c r="BY456" s="22">
        <v>0.65</v>
      </c>
      <c r="BZ456" s="22">
        <v>0.64</v>
      </c>
      <c r="CA456" s="22">
        <v>165</v>
      </c>
      <c r="CB456" s="22">
        <v>17</v>
      </c>
      <c r="CC456" s="22">
        <v>269</v>
      </c>
      <c r="CD456" s="22">
        <v>87</v>
      </c>
      <c r="CE456" s="22">
        <v>163</v>
      </c>
      <c r="CF456" s="22">
        <v>50</v>
      </c>
      <c r="CG456" s="22">
        <v>69</v>
      </c>
      <c r="CH456" s="22">
        <v>26</v>
      </c>
      <c r="CI456" s="22">
        <v>0.96</v>
      </c>
      <c r="CJ456" s="22">
        <v>0.32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248875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3</v>
      </c>
      <c r="J457" s="20">
        <v>4.7</v>
      </c>
      <c r="K457" s="20">
        <v>4.7</v>
      </c>
      <c r="L457" s="22">
        <v>9</v>
      </c>
      <c r="M457" s="20" t="s">
        <v>2952</v>
      </c>
      <c r="N457" s="20">
        <v>3.7</v>
      </c>
      <c r="O457" s="22">
        <v>678</v>
      </c>
      <c r="P457" s="23" t="b">
        <v>0</v>
      </c>
      <c r="Q457" s="20"/>
      <c r="R457" s="20"/>
      <c r="S457" s="22">
        <v>65</v>
      </c>
      <c r="T457" s="20" t="s">
        <v>2953</v>
      </c>
      <c r="U457" s="20">
        <v>5.5</v>
      </c>
      <c r="V457" s="20" t="s">
        <v>2954</v>
      </c>
      <c r="W457" s="20">
        <v>0.7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11</v>
      </c>
      <c r="AD457" s="22">
        <v>65551</v>
      </c>
      <c r="AE457" s="22">
        <v>53429</v>
      </c>
      <c r="AF457" s="22">
        <v>5803</v>
      </c>
      <c r="AG457" s="22">
        <v>1975</v>
      </c>
      <c r="AH457" s="20">
        <v>0.6</v>
      </c>
      <c r="AI457" s="20">
        <v>1.7</v>
      </c>
      <c r="AJ457" s="20" t="s">
        <v>2954</v>
      </c>
      <c r="AK457" s="22">
        <v>164</v>
      </c>
      <c r="AL457" s="22">
        <v>1</v>
      </c>
      <c r="AM457" s="22">
        <v>0</v>
      </c>
      <c r="AN457" s="22">
        <v>0</v>
      </c>
      <c r="AO457" s="22">
        <v>2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2</v>
      </c>
      <c r="AW457" s="22">
        <v>47</v>
      </c>
      <c r="AX457" s="20">
        <v>61</v>
      </c>
      <c r="AY457" s="20">
        <v>41.7</v>
      </c>
      <c r="AZ457" s="20">
        <v>60</v>
      </c>
      <c r="BA457" s="20">
        <v>16.3</v>
      </c>
      <c r="BB457" s="22">
        <v>2</v>
      </c>
      <c r="BC457" s="20">
        <v>0.09</v>
      </c>
      <c r="BD457" s="20">
        <v>0.64</v>
      </c>
      <c r="BE457" s="20">
        <v>0.73</v>
      </c>
      <c r="BF457" s="20">
        <v>2.37</v>
      </c>
      <c r="BG457" s="22">
        <v>158</v>
      </c>
      <c r="BH457" s="22">
        <v>55</v>
      </c>
      <c r="BI457" s="22">
        <v>137</v>
      </c>
      <c r="BJ457" s="22">
        <v>88</v>
      </c>
      <c r="BK457" s="22">
        <v>83</v>
      </c>
      <c r="BL457" s="22">
        <v>50</v>
      </c>
      <c r="BM457" s="22">
        <v>120</v>
      </c>
      <c r="BN457" s="22">
        <v>65</v>
      </c>
      <c r="BO457" s="20"/>
      <c r="BP457" s="20"/>
      <c r="BQ457" s="20"/>
      <c r="BR457" s="20"/>
      <c r="BS457" s="20"/>
      <c r="BT457" s="20"/>
      <c r="BU457" s="22">
        <v>0.05</v>
      </c>
      <c r="BV457" s="22">
        <v>0</v>
      </c>
      <c r="BW457" s="22">
        <v>0.35</v>
      </c>
      <c r="BX457" s="22">
        <v>0.4</v>
      </c>
      <c r="BY457" s="22">
        <v>1.3</v>
      </c>
      <c r="BZ457" s="22">
        <v>1.1000000000000001</v>
      </c>
      <c r="CA457" s="22">
        <v>50</v>
      </c>
      <c r="CB457" s="22">
        <v>28</v>
      </c>
      <c r="CC457" s="22">
        <v>76</v>
      </c>
      <c r="CD457" s="22">
        <v>36</v>
      </c>
      <c r="CE457" s="22">
        <v>20</v>
      </c>
      <c r="CF457" s="22">
        <v>12</v>
      </c>
      <c r="CG457" s="22">
        <v>197</v>
      </c>
      <c r="CH457" s="22">
        <v>61</v>
      </c>
      <c r="CI457" s="22">
        <v>1.1000000000000001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50</v>
      </c>
      <c r="B458" s="22">
        <v>0</v>
      </c>
      <c r="C458" s="22">
        <v>184341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3</v>
      </c>
      <c r="J458" s="20">
        <v>0.5</v>
      </c>
      <c r="K458" s="20">
        <v>0</v>
      </c>
      <c r="L458" s="22">
        <v>0</v>
      </c>
      <c r="M458" s="20" t="s">
        <v>1162</v>
      </c>
      <c r="N458" s="20">
        <v>0</v>
      </c>
      <c r="O458" s="22">
        <v>209</v>
      </c>
      <c r="P458" s="23" t="b">
        <v>0</v>
      </c>
      <c r="Q458" s="20" t="s">
        <v>3321</v>
      </c>
      <c r="R458" s="20" t="s">
        <v>2955</v>
      </c>
      <c r="S458" s="22">
        <v>68</v>
      </c>
      <c r="T458" s="20" t="s">
        <v>1163</v>
      </c>
      <c r="U458" s="20">
        <v>2.5</v>
      </c>
      <c r="V458" s="20" t="s">
        <v>465</v>
      </c>
      <c r="W458" s="20">
        <v>1</v>
      </c>
      <c r="X458" s="23" t="b">
        <v>0</v>
      </c>
      <c r="Y458" s="20"/>
      <c r="Z458" s="20" t="s">
        <v>937</v>
      </c>
      <c r="AA458" s="22">
        <v>14</v>
      </c>
      <c r="AB458" s="22">
        <v>1</v>
      </c>
      <c r="AC458" s="22">
        <v>5</v>
      </c>
      <c r="AD458" s="22">
        <v>11064</v>
      </c>
      <c r="AE458" s="22">
        <v>79</v>
      </c>
      <c r="AF458" s="22">
        <v>244866</v>
      </c>
      <c r="AG458" s="22">
        <v>3271</v>
      </c>
      <c r="AH458" s="20">
        <v>0</v>
      </c>
      <c r="AI458" s="20">
        <v>0.7</v>
      </c>
      <c r="AJ458" s="20" t="s">
        <v>465</v>
      </c>
      <c r="AK458" s="22">
        <v>151</v>
      </c>
      <c r="AL458" s="22">
        <v>0</v>
      </c>
      <c r="AM458" s="22">
        <v>0</v>
      </c>
      <c r="AN458" s="22">
        <v>1</v>
      </c>
      <c r="AO458" s="22">
        <v>2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16</v>
      </c>
      <c r="AX458" s="20">
        <v>11</v>
      </c>
      <c r="AY458" s="20">
        <v>30</v>
      </c>
      <c r="AZ458" s="20">
        <v>2</v>
      </c>
      <c r="BA458" s="20">
        <v>4.3</v>
      </c>
      <c r="BB458" s="22">
        <v>2</v>
      </c>
      <c r="BC458" s="20">
        <v>0</v>
      </c>
      <c r="BD458" s="20">
        <v>0.05</v>
      </c>
      <c r="BE458" s="20">
        <v>0.05</v>
      </c>
      <c r="BF458" s="20">
        <v>2.93</v>
      </c>
      <c r="BG458" s="22">
        <v>320</v>
      </c>
      <c r="BH458" s="22">
        <v>138</v>
      </c>
      <c r="BI458" s="22">
        <v>172</v>
      </c>
      <c r="BJ458" s="22">
        <v>104</v>
      </c>
      <c r="BK458" s="22">
        <v>342</v>
      </c>
      <c r="BL458" s="22">
        <v>172</v>
      </c>
      <c r="BM458" s="22">
        <v>303</v>
      </c>
      <c r="BN458" s="22">
        <v>135</v>
      </c>
      <c r="BO458" s="22">
        <v>4</v>
      </c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0.03</v>
      </c>
      <c r="BX458" s="22">
        <v>0.03</v>
      </c>
      <c r="BY458" s="22">
        <v>1.75</v>
      </c>
      <c r="BZ458" s="22">
        <v>1.19</v>
      </c>
      <c r="CA458" s="22">
        <v>36</v>
      </c>
      <c r="CB458" s="22">
        <v>21</v>
      </c>
      <c r="CC458" s="22">
        <v>708</v>
      </c>
      <c r="CD458" s="22">
        <v>306</v>
      </c>
      <c r="CE458" s="22">
        <v>164</v>
      </c>
      <c r="CF458" s="22">
        <v>71</v>
      </c>
      <c r="CG458" s="22">
        <v>160</v>
      </c>
      <c r="CH458" s="22">
        <v>52</v>
      </c>
      <c r="CI458" s="22">
        <v>1.19</v>
      </c>
      <c r="CJ458" s="22">
        <v>0.6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152590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1256</v>
      </c>
      <c r="N459" s="20">
        <v>0</v>
      </c>
      <c r="O459" s="22">
        <v>370</v>
      </c>
      <c r="P459" s="23" t="b">
        <v>0</v>
      </c>
      <c r="Q459" s="20" t="s">
        <v>2206</v>
      </c>
      <c r="R459" s="20" t="s">
        <v>2207</v>
      </c>
      <c r="S459" s="22">
        <v>45</v>
      </c>
      <c r="T459" s="20" t="s">
        <v>1432</v>
      </c>
      <c r="U459" s="20">
        <v>0</v>
      </c>
      <c r="V459" s="20" t="s">
        <v>755</v>
      </c>
      <c r="W459" s="20">
        <v>0</v>
      </c>
      <c r="X459" s="23" t="b">
        <v>0</v>
      </c>
      <c r="Y459" s="20"/>
      <c r="Z459" s="20" t="s">
        <v>872</v>
      </c>
      <c r="AA459" s="22">
        <v>14</v>
      </c>
      <c r="AB459" s="22">
        <v>1</v>
      </c>
      <c r="AC459" s="22">
        <v>0</v>
      </c>
      <c r="AD459" s="22">
        <v>0</v>
      </c>
      <c r="AE459" s="22">
        <v>0</v>
      </c>
      <c r="AF459" s="22">
        <v>626</v>
      </c>
      <c r="AG459" s="22">
        <v>10</v>
      </c>
      <c r="AH459" s="20">
        <v>0</v>
      </c>
      <c r="AI459" s="20">
        <v>0</v>
      </c>
      <c r="AJ459" s="20" t="s">
        <v>2208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572</v>
      </c>
      <c r="BH459" s="22">
        <v>220</v>
      </c>
      <c r="BI459" s="22">
        <v>565</v>
      </c>
      <c r="BJ459" s="22">
        <v>220</v>
      </c>
      <c r="BK459" s="22">
        <v>551</v>
      </c>
      <c r="BL459" s="22">
        <v>216</v>
      </c>
      <c r="BM459" s="22">
        <v>577</v>
      </c>
      <c r="BN459" s="22">
        <v>220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359</v>
      </c>
      <c r="CB459" s="22">
        <v>55</v>
      </c>
      <c r="CC459" s="22">
        <v>559</v>
      </c>
      <c r="CD459" s="22">
        <v>212</v>
      </c>
      <c r="CE459" s="22">
        <v>578</v>
      </c>
      <c r="CF459" s="22">
        <v>218</v>
      </c>
      <c r="CG459" s="22">
        <v>677</v>
      </c>
      <c r="CH459" s="22">
        <v>227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493250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3</v>
      </c>
      <c r="J460" s="20">
        <v>0</v>
      </c>
      <c r="K460" s="20">
        <v>0</v>
      </c>
      <c r="L460" s="22">
        <v>0</v>
      </c>
      <c r="M460" s="20" t="s">
        <v>756</v>
      </c>
      <c r="N460" s="20">
        <v>0</v>
      </c>
      <c r="O460" s="22">
        <v>371</v>
      </c>
      <c r="P460" s="23" t="b">
        <v>0</v>
      </c>
      <c r="Q460" s="20" t="s">
        <v>910</v>
      </c>
      <c r="R460" s="20" t="s">
        <v>2449</v>
      </c>
      <c r="S460" s="22">
        <v>44</v>
      </c>
      <c r="T460" s="20" t="s">
        <v>1458</v>
      </c>
      <c r="U460" s="20">
        <v>0</v>
      </c>
      <c r="V460" s="20" t="s">
        <v>632</v>
      </c>
      <c r="W460" s="20">
        <v>0</v>
      </c>
      <c r="X460" s="23" t="b">
        <v>0</v>
      </c>
      <c r="Y460" s="20"/>
      <c r="Z460" s="20" t="s">
        <v>899</v>
      </c>
      <c r="AA460" s="22">
        <v>14</v>
      </c>
      <c r="AB460" s="22">
        <v>1</v>
      </c>
      <c r="AC460" s="22">
        <v>0</v>
      </c>
      <c r="AD460" s="22">
        <v>271</v>
      </c>
      <c r="AE460" s="22">
        <v>16</v>
      </c>
      <c r="AF460" s="22">
        <v>2412</v>
      </c>
      <c r="AG460" s="22">
        <v>77</v>
      </c>
      <c r="AH460" s="20">
        <v>0</v>
      </c>
      <c r="AI460" s="20">
        <v>0</v>
      </c>
      <c r="AJ460" s="20" t="s">
        <v>756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562</v>
      </c>
      <c r="BH460" s="22">
        <v>212</v>
      </c>
      <c r="BI460" s="22">
        <v>550</v>
      </c>
      <c r="BJ460" s="22">
        <v>211</v>
      </c>
      <c r="BK460" s="22">
        <v>535</v>
      </c>
      <c r="BL460" s="22">
        <v>204</v>
      </c>
      <c r="BM460" s="22">
        <v>567</v>
      </c>
      <c r="BN460" s="22">
        <v>215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578</v>
      </c>
      <c r="CB460" s="22">
        <v>303</v>
      </c>
      <c r="CC460" s="22">
        <v>549</v>
      </c>
      <c r="CD460" s="22">
        <v>206</v>
      </c>
      <c r="CE460" s="22">
        <v>568</v>
      </c>
      <c r="CF460" s="22">
        <v>216</v>
      </c>
      <c r="CG460" s="22">
        <v>567</v>
      </c>
      <c r="CH460" s="22">
        <v>214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27.75" thickBot="1">
      <c r="A461" s="22">
        <v>0</v>
      </c>
      <c r="B461" s="22">
        <v>0</v>
      </c>
      <c r="C461" s="22">
        <v>467169</v>
      </c>
      <c r="D461" s="22">
        <v>0</v>
      </c>
      <c r="E461" s="22">
        <v>0</v>
      </c>
      <c r="F461" s="22">
        <v>-2</v>
      </c>
      <c r="G461" s="22">
        <v>2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1464</v>
      </c>
      <c r="N461" s="20">
        <v>1.3</v>
      </c>
      <c r="O461" s="22">
        <v>372</v>
      </c>
      <c r="P461" s="23" t="b">
        <v>0</v>
      </c>
      <c r="Q461" s="20" t="s">
        <v>3322</v>
      </c>
      <c r="R461" s="20" t="s">
        <v>3323</v>
      </c>
      <c r="S461" s="22">
        <v>68</v>
      </c>
      <c r="T461" s="20" t="s">
        <v>1465</v>
      </c>
      <c r="U461" s="20">
        <v>2</v>
      </c>
      <c r="V461" s="20" t="s">
        <v>1466</v>
      </c>
      <c r="W461" s="20">
        <v>0.7</v>
      </c>
      <c r="X461" s="23" t="b">
        <v>0</v>
      </c>
      <c r="Y461" s="20"/>
      <c r="Z461" s="20" t="s">
        <v>3324</v>
      </c>
      <c r="AA461" s="22">
        <v>14</v>
      </c>
      <c r="AB461" s="22">
        <v>1</v>
      </c>
      <c r="AC461" s="22">
        <v>8</v>
      </c>
      <c r="AD461" s="22">
        <v>14927</v>
      </c>
      <c r="AE461" s="22">
        <v>61</v>
      </c>
      <c r="AF461" s="22">
        <v>84282</v>
      </c>
      <c r="AG461" s="22">
        <v>6565</v>
      </c>
      <c r="AH461" s="20">
        <v>0.2</v>
      </c>
      <c r="AI461" s="20">
        <v>1.2</v>
      </c>
      <c r="AJ461" s="20" t="s">
        <v>118</v>
      </c>
      <c r="AK461" s="22">
        <v>308</v>
      </c>
      <c r="AL461" s="22">
        <v>0</v>
      </c>
      <c r="AM461" s="22">
        <v>0</v>
      </c>
      <c r="AN461" s="22">
        <v>1</v>
      </c>
      <c r="AO461" s="22">
        <v>4</v>
      </c>
      <c r="AP461" s="22">
        <v>0</v>
      </c>
      <c r="AQ461" s="22">
        <v>0</v>
      </c>
      <c r="AR461" s="22">
        <v>0</v>
      </c>
      <c r="AS461" s="22">
        <v>1</v>
      </c>
      <c r="AT461" s="22">
        <v>0</v>
      </c>
      <c r="AU461" s="22">
        <v>0</v>
      </c>
      <c r="AV461" s="22">
        <v>0</v>
      </c>
      <c r="AW461" s="22">
        <v>31</v>
      </c>
      <c r="AX461" s="20">
        <v>33.6</v>
      </c>
      <c r="AY461" s="20">
        <v>96.8</v>
      </c>
      <c r="AZ461" s="20">
        <v>63</v>
      </c>
      <c r="BA461" s="20">
        <v>19.3</v>
      </c>
      <c r="BB461" s="22">
        <v>4</v>
      </c>
      <c r="BC461" s="20">
        <v>0.67</v>
      </c>
      <c r="BD461" s="20">
        <v>0.62</v>
      </c>
      <c r="BE461" s="20">
        <v>1.29</v>
      </c>
      <c r="BF461" s="20">
        <v>5.45</v>
      </c>
      <c r="BG461" s="22">
        <v>245</v>
      </c>
      <c r="BH461" s="22">
        <v>97</v>
      </c>
      <c r="BI461" s="22">
        <v>41</v>
      </c>
      <c r="BJ461" s="22">
        <v>29</v>
      </c>
      <c r="BK461" s="22">
        <v>77</v>
      </c>
      <c r="BL461" s="22">
        <v>44</v>
      </c>
      <c r="BM461" s="22">
        <v>92</v>
      </c>
      <c r="BN461" s="22">
        <v>53</v>
      </c>
      <c r="BO461" s="20"/>
      <c r="BP461" s="20"/>
      <c r="BQ461" s="20"/>
      <c r="BR461" s="20"/>
      <c r="BS461" s="20"/>
      <c r="BT461" s="20"/>
      <c r="BU461" s="22">
        <v>0.2</v>
      </c>
      <c r="BV461" s="22">
        <v>0</v>
      </c>
      <c r="BW461" s="22">
        <v>0.18</v>
      </c>
      <c r="BX461" s="22">
        <v>0.38</v>
      </c>
      <c r="BY461" s="22">
        <v>1.59</v>
      </c>
      <c r="BZ461" s="22">
        <v>1.17</v>
      </c>
      <c r="CA461" s="22">
        <v>40</v>
      </c>
      <c r="CB461" s="22">
        <v>24</v>
      </c>
      <c r="CC461" s="22">
        <v>231</v>
      </c>
      <c r="CD461" s="22">
        <v>107</v>
      </c>
      <c r="CE461" s="22">
        <v>219</v>
      </c>
      <c r="CF461" s="22">
        <v>99</v>
      </c>
      <c r="CG461" s="22">
        <v>189</v>
      </c>
      <c r="CH461" s="22">
        <v>57</v>
      </c>
      <c r="CI461" s="22">
        <v>1.17</v>
      </c>
      <c r="CJ461" s="22">
        <v>0.28999999999999998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141746</v>
      </c>
      <c r="D462" s="22">
        <v>0</v>
      </c>
      <c r="E462" s="22">
        <v>0</v>
      </c>
      <c r="F462" s="22">
        <v>-1</v>
      </c>
      <c r="G462" s="22">
        <v>1</v>
      </c>
      <c r="H462" s="22">
        <v>1</v>
      </c>
      <c r="I462" s="22">
        <v>3</v>
      </c>
      <c r="J462" s="20">
        <v>6</v>
      </c>
      <c r="K462" s="20">
        <v>5.5</v>
      </c>
      <c r="L462" s="22">
        <v>1</v>
      </c>
      <c r="M462" s="20" t="s">
        <v>1429</v>
      </c>
      <c r="N462" s="20">
        <v>5</v>
      </c>
      <c r="O462" s="22">
        <v>373</v>
      </c>
      <c r="P462" s="23" t="b">
        <v>0</v>
      </c>
      <c r="Q462" s="20"/>
      <c r="R462" s="20"/>
      <c r="S462" s="22">
        <v>84</v>
      </c>
      <c r="T462" s="20" t="s">
        <v>1430</v>
      </c>
      <c r="U462" s="20">
        <v>3.8</v>
      </c>
      <c r="V462" s="20" t="s">
        <v>1431</v>
      </c>
      <c r="W462" s="20">
        <v>20.2</v>
      </c>
      <c r="X462" s="23" t="b">
        <v>0</v>
      </c>
      <c r="Y462" s="20"/>
      <c r="Z462" s="20" t="s">
        <v>858</v>
      </c>
      <c r="AA462" s="22">
        <v>14</v>
      </c>
      <c r="AB462" s="22">
        <v>1</v>
      </c>
      <c r="AC462" s="22">
        <v>19</v>
      </c>
      <c r="AD462" s="22">
        <v>396582</v>
      </c>
      <c r="AE462" s="22">
        <v>19024</v>
      </c>
      <c r="AF462" s="22">
        <v>957610</v>
      </c>
      <c r="AG462" s="22">
        <v>78131</v>
      </c>
      <c r="AH462" s="20">
        <v>0.6</v>
      </c>
      <c r="AI462" s="20">
        <v>2.2999999999999998</v>
      </c>
      <c r="AJ462" s="20" t="s">
        <v>2209</v>
      </c>
      <c r="AK462" s="22">
        <v>450</v>
      </c>
      <c r="AL462" s="22">
        <v>1</v>
      </c>
      <c r="AM462" s="22">
        <v>1</v>
      </c>
      <c r="AN462" s="22">
        <v>1</v>
      </c>
      <c r="AO462" s="22">
        <v>10</v>
      </c>
      <c r="AP462" s="22">
        <v>0</v>
      </c>
      <c r="AQ462" s="22">
        <v>0</v>
      </c>
      <c r="AR462" s="22">
        <v>0</v>
      </c>
      <c r="AS462" s="22">
        <v>3</v>
      </c>
      <c r="AT462" s="22">
        <v>0</v>
      </c>
      <c r="AU462" s="22">
        <v>0</v>
      </c>
      <c r="AV462" s="22">
        <v>3</v>
      </c>
      <c r="AW462" s="22">
        <v>83</v>
      </c>
      <c r="AX462" s="20">
        <v>142.6</v>
      </c>
      <c r="AY462" s="20">
        <v>219</v>
      </c>
      <c r="AZ462" s="20">
        <v>94</v>
      </c>
      <c r="BA462" s="20">
        <v>45.4</v>
      </c>
      <c r="BB462" s="22">
        <v>5</v>
      </c>
      <c r="BC462" s="20">
        <v>2.0699999999999998</v>
      </c>
      <c r="BD462" s="20">
        <v>2.23</v>
      </c>
      <c r="BE462" s="20">
        <v>4.3</v>
      </c>
      <c r="BF462" s="20">
        <v>9.4700000000000006</v>
      </c>
      <c r="BG462" s="22">
        <v>26</v>
      </c>
      <c r="BH462" s="22">
        <v>11</v>
      </c>
      <c r="BI462" s="22">
        <v>6</v>
      </c>
      <c r="BJ462" s="22">
        <v>5</v>
      </c>
      <c r="BK462" s="22">
        <v>47</v>
      </c>
      <c r="BL462" s="22">
        <v>28</v>
      </c>
      <c r="BM462" s="22">
        <v>12</v>
      </c>
      <c r="BN462" s="22">
        <v>9</v>
      </c>
      <c r="BO462" s="22">
        <v>2</v>
      </c>
      <c r="BP462" s="20"/>
      <c r="BQ462" s="22">
        <v>3</v>
      </c>
      <c r="BR462" s="20"/>
      <c r="BS462" s="22">
        <v>1</v>
      </c>
      <c r="BT462" s="20"/>
      <c r="BU462" s="22">
        <v>0.41</v>
      </c>
      <c r="BV462" s="22">
        <v>0</v>
      </c>
      <c r="BW462" s="22">
        <v>0.45</v>
      </c>
      <c r="BX462" s="22">
        <v>0.86</v>
      </c>
      <c r="BY462" s="22">
        <v>1.89</v>
      </c>
      <c r="BZ462" s="22">
        <v>2</v>
      </c>
      <c r="CA462" s="22">
        <v>9</v>
      </c>
      <c r="CB462" s="22">
        <v>7</v>
      </c>
      <c r="CC462" s="22">
        <v>40</v>
      </c>
      <c r="CD462" s="22">
        <v>20</v>
      </c>
      <c r="CE462" s="22">
        <v>89</v>
      </c>
      <c r="CF462" s="22">
        <v>42</v>
      </c>
      <c r="CG462" s="22">
        <v>18</v>
      </c>
      <c r="CH462" s="22">
        <v>8</v>
      </c>
      <c r="CI462" s="22">
        <v>1</v>
      </c>
      <c r="CJ462" s="22">
        <v>0.2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232937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2</v>
      </c>
      <c r="J463" s="20">
        <v>0</v>
      </c>
      <c r="K463" s="20">
        <v>0</v>
      </c>
      <c r="L463" s="22">
        <v>0</v>
      </c>
      <c r="M463" s="20" t="s">
        <v>1446</v>
      </c>
      <c r="N463" s="20">
        <v>0</v>
      </c>
      <c r="O463" s="22">
        <v>374</v>
      </c>
      <c r="P463" s="23" t="b">
        <v>0</v>
      </c>
      <c r="Q463" s="20" t="s">
        <v>2956</v>
      </c>
      <c r="R463" s="20" t="s">
        <v>2957</v>
      </c>
      <c r="S463" s="22">
        <v>40</v>
      </c>
      <c r="T463" s="20" t="s">
        <v>1447</v>
      </c>
      <c r="U463" s="20">
        <v>0</v>
      </c>
      <c r="V463" s="20" t="s">
        <v>1373</v>
      </c>
      <c r="W463" s="20">
        <v>0.1</v>
      </c>
      <c r="X463" s="23" t="b">
        <v>0</v>
      </c>
      <c r="Y463" s="20"/>
      <c r="Z463" s="20" t="s">
        <v>872</v>
      </c>
      <c r="AA463" s="22">
        <v>14</v>
      </c>
      <c r="AB463" s="22">
        <v>1</v>
      </c>
      <c r="AC463" s="22">
        <v>0</v>
      </c>
      <c r="AD463" s="22">
        <v>1224</v>
      </c>
      <c r="AE463" s="22">
        <v>0</v>
      </c>
      <c r="AF463" s="22">
        <v>9035</v>
      </c>
      <c r="AG463" s="22">
        <v>291</v>
      </c>
      <c r="AH463" s="20">
        <v>0</v>
      </c>
      <c r="AI463" s="20">
        <v>0</v>
      </c>
      <c r="AJ463" s="20" t="s">
        <v>753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457</v>
      </c>
      <c r="BH463" s="22">
        <v>168</v>
      </c>
      <c r="BI463" s="22">
        <v>441</v>
      </c>
      <c r="BJ463" s="22">
        <v>168</v>
      </c>
      <c r="BK463" s="22">
        <v>408</v>
      </c>
      <c r="BL463" s="22">
        <v>148</v>
      </c>
      <c r="BM463" s="22">
        <v>463</v>
      </c>
      <c r="BN463" s="22">
        <v>169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653</v>
      </c>
      <c r="CB463" s="22">
        <v>190</v>
      </c>
      <c r="CC463" s="22">
        <v>434</v>
      </c>
      <c r="CD463" s="22">
        <v>151</v>
      </c>
      <c r="CE463" s="22">
        <v>462</v>
      </c>
      <c r="CF463" s="22">
        <v>165</v>
      </c>
      <c r="CG463" s="22">
        <v>408</v>
      </c>
      <c r="CH463" s="22">
        <v>157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27.75" thickBot="1">
      <c r="A464" s="22">
        <v>0</v>
      </c>
      <c r="B464" s="22">
        <v>0</v>
      </c>
      <c r="C464" s="22">
        <v>197365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2</v>
      </c>
      <c r="J464" s="20">
        <v>0</v>
      </c>
      <c r="K464" s="20">
        <v>0</v>
      </c>
      <c r="L464" s="22">
        <v>0</v>
      </c>
      <c r="M464" s="20" t="s">
        <v>1439</v>
      </c>
      <c r="N464" s="20">
        <v>0</v>
      </c>
      <c r="O464" s="22">
        <v>375</v>
      </c>
      <c r="P464" s="23" t="b">
        <v>0</v>
      </c>
      <c r="Q464" s="20" t="s">
        <v>3325</v>
      </c>
      <c r="R464" s="20" t="s">
        <v>3326</v>
      </c>
      <c r="S464" s="22">
        <v>40</v>
      </c>
      <c r="T464" s="20" t="s">
        <v>1440</v>
      </c>
      <c r="U464" s="20">
        <v>0</v>
      </c>
      <c r="V464" s="20" t="s">
        <v>754</v>
      </c>
      <c r="W464" s="20">
        <v>0.2</v>
      </c>
      <c r="X464" s="23" t="b">
        <v>0</v>
      </c>
      <c r="Y464" s="20"/>
      <c r="Z464" s="20" t="s">
        <v>872</v>
      </c>
      <c r="AA464" s="22">
        <v>14</v>
      </c>
      <c r="AB464" s="22">
        <v>1</v>
      </c>
      <c r="AC464" s="22">
        <v>0</v>
      </c>
      <c r="AD464" s="22">
        <v>2895</v>
      </c>
      <c r="AE464" s="22">
        <v>0</v>
      </c>
      <c r="AF464" s="22">
        <v>10252</v>
      </c>
      <c r="AG464" s="22">
        <v>1006</v>
      </c>
      <c r="AH464" s="20">
        <v>0</v>
      </c>
      <c r="AI464" s="20">
        <v>0</v>
      </c>
      <c r="AJ464" s="20" t="s">
        <v>754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441</v>
      </c>
      <c r="BH464" s="22">
        <v>159</v>
      </c>
      <c r="BI464" s="22">
        <v>423</v>
      </c>
      <c r="BJ464" s="22">
        <v>158</v>
      </c>
      <c r="BK464" s="22">
        <v>390</v>
      </c>
      <c r="BL464" s="22">
        <v>138</v>
      </c>
      <c r="BM464" s="22">
        <v>447</v>
      </c>
      <c r="BN464" s="22">
        <v>160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634</v>
      </c>
      <c r="CB464" s="22">
        <v>179</v>
      </c>
      <c r="CC464" s="22">
        <v>417</v>
      </c>
      <c r="CD464" s="22">
        <v>141</v>
      </c>
      <c r="CE464" s="22">
        <v>445</v>
      </c>
      <c r="CF464" s="22">
        <v>155</v>
      </c>
      <c r="CG464" s="22">
        <v>350</v>
      </c>
      <c r="CH464" s="22">
        <v>132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61256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3</v>
      </c>
      <c r="J465" s="20">
        <v>4.7</v>
      </c>
      <c r="K465" s="20">
        <v>4.2</v>
      </c>
      <c r="L465" s="22">
        <v>2</v>
      </c>
      <c r="M465" s="20" t="s">
        <v>1461</v>
      </c>
      <c r="N465" s="20">
        <v>3.7</v>
      </c>
      <c r="O465" s="22">
        <v>376</v>
      </c>
      <c r="P465" s="23" t="b">
        <v>0</v>
      </c>
      <c r="Q465" s="20"/>
      <c r="R465" s="20"/>
      <c r="S465" s="22">
        <v>54</v>
      </c>
      <c r="T465" s="20" t="s">
        <v>1462</v>
      </c>
      <c r="U465" s="20">
        <v>3.2</v>
      </c>
      <c r="V465" s="20" t="s">
        <v>1463</v>
      </c>
      <c r="W465" s="20">
        <v>3.7</v>
      </c>
      <c r="X465" s="23" t="b">
        <v>0</v>
      </c>
      <c r="Y465" s="20"/>
      <c r="Z465" s="20" t="s">
        <v>858</v>
      </c>
      <c r="AA465" s="22">
        <v>14</v>
      </c>
      <c r="AB465" s="22">
        <v>1</v>
      </c>
      <c r="AC465" s="22">
        <v>16</v>
      </c>
      <c r="AD465" s="22">
        <v>66538</v>
      </c>
      <c r="AE465" s="22">
        <v>2620</v>
      </c>
      <c r="AF465" s="22">
        <v>190835</v>
      </c>
      <c r="AG465" s="22">
        <v>12511</v>
      </c>
      <c r="AH465" s="20">
        <v>0.7</v>
      </c>
      <c r="AI465" s="20">
        <v>3</v>
      </c>
      <c r="AJ465" s="20" t="s">
        <v>139</v>
      </c>
      <c r="AK465" s="22">
        <v>423</v>
      </c>
      <c r="AL465" s="22">
        <v>1</v>
      </c>
      <c r="AM465" s="22">
        <v>0</v>
      </c>
      <c r="AN465" s="22">
        <v>1</v>
      </c>
      <c r="AO465" s="22">
        <v>9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72</v>
      </c>
      <c r="AX465" s="20">
        <v>133.19999999999999</v>
      </c>
      <c r="AY465" s="20">
        <v>52.2</v>
      </c>
      <c r="AZ465" s="20">
        <v>90</v>
      </c>
      <c r="BA465" s="20">
        <v>27.5</v>
      </c>
      <c r="BB465" s="22">
        <v>5</v>
      </c>
      <c r="BC465" s="20">
        <v>1.49</v>
      </c>
      <c r="BD465" s="20">
        <v>0.19</v>
      </c>
      <c r="BE465" s="20">
        <v>1.68</v>
      </c>
      <c r="BF465" s="20">
        <v>8.48</v>
      </c>
      <c r="BG465" s="22">
        <v>30</v>
      </c>
      <c r="BH465" s="22">
        <v>12</v>
      </c>
      <c r="BI465" s="22">
        <v>118</v>
      </c>
      <c r="BJ465" s="22">
        <v>81</v>
      </c>
      <c r="BK465" s="22">
        <v>52</v>
      </c>
      <c r="BL465" s="22">
        <v>30</v>
      </c>
      <c r="BM465" s="22">
        <v>49</v>
      </c>
      <c r="BN465" s="22">
        <v>33</v>
      </c>
      <c r="BO465" s="20"/>
      <c r="BP465" s="20"/>
      <c r="BQ465" s="20"/>
      <c r="BR465" s="20"/>
      <c r="BS465" s="20"/>
      <c r="BT465" s="20"/>
      <c r="BU465" s="22">
        <v>0.32</v>
      </c>
      <c r="BV465" s="22">
        <v>0</v>
      </c>
      <c r="BW465" s="22">
        <v>0.04</v>
      </c>
      <c r="BX465" s="22">
        <v>0.36</v>
      </c>
      <c r="BY465" s="22">
        <v>1.8</v>
      </c>
      <c r="BZ465" s="22">
        <v>1.91</v>
      </c>
      <c r="CA465" s="22">
        <v>117</v>
      </c>
      <c r="CB465" s="22">
        <v>72</v>
      </c>
      <c r="CC465" s="22">
        <v>73</v>
      </c>
      <c r="CD465" s="22">
        <v>35</v>
      </c>
      <c r="CE465" s="22">
        <v>110</v>
      </c>
      <c r="CF465" s="22">
        <v>50</v>
      </c>
      <c r="CG465" s="22">
        <v>89</v>
      </c>
      <c r="CH465" s="22">
        <v>25</v>
      </c>
      <c r="CI465" s="22">
        <v>1.06</v>
      </c>
      <c r="CJ465" s="22">
        <v>0.21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216051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2</v>
      </c>
      <c r="J466" s="20">
        <v>2</v>
      </c>
      <c r="K466" s="20">
        <v>1.5</v>
      </c>
      <c r="L466" s="22">
        <v>1</v>
      </c>
      <c r="M466" s="20" t="s">
        <v>1354</v>
      </c>
      <c r="N466" s="20">
        <v>1</v>
      </c>
      <c r="O466" s="22">
        <v>377</v>
      </c>
      <c r="P466" s="23" t="b">
        <v>0</v>
      </c>
      <c r="Q466" s="20"/>
      <c r="R466" s="20"/>
      <c r="S466" s="22">
        <v>49</v>
      </c>
      <c r="T466" s="20" t="s">
        <v>1444</v>
      </c>
      <c r="U466" s="20">
        <v>1</v>
      </c>
      <c r="V466" s="20" t="s">
        <v>1445</v>
      </c>
      <c r="W466" s="20">
        <v>1.2</v>
      </c>
      <c r="X466" s="23" t="b">
        <v>0</v>
      </c>
      <c r="Y466" s="20"/>
      <c r="Z466" s="20" t="s">
        <v>858</v>
      </c>
      <c r="AA466" s="22">
        <v>14</v>
      </c>
      <c r="AB466" s="22">
        <v>1</v>
      </c>
      <c r="AC466" s="22">
        <v>4</v>
      </c>
      <c r="AD466" s="22">
        <v>27257</v>
      </c>
      <c r="AE466" s="22">
        <v>4016</v>
      </c>
      <c r="AF466" s="22">
        <v>99992</v>
      </c>
      <c r="AG466" s="22">
        <v>3458</v>
      </c>
      <c r="AH466" s="20">
        <v>0.2</v>
      </c>
      <c r="AI466" s="20">
        <v>0.8</v>
      </c>
      <c r="AJ466" s="20" t="s">
        <v>476</v>
      </c>
      <c r="AK466" s="22">
        <v>294</v>
      </c>
      <c r="AL466" s="22">
        <v>0</v>
      </c>
      <c r="AM466" s="22">
        <v>0</v>
      </c>
      <c r="AN466" s="22">
        <v>0</v>
      </c>
      <c r="AO466" s="22">
        <v>9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48</v>
      </c>
      <c r="AX466" s="20">
        <v>58.6</v>
      </c>
      <c r="AY466" s="20">
        <v>22</v>
      </c>
      <c r="AZ466" s="20">
        <v>11</v>
      </c>
      <c r="BA466" s="20">
        <v>9.1</v>
      </c>
      <c r="BB466" s="22">
        <v>3</v>
      </c>
      <c r="BC466" s="20">
        <v>0.03</v>
      </c>
      <c r="BD466" s="20">
        <v>0.15</v>
      </c>
      <c r="BE466" s="20">
        <v>0.18</v>
      </c>
      <c r="BF466" s="20">
        <v>5.95</v>
      </c>
      <c r="BG466" s="22">
        <v>168</v>
      </c>
      <c r="BH466" s="22">
        <v>69</v>
      </c>
      <c r="BI466" s="22">
        <v>205</v>
      </c>
      <c r="BJ466" s="22">
        <v>59</v>
      </c>
      <c r="BK466" s="22">
        <v>243</v>
      </c>
      <c r="BL466" s="22">
        <v>74</v>
      </c>
      <c r="BM466" s="22">
        <v>227</v>
      </c>
      <c r="BN466" s="22">
        <v>79</v>
      </c>
      <c r="BO466" s="20"/>
      <c r="BP466" s="20"/>
      <c r="BQ466" s="20"/>
      <c r="BR466" s="20"/>
      <c r="BS466" s="20"/>
      <c r="BT466" s="20"/>
      <c r="BU466" s="22">
        <v>0.01</v>
      </c>
      <c r="BV466" s="22">
        <v>0</v>
      </c>
      <c r="BW466" s="22">
        <v>0.05</v>
      </c>
      <c r="BX466" s="22">
        <v>0.06</v>
      </c>
      <c r="BY466" s="22">
        <v>1.82</v>
      </c>
      <c r="BZ466" s="22">
        <v>2.76</v>
      </c>
      <c r="CA466" s="22">
        <v>276</v>
      </c>
      <c r="CB466" s="22">
        <v>32</v>
      </c>
      <c r="CC466" s="22">
        <v>262</v>
      </c>
      <c r="CD466" s="22">
        <v>86</v>
      </c>
      <c r="CE466" s="22">
        <v>356</v>
      </c>
      <c r="CF466" s="22">
        <v>125</v>
      </c>
      <c r="CG466" s="22">
        <v>149</v>
      </c>
      <c r="CH466" s="22">
        <v>56</v>
      </c>
      <c r="CI466" s="22">
        <v>0.92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80607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3</v>
      </c>
      <c r="J467" s="20">
        <v>7</v>
      </c>
      <c r="K467" s="20">
        <v>6.5</v>
      </c>
      <c r="L467" s="22">
        <v>2</v>
      </c>
      <c r="M467" s="20" t="s">
        <v>1025</v>
      </c>
      <c r="N467" s="20">
        <v>6</v>
      </c>
      <c r="O467" s="22">
        <v>379</v>
      </c>
      <c r="P467" s="23" t="b">
        <v>0</v>
      </c>
      <c r="Q467" s="20"/>
      <c r="R467" s="20"/>
      <c r="S467" s="22">
        <v>59</v>
      </c>
      <c r="T467" s="20" t="s">
        <v>1455</v>
      </c>
      <c r="U467" s="20">
        <v>4</v>
      </c>
      <c r="V467" s="20" t="s">
        <v>450</v>
      </c>
      <c r="W467" s="20">
        <v>0.6</v>
      </c>
      <c r="X467" s="23" t="b">
        <v>0</v>
      </c>
      <c r="Y467" s="20"/>
      <c r="Z467" s="20" t="s">
        <v>858</v>
      </c>
      <c r="AA467" s="22">
        <v>14</v>
      </c>
      <c r="AB467" s="22">
        <v>1</v>
      </c>
      <c r="AC467" s="22">
        <v>20</v>
      </c>
      <c r="AD467" s="22">
        <v>23574</v>
      </c>
      <c r="AE467" s="22">
        <v>3395</v>
      </c>
      <c r="AF467" s="22">
        <v>24922</v>
      </c>
      <c r="AG467" s="22">
        <v>1849</v>
      </c>
      <c r="AH467" s="20">
        <v>1</v>
      </c>
      <c r="AI467" s="20">
        <v>3.4</v>
      </c>
      <c r="AJ467" s="20" t="s">
        <v>450</v>
      </c>
      <c r="AK467" s="22">
        <v>316</v>
      </c>
      <c r="AL467" s="22">
        <v>1</v>
      </c>
      <c r="AM467" s="22">
        <v>1</v>
      </c>
      <c r="AN467" s="22">
        <v>0</v>
      </c>
      <c r="AO467" s="22">
        <v>9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4</v>
      </c>
      <c r="AW467" s="22">
        <v>81</v>
      </c>
      <c r="AX467" s="20">
        <v>99.4</v>
      </c>
      <c r="AY467" s="20">
        <v>67.3</v>
      </c>
      <c r="AZ467" s="20">
        <v>41</v>
      </c>
      <c r="BA467" s="20">
        <v>20.8</v>
      </c>
      <c r="BB467" s="22">
        <v>3</v>
      </c>
      <c r="BC467" s="20">
        <v>0.34</v>
      </c>
      <c r="BD467" s="20">
        <v>0.2</v>
      </c>
      <c r="BE467" s="20">
        <v>0.54</v>
      </c>
      <c r="BF467" s="20">
        <v>7.03</v>
      </c>
      <c r="BG467" s="22">
        <v>72</v>
      </c>
      <c r="BH467" s="22">
        <v>27</v>
      </c>
      <c r="BI467" s="22">
        <v>81</v>
      </c>
      <c r="BJ467" s="22">
        <v>57</v>
      </c>
      <c r="BK467" s="22">
        <v>121</v>
      </c>
      <c r="BL467" s="22">
        <v>73</v>
      </c>
      <c r="BM467" s="22">
        <v>72</v>
      </c>
      <c r="BN467" s="22">
        <v>46</v>
      </c>
      <c r="BO467" s="22">
        <v>3</v>
      </c>
      <c r="BP467" s="20"/>
      <c r="BQ467" s="22">
        <v>1</v>
      </c>
      <c r="BR467" s="20"/>
      <c r="BS467" s="20"/>
      <c r="BT467" s="20"/>
      <c r="BU467" s="22">
        <v>0.1</v>
      </c>
      <c r="BV467" s="22">
        <v>0</v>
      </c>
      <c r="BW467" s="22">
        <v>0.06</v>
      </c>
      <c r="BX467" s="22">
        <v>0.16</v>
      </c>
      <c r="BY467" s="22">
        <v>2</v>
      </c>
      <c r="BZ467" s="22">
        <v>2.56</v>
      </c>
      <c r="CA467" s="22">
        <v>70</v>
      </c>
      <c r="CB467" s="22">
        <v>42</v>
      </c>
      <c r="CC467" s="22">
        <v>15</v>
      </c>
      <c r="CD467" s="22">
        <v>8</v>
      </c>
      <c r="CE467" s="22">
        <v>81</v>
      </c>
      <c r="CF467" s="22">
        <v>37</v>
      </c>
      <c r="CG467" s="22">
        <v>200</v>
      </c>
      <c r="CH467" s="22">
        <v>62</v>
      </c>
      <c r="CI467" s="22">
        <v>0.85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515501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2</v>
      </c>
      <c r="J468" s="20">
        <v>0</v>
      </c>
      <c r="K468" s="20">
        <v>0</v>
      </c>
      <c r="L468" s="22">
        <v>0</v>
      </c>
      <c r="M468" s="20" t="s">
        <v>2210</v>
      </c>
      <c r="N468" s="20">
        <v>0</v>
      </c>
      <c r="O468" s="22">
        <v>380</v>
      </c>
      <c r="P468" s="23" t="b">
        <v>0</v>
      </c>
      <c r="Q468" s="20" t="s">
        <v>3119</v>
      </c>
      <c r="R468" s="20" t="s">
        <v>3120</v>
      </c>
      <c r="S468" s="22">
        <v>40</v>
      </c>
      <c r="T468" s="20" t="s">
        <v>2211</v>
      </c>
      <c r="U468" s="20">
        <v>0</v>
      </c>
      <c r="V468" s="20" t="s">
        <v>2212</v>
      </c>
      <c r="W468" s="20">
        <v>0.2</v>
      </c>
      <c r="X468" s="23" t="b">
        <v>0</v>
      </c>
      <c r="Y468" s="20"/>
      <c r="Z468" s="20" t="s">
        <v>872</v>
      </c>
      <c r="AA468" s="22">
        <v>14</v>
      </c>
      <c r="AB468" s="22">
        <v>1</v>
      </c>
      <c r="AC468" s="22">
        <v>0</v>
      </c>
      <c r="AD468" s="22">
        <v>5187</v>
      </c>
      <c r="AE468" s="22">
        <v>0</v>
      </c>
      <c r="AF468" s="22">
        <v>18317</v>
      </c>
      <c r="AG468" s="22">
        <v>979</v>
      </c>
      <c r="AH468" s="20">
        <v>0</v>
      </c>
      <c r="AI468" s="20">
        <v>0</v>
      </c>
      <c r="AJ468" s="20" t="s">
        <v>2213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492</v>
      </c>
      <c r="BH468" s="22">
        <v>187</v>
      </c>
      <c r="BI468" s="22">
        <v>475</v>
      </c>
      <c r="BJ468" s="22">
        <v>186</v>
      </c>
      <c r="BK468" s="22">
        <v>446</v>
      </c>
      <c r="BL468" s="22">
        <v>170</v>
      </c>
      <c r="BM468" s="22">
        <v>497</v>
      </c>
      <c r="BN468" s="22">
        <v>187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697</v>
      </c>
      <c r="CB468" s="22">
        <v>218</v>
      </c>
      <c r="CC468" s="22">
        <v>469</v>
      </c>
      <c r="CD468" s="22">
        <v>170</v>
      </c>
      <c r="CE468" s="22">
        <v>496</v>
      </c>
      <c r="CF468" s="22">
        <v>183</v>
      </c>
      <c r="CG468" s="22">
        <v>315</v>
      </c>
      <c r="CH468" s="22">
        <v>119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101582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3</v>
      </c>
      <c r="J469" s="20">
        <v>0</v>
      </c>
      <c r="K469" s="20">
        <v>0</v>
      </c>
      <c r="L469" s="22">
        <v>0</v>
      </c>
      <c r="M469" s="20" t="s">
        <v>1425</v>
      </c>
      <c r="N469" s="20">
        <v>0</v>
      </c>
      <c r="O469" s="22">
        <v>381</v>
      </c>
      <c r="P469" s="23" t="b">
        <v>0</v>
      </c>
      <c r="Q469" s="20" t="s">
        <v>2593</v>
      </c>
      <c r="R469" s="20" t="s">
        <v>2594</v>
      </c>
      <c r="S469" s="22">
        <v>50</v>
      </c>
      <c r="T469" s="20" t="s">
        <v>1426</v>
      </c>
      <c r="U469" s="20">
        <v>0</v>
      </c>
      <c r="V469" s="20" t="s">
        <v>1427</v>
      </c>
      <c r="W469" s="20">
        <v>0</v>
      </c>
      <c r="X469" s="23" t="b">
        <v>0</v>
      </c>
      <c r="Y469" s="20"/>
      <c r="Z469" s="20" t="s">
        <v>872</v>
      </c>
      <c r="AA469" s="22">
        <v>14</v>
      </c>
      <c r="AB469" s="22">
        <v>1</v>
      </c>
      <c r="AC469" s="22">
        <v>0</v>
      </c>
      <c r="AD469" s="22">
        <v>322</v>
      </c>
      <c r="AE469" s="22">
        <v>0</v>
      </c>
      <c r="AF469" s="22">
        <v>9990</v>
      </c>
      <c r="AG469" s="22">
        <v>101</v>
      </c>
      <c r="AH469" s="20">
        <v>0</v>
      </c>
      <c r="AI469" s="20">
        <v>0</v>
      </c>
      <c r="AJ469" s="20" t="s">
        <v>183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669</v>
      </c>
      <c r="BH469" s="22">
        <v>277</v>
      </c>
      <c r="BI469" s="22">
        <v>663</v>
      </c>
      <c r="BJ469" s="22">
        <v>276</v>
      </c>
      <c r="BK469" s="22">
        <v>658</v>
      </c>
      <c r="BL469" s="22">
        <v>271</v>
      </c>
      <c r="BM469" s="22">
        <v>671</v>
      </c>
      <c r="BN469" s="22">
        <v>278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173</v>
      </c>
      <c r="CB469" s="22">
        <v>106</v>
      </c>
      <c r="CC469" s="22">
        <v>661</v>
      </c>
      <c r="CD469" s="22">
        <v>274</v>
      </c>
      <c r="CE469" s="22">
        <v>670</v>
      </c>
      <c r="CF469" s="22">
        <v>277</v>
      </c>
      <c r="CG469" s="22">
        <v>504</v>
      </c>
      <c r="CH469" s="22">
        <v>178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0"/>
      <c r="B470" s="20"/>
      <c r="C470" s="22">
        <v>493105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1.7</v>
      </c>
      <c r="K470" s="20">
        <v>1.2</v>
      </c>
      <c r="L470" s="22">
        <v>1</v>
      </c>
      <c r="M470" s="20" t="s">
        <v>1459</v>
      </c>
      <c r="N470" s="20">
        <v>0.7</v>
      </c>
      <c r="O470" s="22">
        <v>382</v>
      </c>
      <c r="P470" s="23" t="b">
        <v>0</v>
      </c>
      <c r="Q470" s="20"/>
      <c r="R470" s="20"/>
      <c r="S470" s="22">
        <v>49</v>
      </c>
      <c r="T470" s="20" t="s">
        <v>1460</v>
      </c>
      <c r="U470" s="20">
        <v>1.8</v>
      </c>
      <c r="V470" s="20" t="s">
        <v>513</v>
      </c>
      <c r="W470" s="20">
        <v>1.5</v>
      </c>
      <c r="X470" s="23" t="b">
        <v>0</v>
      </c>
      <c r="Y470" s="20"/>
      <c r="Z470" s="20" t="s">
        <v>858</v>
      </c>
      <c r="AA470" s="22">
        <v>14</v>
      </c>
      <c r="AB470" s="22">
        <v>1</v>
      </c>
      <c r="AC470" s="22">
        <v>7</v>
      </c>
      <c r="AD470" s="22">
        <v>46926</v>
      </c>
      <c r="AE470" s="22">
        <v>2232</v>
      </c>
      <c r="AF470" s="22">
        <v>151015</v>
      </c>
      <c r="AG470" s="22">
        <v>6164</v>
      </c>
      <c r="AH470" s="20">
        <v>0.1</v>
      </c>
      <c r="AI470" s="20">
        <v>1.4</v>
      </c>
      <c r="AJ470" s="20" t="s">
        <v>513</v>
      </c>
      <c r="AK470" s="22">
        <v>143</v>
      </c>
      <c r="AL470" s="22">
        <v>0</v>
      </c>
      <c r="AM470" s="22">
        <v>0</v>
      </c>
      <c r="AN470" s="22">
        <v>1</v>
      </c>
      <c r="AO470" s="22">
        <v>3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13</v>
      </c>
      <c r="AX470" s="20">
        <v>7.6</v>
      </c>
      <c r="AY470" s="20">
        <v>16.8</v>
      </c>
      <c r="AZ470" s="20">
        <v>59</v>
      </c>
      <c r="BA470" s="20">
        <v>8.1</v>
      </c>
      <c r="BB470" s="22">
        <v>2</v>
      </c>
      <c r="BC470" s="20">
        <v>0.33</v>
      </c>
      <c r="BD470" s="20">
        <v>0.09</v>
      </c>
      <c r="BE470" s="20">
        <v>0.42</v>
      </c>
      <c r="BF470" s="20">
        <v>3.92</v>
      </c>
      <c r="BG470" s="22">
        <v>343</v>
      </c>
      <c r="BH470" s="22">
        <v>149</v>
      </c>
      <c r="BI470" s="22">
        <v>228</v>
      </c>
      <c r="BJ470" s="22">
        <v>125</v>
      </c>
      <c r="BK470" s="22">
        <v>87</v>
      </c>
      <c r="BL470" s="22">
        <v>52</v>
      </c>
      <c r="BM470" s="22">
        <v>242</v>
      </c>
      <c r="BN470" s="22">
        <v>107</v>
      </c>
      <c r="BO470" s="20"/>
      <c r="BP470" s="20"/>
      <c r="BQ470" s="20"/>
      <c r="BR470" s="20"/>
      <c r="BS470" s="20"/>
      <c r="BT470" s="20"/>
      <c r="BU470" s="22">
        <v>0.21</v>
      </c>
      <c r="BV470" s="22">
        <v>0</v>
      </c>
      <c r="BW470" s="22">
        <v>0.06</v>
      </c>
      <c r="BX470" s="22">
        <v>0.27</v>
      </c>
      <c r="BY470" s="22">
        <v>2.4700000000000002</v>
      </c>
      <c r="BZ470" s="22">
        <v>1.89</v>
      </c>
      <c r="CA470" s="22">
        <v>298</v>
      </c>
      <c r="CB470" s="22">
        <v>197</v>
      </c>
      <c r="CC470" s="22">
        <v>308</v>
      </c>
      <c r="CD470" s="22">
        <v>144</v>
      </c>
      <c r="CE470" s="22">
        <v>230</v>
      </c>
      <c r="CF470" s="22">
        <v>101</v>
      </c>
      <c r="CG470" s="22">
        <v>135</v>
      </c>
      <c r="CH470" s="22">
        <v>45</v>
      </c>
      <c r="CI470" s="22">
        <v>1.26</v>
      </c>
      <c r="CJ470" s="22">
        <v>0.63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465527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3</v>
      </c>
      <c r="J471" s="20">
        <v>2.7</v>
      </c>
      <c r="K471" s="20">
        <v>2.2000000000000002</v>
      </c>
      <c r="L471" s="22">
        <v>5</v>
      </c>
      <c r="M471" s="20" t="s">
        <v>2214</v>
      </c>
      <c r="N471" s="20">
        <v>1.7</v>
      </c>
      <c r="O471" s="22">
        <v>383</v>
      </c>
      <c r="P471" s="23" t="b">
        <v>0</v>
      </c>
      <c r="Q471" s="20"/>
      <c r="R471" s="20"/>
      <c r="S471" s="22">
        <v>44</v>
      </c>
      <c r="T471" s="20" t="s">
        <v>2215</v>
      </c>
      <c r="U471" s="20">
        <v>5</v>
      </c>
      <c r="V471" s="20" t="s">
        <v>2216</v>
      </c>
      <c r="W471" s="20">
        <v>0.1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5</v>
      </c>
      <c r="AD471" s="22">
        <v>3956</v>
      </c>
      <c r="AE471" s="22">
        <v>2108</v>
      </c>
      <c r="AF471" s="22">
        <v>3214</v>
      </c>
      <c r="AG471" s="22">
        <v>251</v>
      </c>
      <c r="AH471" s="20">
        <v>0.4</v>
      </c>
      <c r="AI471" s="20">
        <v>1.1000000000000001</v>
      </c>
      <c r="AJ471" s="20" t="s">
        <v>2214</v>
      </c>
      <c r="AK471" s="22">
        <v>26</v>
      </c>
      <c r="AL471" s="22">
        <v>1</v>
      </c>
      <c r="AM471" s="22">
        <v>0</v>
      </c>
      <c r="AN471" s="22">
        <v>0</v>
      </c>
      <c r="AO471" s="22">
        <v>1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0</v>
      </c>
      <c r="AW471" s="22">
        <v>19</v>
      </c>
      <c r="AX471" s="20">
        <v>33.4</v>
      </c>
      <c r="AY471" s="20">
        <v>1.3</v>
      </c>
      <c r="AZ471" s="20">
        <v>7</v>
      </c>
      <c r="BA471" s="20">
        <v>4.2</v>
      </c>
      <c r="BB471" s="22">
        <v>0</v>
      </c>
      <c r="BC471" s="20">
        <v>0.03</v>
      </c>
      <c r="BD471" s="20">
        <v>0</v>
      </c>
      <c r="BE471" s="20">
        <v>0.03</v>
      </c>
      <c r="BF471" s="20">
        <v>0.99</v>
      </c>
      <c r="BG471" s="22">
        <v>246</v>
      </c>
      <c r="BH471" s="22">
        <v>98</v>
      </c>
      <c r="BI471" s="22">
        <v>339</v>
      </c>
      <c r="BJ471" s="22">
        <v>166</v>
      </c>
      <c r="BK471" s="22">
        <v>270</v>
      </c>
      <c r="BL471" s="22">
        <v>135</v>
      </c>
      <c r="BM471" s="22">
        <v>305</v>
      </c>
      <c r="BN471" s="22">
        <v>136</v>
      </c>
      <c r="BO471" s="20"/>
      <c r="BP471" s="20"/>
      <c r="BQ471" s="20"/>
      <c r="BR471" s="20"/>
      <c r="BS471" s="20"/>
      <c r="BT471" s="20"/>
      <c r="BU471" s="22">
        <v>0.1</v>
      </c>
      <c r="BV471" s="22">
        <v>0</v>
      </c>
      <c r="BW471" s="22">
        <v>0</v>
      </c>
      <c r="BX471" s="22">
        <v>0.1</v>
      </c>
      <c r="BY471" s="22">
        <v>3.43</v>
      </c>
      <c r="BZ471" s="22">
        <v>3.46</v>
      </c>
      <c r="CA471" s="22">
        <v>565</v>
      </c>
      <c r="CB471" s="22">
        <v>294</v>
      </c>
      <c r="CC471" s="22">
        <v>179</v>
      </c>
      <c r="CD471" s="22">
        <v>81</v>
      </c>
      <c r="CE471" s="22">
        <v>26</v>
      </c>
      <c r="CF471" s="22">
        <v>16</v>
      </c>
      <c r="CG471" s="22">
        <v>438</v>
      </c>
      <c r="CH471" s="22">
        <v>142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21205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1</v>
      </c>
      <c r="J472" s="20">
        <v>0</v>
      </c>
      <c r="K472" s="20">
        <v>0</v>
      </c>
      <c r="L472" s="22">
        <v>0</v>
      </c>
      <c r="M472" s="20" t="s">
        <v>1261</v>
      </c>
      <c r="N472" s="20">
        <v>0</v>
      </c>
      <c r="O472" s="22">
        <v>384</v>
      </c>
      <c r="P472" s="23" t="b">
        <v>0</v>
      </c>
      <c r="Q472" s="20" t="s">
        <v>2507</v>
      </c>
      <c r="R472" s="20" t="s">
        <v>2595</v>
      </c>
      <c r="S472" s="22">
        <v>40</v>
      </c>
      <c r="T472" s="20" t="s">
        <v>1452</v>
      </c>
      <c r="U472" s="20">
        <v>0</v>
      </c>
      <c r="V472" s="20" t="s">
        <v>757</v>
      </c>
      <c r="W472" s="20">
        <v>0.1</v>
      </c>
      <c r="X472" s="23" t="b">
        <v>0</v>
      </c>
      <c r="Y472" s="20"/>
      <c r="Z472" s="20" t="s">
        <v>899</v>
      </c>
      <c r="AA472" s="22">
        <v>14</v>
      </c>
      <c r="AB472" s="22">
        <v>1</v>
      </c>
      <c r="AC472" s="22">
        <v>0</v>
      </c>
      <c r="AD472" s="22">
        <v>441</v>
      </c>
      <c r="AE472" s="22">
        <v>22</v>
      </c>
      <c r="AF472" s="22">
        <v>5015</v>
      </c>
      <c r="AG472" s="22">
        <v>184</v>
      </c>
      <c r="AH472" s="20">
        <v>0</v>
      </c>
      <c r="AI472" s="20">
        <v>0</v>
      </c>
      <c r="AJ472" s="20" t="s">
        <v>757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412</v>
      </c>
      <c r="BH472" s="22">
        <v>30</v>
      </c>
      <c r="BI472" s="22">
        <v>390</v>
      </c>
      <c r="BJ472" s="22">
        <v>12</v>
      </c>
      <c r="BK472" s="22">
        <v>357</v>
      </c>
      <c r="BL472" s="22">
        <v>8</v>
      </c>
      <c r="BM472" s="22">
        <v>417</v>
      </c>
      <c r="BN472" s="22">
        <v>30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596</v>
      </c>
      <c r="CB472" s="22">
        <v>36</v>
      </c>
      <c r="CC472" s="22">
        <v>387</v>
      </c>
      <c r="CD472" s="22">
        <v>30</v>
      </c>
      <c r="CE472" s="22">
        <v>415</v>
      </c>
      <c r="CF472" s="22">
        <v>30</v>
      </c>
      <c r="CG472" s="22">
        <v>419</v>
      </c>
      <c r="CH472" s="22">
        <v>61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184667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2</v>
      </c>
      <c r="J473" s="20">
        <v>2</v>
      </c>
      <c r="K473" s="20">
        <v>1.5</v>
      </c>
      <c r="L473" s="22">
        <v>1</v>
      </c>
      <c r="M473" s="20" t="s">
        <v>1334</v>
      </c>
      <c r="N473" s="20">
        <v>1</v>
      </c>
      <c r="O473" s="22">
        <v>386</v>
      </c>
      <c r="P473" s="23" t="b">
        <v>0</v>
      </c>
      <c r="Q473" s="20"/>
      <c r="R473" s="20"/>
      <c r="S473" s="22">
        <v>45</v>
      </c>
      <c r="T473" s="20" t="s">
        <v>1437</v>
      </c>
      <c r="U473" s="20">
        <v>1</v>
      </c>
      <c r="V473" s="20" t="s">
        <v>547</v>
      </c>
      <c r="W473" s="20">
        <v>0.2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4</v>
      </c>
      <c r="AD473" s="22">
        <v>5136</v>
      </c>
      <c r="AE473" s="22">
        <v>507</v>
      </c>
      <c r="AF473" s="22">
        <v>7439</v>
      </c>
      <c r="AG473" s="22">
        <v>496</v>
      </c>
      <c r="AH473" s="20">
        <v>0.2</v>
      </c>
      <c r="AI473" s="20">
        <v>0.9</v>
      </c>
      <c r="AJ473" s="20" t="s">
        <v>2217</v>
      </c>
      <c r="AK473" s="22">
        <v>263</v>
      </c>
      <c r="AL473" s="22">
        <v>0</v>
      </c>
      <c r="AM473" s="22">
        <v>0</v>
      </c>
      <c r="AN473" s="22">
        <v>0</v>
      </c>
      <c r="AO473" s="22">
        <v>4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0</v>
      </c>
      <c r="AW473" s="22">
        <v>36</v>
      </c>
      <c r="AX473" s="20">
        <v>36.799999999999997</v>
      </c>
      <c r="AY473" s="20">
        <v>43.6</v>
      </c>
      <c r="AZ473" s="20">
        <v>8</v>
      </c>
      <c r="BA473" s="20">
        <v>8.9</v>
      </c>
      <c r="BB473" s="22">
        <v>2</v>
      </c>
      <c r="BC473" s="20">
        <v>0.15</v>
      </c>
      <c r="BD473" s="20">
        <v>0.03</v>
      </c>
      <c r="BE473" s="20">
        <v>0.18</v>
      </c>
      <c r="BF473" s="20">
        <v>5.71</v>
      </c>
      <c r="BG473" s="22">
        <v>236</v>
      </c>
      <c r="BH473" s="22">
        <v>93</v>
      </c>
      <c r="BI473" s="22">
        <v>132</v>
      </c>
      <c r="BJ473" s="22">
        <v>33</v>
      </c>
      <c r="BK473" s="22">
        <v>265</v>
      </c>
      <c r="BL473" s="22">
        <v>88</v>
      </c>
      <c r="BM473" s="22">
        <v>228</v>
      </c>
      <c r="BN473" s="22">
        <v>80</v>
      </c>
      <c r="BO473" s="20"/>
      <c r="BP473" s="20"/>
      <c r="BQ473" s="20"/>
      <c r="BR473" s="20"/>
      <c r="BS473" s="20"/>
      <c r="BT473" s="20"/>
      <c r="BU473" s="22">
        <v>0.05</v>
      </c>
      <c r="BV473" s="22">
        <v>0</v>
      </c>
      <c r="BW473" s="22">
        <v>0.01</v>
      </c>
      <c r="BX473" s="22">
        <v>0.06</v>
      </c>
      <c r="BY473" s="22">
        <v>1.95</v>
      </c>
      <c r="BZ473" s="22">
        <v>1.37</v>
      </c>
      <c r="CA473" s="22">
        <v>373</v>
      </c>
      <c r="CB473" s="22">
        <v>65</v>
      </c>
      <c r="CC473" s="22">
        <v>247</v>
      </c>
      <c r="CD473" s="22">
        <v>82</v>
      </c>
      <c r="CE473" s="22">
        <v>327</v>
      </c>
      <c r="CF473" s="22">
        <v>120</v>
      </c>
      <c r="CG473" s="22">
        <v>325</v>
      </c>
      <c r="CH473" s="22">
        <v>124</v>
      </c>
      <c r="CI473" s="22">
        <v>0.68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95658</v>
      </c>
      <c r="D474" s="22">
        <v>0</v>
      </c>
      <c r="E474" s="22">
        <v>0</v>
      </c>
      <c r="F474" s="22">
        <v>-2</v>
      </c>
      <c r="G474" s="22">
        <v>2</v>
      </c>
      <c r="H474" s="22">
        <v>0</v>
      </c>
      <c r="I474" s="22">
        <v>2</v>
      </c>
      <c r="J474" s="20">
        <v>1</v>
      </c>
      <c r="K474" s="20">
        <v>0.5</v>
      </c>
      <c r="L474" s="22">
        <v>0</v>
      </c>
      <c r="M474" s="20" t="s">
        <v>1299</v>
      </c>
      <c r="N474" s="20">
        <v>0</v>
      </c>
      <c r="O474" s="22">
        <v>387</v>
      </c>
      <c r="P474" s="23" t="b">
        <v>0</v>
      </c>
      <c r="Q474" s="20"/>
      <c r="R474" s="20" t="s">
        <v>2958</v>
      </c>
      <c r="S474" s="22">
        <v>43</v>
      </c>
      <c r="T474" s="20" t="s">
        <v>1424</v>
      </c>
      <c r="U474" s="20">
        <v>0</v>
      </c>
      <c r="V474" s="20" t="s">
        <v>519</v>
      </c>
      <c r="W474" s="20">
        <v>0.3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0</v>
      </c>
      <c r="AD474" s="22">
        <v>4931</v>
      </c>
      <c r="AE474" s="22">
        <v>281</v>
      </c>
      <c r="AF474" s="22">
        <v>30975</v>
      </c>
      <c r="AG474" s="22">
        <v>1091</v>
      </c>
      <c r="AH474" s="20">
        <v>0</v>
      </c>
      <c r="AI474" s="20">
        <v>0</v>
      </c>
      <c r="AJ474" s="20" t="s">
        <v>519</v>
      </c>
      <c r="AK474" s="22">
        <v>23</v>
      </c>
      <c r="AL474" s="22">
        <v>0</v>
      </c>
      <c r="AM474" s="22">
        <v>0</v>
      </c>
      <c r="AN474" s="22">
        <v>0</v>
      </c>
      <c r="AO474" s="22">
        <v>2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3</v>
      </c>
      <c r="AX474" s="20">
        <v>1.2</v>
      </c>
      <c r="AY474" s="20">
        <v>0.5</v>
      </c>
      <c r="AZ474" s="20">
        <v>0</v>
      </c>
      <c r="BA474" s="20">
        <v>0.2</v>
      </c>
      <c r="BB474" s="22">
        <v>0</v>
      </c>
      <c r="BC474" s="20">
        <v>0</v>
      </c>
      <c r="BD474" s="20">
        <v>0</v>
      </c>
      <c r="BE474" s="20">
        <v>0</v>
      </c>
      <c r="BF474" s="20">
        <v>1.2</v>
      </c>
      <c r="BG474" s="22">
        <v>385</v>
      </c>
      <c r="BH474" s="22">
        <v>141</v>
      </c>
      <c r="BI474" s="22">
        <v>357</v>
      </c>
      <c r="BJ474" s="22">
        <v>132</v>
      </c>
      <c r="BK474" s="22">
        <v>458</v>
      </c>
      <c r="BL474" s="22">
        <v>179</v>
      </c>
      <c r="BM474" s="22">
        <v>396</v>
      </c>
      <c r="BN474" s="22">
        <v>142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4.7</v>
      </c>
      <c r="BZ474" s="22">
        <v>7.83</v>
      </c>
      <c r="CA474" s="22">
        <v>587</v>
      </c>
      <c r="CB474" s="22">
        <v>155</v>
      </c>
      <c r="CC474" s="22">
        <v>480</v>
      </c>
      <c r="CD474" s="22">
        <v>179</v>
      </c>
      <c r="CE474" s="22">
        <v>507</v>
      </c>
      <c r="CF474" s="22">
        <v>192</v>
      </c>
      <c r="CG474" s="22">
        <v>270</v>
      </c>
      <c r="CH474" s="22">
        <v>105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516895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</v>
      </c>
      <c r="K475" s="20">
        <v>0</v>
      </c>
      <c r="L475" s="22">
        <v>0</v>
      </c>
      <c r="M475" s="20" t="s">
        <v>1467</v>
      </c>
      <c r="N475" s="20">
        <v>0</v>
      </c>
      <c r="O475" s="22">
        <v>388</v>
      </c>
      <c r="P475" s="23" t="b">
        <v>0</v>
      </c>
      <c r="Q475" s="20" t="s">
        <v>2426</v>
      </c>
      <c r="R475" s="20" t="s">
        <v>2450</v>
      </c>
      <c r="S475" s="22">
        <v>44</v>
      </c>
      <c r="T475" s="20" t="s">
        <v>1468</v>
      </c>
      <c r="U475" s="20">
        <v>0</v>
      </c>
      <c r="V475" s="20" t="s">
        <v>1469</v>
      </c>
      <c r="W475" s="20">
        <v>0</v>
      </c>
      <c r="X475" s="23" t="b">
        <v>0</v>
      </c>
      <c r="Y475" s="20"/>
      <c r="Z475" s="20" t="s">
        <v>899</v>
      </c>
      <c r="AA475" s="22">
        <v>14</v>
      </c>
      <c r="AB475" s="22">
        <v>1</v>
      </c>
      <c r="AC475" s="22">
        <v>0</v>
      </c>
      <c r="AD475" s="22">
        <v>359</v>
      </c>
      <c r="AE475" s="22">
        <v>31</v>
      </c>
      <c r="AF475" s="22">
        <v>1678</v>
      </c>
      <c r="AG475" s="22">
        <v>53</v>
      </c>
      <c r="AH475" s="20">
        <v>0</v>
      </c>
      <c r="AI475" s="20">
        <v>0</v>
      </c>
      <c r="AJ475" s="20" t="s">
        <v>1469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564</v>
      </c>
      <c r="BH475" s="22">
        <v>214</v>
      </c>
      <c r="BI475" s="22">
        <v>552</v>
      </c>
      <c r="BJ475" s="22">
        <v>213</v>
      </c>
      <c r="BK475" s="22">
        <v>538</v>
      </c>
      <c r="BL475" s="22">
        <v>206</v>
      </c>
      <c r="BM475" s="22">
        <v>569</v>
      </c>
      <c r="BN475" s="22">
        <v>217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582</v>
      </c>
      <c r="CB475" s="22">
        <v>306</v>
      </c>
      <c r="CC475" s="22">
        <v>551</v>
      </c>
      <c r="CD475" s="22">
        <v>208</v>
      </c>
      <c r="CE475" s="22">
        <v>570</v>
      </c>
      <c r="CF475" s="22">
        <v>218</v>
      </c>
      <c r="CG475" s="22">
        <v>612</v>
      </c>
      <c r="CH475" s="22">
        <v>240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222690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1453</v>
      </c>
      <c r="N476" s="20">
        <v>0</v>
      </c>
      <c r="O476" s="22">
        <v>389</v>
      </c>
      <c r="P476" s="23" t="b">
        <v>0</v>
      </c>
      <c r="Q476" s="20" t="s">
        <v>3298</v>
      </c>
      <c r="R476" s="20" t="s">
        <v>2451</v>
      </c>
      <c r="S476" s="22">
        <v>44</v>
      </c>
      <c r="T476" s="20" t="s">
        <v>1454</v>
      </c>
      <c r="U476" s="20">
        <v>0</v>
      </c>
      <c r="V476" s="20" t="s">
        <v>463</v>
      </c>
      <c r="W476" s="20">
        <v>0</v>
      </c>
      <c r="X476" s="23" t="b">
        <v>0</v>
      </c>
      <c r="Y476" s="20"/>
      <c r="Z476" s="20" t="s">
        <v>899</v>
      </c>
      <c r="AA476" s="22">
        <v>14</v>
      </c>
      <c r="AB476" s="22">
        <v>1</v>
      </c>
      <c r="AC476" s="22">
        <v>0</v>
      </c>
      <c r="AD476" s="22">
        <v>227</v>
      </c>
      <c r="AE476" s="22">
        <v>5</v>
      </c>
      <c r="AF476" s="22">
        <v>3679</v>
      </c>
      <c r="AG476" s="22">
        <v>67</v>
      </c>
      <c r="AH476" s="20">
        <v>0</v>
      </c>
      <c r="AI476" s="20">
        <v>0</v>
      </c>
      <c r="AJ476" s="20" t="s">
        <v>463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540</v>
      </c>
      <c r="BH476" s="22">
        <v>214</v>
      </c>
      <c r="BI476" s="22">
        <v>526</v>
      </c>
      <c r="BJ476" s="22">
        <v>214</v>
      </c>
      <c r="BK476" s="22">
        <v>509</v>
      </c>
      <c r="BL476" s="22">
        <v>208</v>
      </c>
      <c r="BM476" s="22">
        <v>545</v>
      </c>
      <c r="BN476" s="22">
        <v>214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538</v>
      </c>
      <c r="CB476" s="22">
        <v>140</v>
      </c>
      <c r="CC476" s="22">
        <v>525</v>
      </c>
      <c r="CD476" s="22">
        <v>205</v>
      </c>
      <c r="CE476" s="22">
        <v>547</v>
      </c>
      <c r="CF476" s="22">
        <v>213</v>
      </c>
      <c r="CG476" s="22">
        <v>557</v>
      </c>
      <c r="CH476" s="22">
        <v>201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148225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4</v>
      </c>
      <c r="J477" s="20">
        <v>2.2999999999999998</v>
      </c>
      <c r="K477" s="20">
        <v>1.8</v>
      </c>
      <c r="L477" s="22">
        <v>1</v>
      </c>
      <c r="M477" s="20" t="s">
        <v>444</v>
      </c>
      <c r="N477" s="20">
        <v>1.3</v>
      </c>
      <c r="O477" s="22">
        <v>390</v>
      </c>
      <c r="P477" s="23" t="b">
        <v>0</v>
      </c>
      <c r="Q477" s="20"/>
      <c r="R477" s="20" t="s">
        <v>2452</v>
      </c>
      <c r="S477" s="22">
        <v>65</v>
      </c>
      <c r="T477" s="20" t="s">
        <v>1449</v>
      </c>
      <c r="U477" s="20">
        <v>1.2</v>
      </c>
      <c r="V477" s="20" t="s">
        <v>498</v>
      </c>
      <c r="W477" s="20">
        <v>0.3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5</v>
      </c>
      <c r="AD477" s="22">
        <v>9768</v>
      </c>
      <c r="AE477" s="22">
        <v>422</v>
      </c>
      <c r="AF477" s="22">
        <v>15502</v>
      </c>
      <c r="AG477" s="22">
        <v>1127</v>
      </c>
      <c r="AH477" s="20">
        <v>0.2</v>
      </c>
      <c r="AI477" s="20">
        <v>0.8</v>
      </c>
      <c r="AJ477" s="20" t="s">
        <v>498</v>
      </c>
      <c r="AK477" s="22">
        <v>156</v>
      </c>
      <c r="AL477" s="22">
        <v>0</v>
      </c>
      <c r="AM477" s="22">
        <v>0</v>
      </c>
      <c r="AN477" s="22">
        <v>0</v>
      </c>
      <c r="AO477" s="22">
        <v>4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18</v>
      </c>
      <c r="AX477" s="20">
        <v>13</v>
      </c>
      <c r="AY477" s="20">
        <v>37.299999999999997</v>
      </c>
      <c r="AZ477" s="20">
        <v>32</v>
      </c>
      <c r="BA477" s="20">
        <v>8.1999999999999993</v>
      </c>
      <c r="BB477" s="22">
        <v>2</v>
      </c>
      <c r="BC477" s="20">
        <v>0.09</v>
      </c>
      <c r="BD477" s="20">
        <v>0.03</v>
      </c>
      <c r="BE477" s="20">
        <v>0.12</v>
      </c>
      <c r="BF477" s="20">
        <v>3.13</v>
      </c>
      <c r="BG477" s="22">
        <v>309</v>
      </c>
      <c r="BH477" s="22">
        <v>36</v>
      </c>
      <c r="BI477" s="22">
        <v>152</v>
      </c>
      <c r="BJ477" s="22">
        <v>17</v>
      </c>
      <c r="BK477" s="22">
        <v>143</v>
      </c>
      <c r="BL477" s="22">
        <v>32</v>
      </c>
      <c r="BM477" s="22">
        <v>241</v>
      </c>
      <c r="BN477" s="22">
        <v>35</v>
      </c>
      <c r="BO477" s="20"/>
      <c r="BP477" s="20"/>
      <c r="BQ477" s="20"/>
      <c r="BR477" s="20"/>
      <c r="BS477" s="22">
        <v>2</v>
      </c>
      <c r="BT477" s="20"/>
      <c r="BU477" s="22">
        <v>0.05</v>
      </c>
      <c r="BV477" s="22">
        <v>0</v>
      </c>
      <c r="BW477" s="22">
        <v>0.02</v>
      </c>
      <c r="BX477" s="22">
        <v>7.0000000000000007E-2</v>
      </c>
      <c r="BY477" s="22">
        <v>1.81</v>
      </c>
      <c r="BZ477" s="22">
        <v>2.31</v>
      </c>
      <c r="CA477" s="22">
        <v>48</v>
      </c>
      <c r="CB477" s="22">
        <v>18</v>
      </c>
      <c r="CC477" s="22">
        <v>230</v>
      </c>
      <c r="CD477" s="22">
        <v>32</v>
      </c>
      <c r="CE477" s="22">
        <v>293</v>
      </c>
      <c r="CF477" s="22">
        <v>40</v>
      </c>
      <c r="CG477" s="22">
        <v>268</v>
      </c>
      <c r="CH477" s="22">
        <v>45</v>
      </c>
      <c r="CI477" s="22">
        <v>1.1499999999999999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221820</v>
      </c>
      <c r="D478" s="22">
        <v>0</v>
      </c>
      <c r="E478" s="22">
        <v>0</v>
      </c>
      <c r="F478" s="22">
        <v>-2</v>
      </c>
      <c r="G478" s="22">
        <v>2</v>
      </c>
      <c r="H478" s="22">
        <v>0</v>
      </c>
      <c r="I478" s="22">
        <v>2</v>
      </c>
      <c r="J478" s="20">
        <v>3</v>
      </c>
      <c r="K478" s="20">
        <v>2.5</v>
      </c>
      <c r="L478" s="22">
        <v>4</v>
      </c>
      <c r="M478" s="20" t="s">
        <v>1456</v>
      </c>
      <c r="N478" s="20">
        <v>2</v>
      </c>
      <c r="O478" s="22">
        <v>391</v>
      </c>
      <c r="P478" s="23" t="b">
        <v>0</v>
      </c>
      <c r="Q478" s="20"/>
      <c r="R478" s="20" t="s">
        <v>3121</v>
      </c>
      <c r="S478" s="22">
        <v>48</v>
      </c>
      <c r="T478" s="20" t="s">
        <v>1457</v>
      </c>
      <c r="U478" s="20">
        <v>1</v>
      </c>
      <c r="V478" s="20" t="s">
        <v>483</v>
      </c>
      <c r="W478" s="20">
        <v>4.5999999999999996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5</v>
      </c>
      <c r="AD478" s="22">
        <v>67927</v>
      </c>
      <c r="AE478" s="22">
        <v>5399</v>
      </c>
      <c r="AF478" s="22">
        <v>332628</v>
      </c>
      <c r="AG478" s="22">
        <v>6507</v>
      </c>
      <c r="AH478" s="20">
        <v>0.4</v>
      </c>
      <c r="AI478" s="20">
        <v>1</v>
      </c>
      <c r="AJ478" s="20" t="s">
        <v>1899</v>
      </c>
      <c r="AK478" s="22">
        <v>375</v>
      </c>
      <c r="AL478" s="22">
        <v>0</v>
      </c>
      <c r="AM478" s="22">
        <v>1</v>
      </c>
      <c r="AN478" s="22">
        <v>0</v>
      </c>
      <c r="AO478" s="22">
        <v>8</v>
      </c>
      <c r="AP478" s="22">
        <v>1</v>
      </c>
      <c r="AQ478" s="22">
        <v>0</v>
      </c>
      <c r="AR478" s="22">
        <v>0</v>
      </c>
      <c r="AS478" s="22">
        <v>2</v>
      </c>
      <c r="AT478" s="22">
        <v>0</v>
      </c>
      <c r="AU478" s="22">
        <v>0</v>
      </c>
      <c r="AV478" s="22">
        <v>0</v>
      </c>
      <c r="AW478" s="22">
        <v>74</v>
      </c>
      <c r="AX478" s="20">
        <v>74</v>
      </c>
      <c r="AY478" s="20">
        <v>43.5</v>
      </c>
      <c r="AZ478" s="20">
        <v>2</v>
      </c>
      <c r="BA478" s="20">
        <v>11.9</v>
      </c>
      <c r="BB478" s="22">
        <v>5</v>
      </c>
      <c r="BC478" s="20">
        <v>0</v>
      </c>
      <c r="BD478" s="20">
        <v>0.08</v>
      </c>
      <c r="BE478" s="20">
        <v>0.08</v>
      </c>
      <c r="BF478" s="20">
        <v>5.51</v>
      </c>
      <c r="BG478" s="22">
        <v>129</v>
      </c>
      <c r="BH478" s="22">
        <v>52</v>
      </c>
      <c r="BI478" s="22">
        <v>134</v>
      </c>
      <c r="BJ478" s="22">
        <v>34</v>
      </c>
      <c r="BK478" s="22">
        <v>335</v>
      </c>
      <c r="BL478" s="22">
        <v>118</v>
      </c>
      <c r="BM478" s="22">
        <v>184</v>
      </c>
      <c r="BN478" s="22">
        <v>57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0.02</v>
      </c>
      <c r="BX478" s="22">
        <v>0.02</v>
      </c>
      <c r="BY478" s="22">
        <v>1.32</v>
      </c>
      <c r="BZ478" s="22">
        <v>1.92</v>
      </c>
      <c r="CA478" s="22">
        <v>317</v>
      </c>
      <c r="CB478" s="22">
        <v>33</v>
      </c>
      <c r="CC478" s="22">
        <v>155</v>
      </c>
      <c r="CD478" s="22">
        <v>51</v>
      </c>
      <c r="CE478" s="22">
        <v>345</v>
      </c>
      <c r="CF478" s="22">
        <v>123</v>
      </c>
      <c r="CG478" s="22">
        <v>79</v>
      </c>
      <c r="CH478" s="22">
        <v>31</v>
      </c>
      <c r="CI478" s="22">
        <v>1.2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195851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3</v>
      </c>
      <c r="J479" s="20">
        <v>2</v>
      </c>
      <c r="K479" s="20">
        <v>1.5</v>
      </c>
      <c r="L479" s="22">
        <v>2</v>
      </c>
      <c r="M479" s="20" t="s">
        <v>1414</v>
      </c>
      <c r="N479" s="20">
        <v>1</v>
      </c>
      <c r="O479" s="22">
        <v>392</v>
      </c>
      <c r="P479" s="23" t="b">
        <v>0</v>
      </c>
      <c r="Q479" s="20"/>
      <c r="R479" s="20"/>
      <c r="S479" s="22">
        <v>49</v>
      </c>
      <c r="T479" s="20" t="s">
        <v>1438</v>
      </c>
      <c r="U479" s="20">
        <v>1.3</v>
      </c>
      <c r="V479" s="20" t="s">
        <v>630</v>
      </c>
      <c r="W479" s="20">
        <v>0.1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4</v>
      </c>
      <c r="AD479" s="22">
        <v>809</v>
      </c>
      <c r="AE479" s="22">
        <v>85</v>
      </c>
      <c r="AF479" s="22">
        <v>3448</v>
      </c>
      <c r="AG479" s="22">
        <v>116</v>
      </c>
      <c r="AH479" s="20">
        <v>0.2</v>
      </c>
      <c r="AI479" s="20">
        <v>0.8</v>
      </c>
      <c r="AJ479" s="20" t="s">
        <v>630</v>
      </c>
      <c r="AK479" s="22">
        <v>91</v>
      </c>
      <c r="AL479" s="22">
        <v>0</v>
      </c>
      <c r="AM479" s="22">
        <v>0</v>
      </c>
      <c r="AN479" s="22">
        <v>0</v>
      </c>
      <c r="AO479" s="22">
        <v>3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14</v>
      </c>
      <c r="AX479" s="20">
        <v>14.2</v>
      </c>
      <c r="AY479" s="20">
        <v>11.6</v>
      </c>
      <c r="AZ479" s="20">
        <v>0</v>
      </c>
      <c r="BA479" s="20">
        <v>2.7</v>
      </c>
      <c r="BB479" s="22">
        <v>1</v>
      </c>
      <c r="BC479" s="20">
        <v>0</v>
      </c>
      <c r="BD479" s="20">
        <v>0.01</v>
      </c>
      <c r="BE479" s="20">
        <v>0.01</v>
      </c>
      <c r="BF479" s="20">
        <v>1.64</v>
      </c>
      <c r="BG479" s="22">
        <v>305</v>
      </c>
      <c r="BH479" s="22">
        <v>132</v>
      </c>
      <c r="BI479" s="22">
        <v>266</v>
      </c>
      <c r="BJ479" s="22">
        <v>140</v>
      </c>
      <c r="BK479" s="22">
        <v>647</v>
      </c>
      <c r="BL479" s="22">
        <v>264</v>
      </c>
      <c r="BM479" s="22">
        <v>330</v>
      </c>
      <c r="BN479" s="22">
        <v>150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0.01</v>
      </c>
      <c r="BX479" s="22">
        <v>0.01</v>
      </c>
      <c r="BY479" s="22">
        <v>1.62</v>
      </c>
      <c r="BZ479" s="22">
        <v>2.97</v>
      </c>
      <c r="CA479" s="22">
        <v>267</v>
      </c>
      <c r="CB479" s="22">
        <v>176</v>
      </c>
      <c r="CC479" s="22">
        <v>259</v>
      </c>
      <c r="CD479" s="22">
        <v>119</v>
      </c>
      <c r="CE479" s="22">
        <v>279</v>
      </c>
      <c r="CF479" s="22">
        <v>126</v>
      </c>
      <c r="CG479" s="22">
        <v>468</v>
      </c>
      <c r="CH479" s="22">
        <v>157</v>
      </c>
      <c r="CI479" s="22">
        <v>0.99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488404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3</v>
      </c>
      <c r="J480" s="20">
        <v>1.3</v>
      </c>
      <c r="K480" s="20">
        <v>0.8</v>
      </c>
      <c r="L480" s="22">
        <v>1</v>
      </c>
      <c r="M480" s="20" t="s">
        <v>1138</v>
      </c>
      <c r="N480" s="20">
        <v>0.3</v>
      </c>
      <c r="O480" s="22">
        <v>394</v>
      </c>
      <c r="P480" s="23" t="b">
        <v>0</v>
      </c>
      <c r="Q480" s="20"/>
      <c r="R480" s="20"/>
      <c r="S480" s="22">
        <v>44</v>
      </c>
      <c r="T480" s="20" t="s">
        <v>1450</v>
      </c>
      <c r="U480" s="20">
        <v>1</v>
      </c>
      <c r="V480" s="20" t="s">
        <v>1451</v>
      </c>
      <c r="W480" s="20">
        <v>0.2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3</v>
      </c>
      <c r="AD480" s="22">
        <v>10762</v>
      </c>
      <c r="AE480" s="22">
        <v>1012</v>
      </c>
      <c r="AF480" s="22">
        <v>8898</v>
      </c>
      <c r="AG480" s="22">
        <v>553</v>
      </c>
      <c r="AH480" s="20">
        <v>0.1</v>
      </c>
      <c r="AI480" s="20">
        <v>0.7</v>
      </c>
      <c r="AJ480" s="20" t="s">
        <v>758</v>
      </c>
      <c r="AK480" s="22">
        <v>23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10</v>
      </c>
      <c r="AX480" s="20">
        <v>5.6</v>
      </c>
      <c r="AY480" s="20">
        <v>1.8</v>
      </c>
      <c r="AZ480" s="20">
        <v>15</v>
      </c>
      <c r="BA480" s="20">
        <v>2.2999999999999998</v>
      </c>
      <c r="BB480" s="22">
        <v>0</v>
      </c>
      <c r="BC480" s="20">
        <v>0.24</v>
      </c>
      <c r="BD480" s="20">
        <v>0.01</v>
      </c>
      <c r="BE480" s="20">
        <v>0.25</v>
      </c>
      <c r="BF480" s="20">
        <v>1.63</v>
      </c>
      <c r="BG480" s="22">
        <v>354</v>
      </c>
      <c r="BH480" s="22">
        <v>157</v>
      </c>
      <c r="BI480" s="22">
        <v>333</v>
      </c>
      <c r="BJ480" s="22">
        <v>165</v>
      </c>
      <c r="BK480" s="22">
        <v>225</v>
      </c>
      <c r="BL480" s="22">
        <v>120</v>
      </c>
      <c r="BM480" s="22">
        <v>341</v>
      </c>
      <c r="BN480" s="22">
        <v>155</v>
      </c>
      <c r="BO480" s="20"/>
      <c r="BP480" s="20"/>
      <c r="BQ480" s="20"/>
      <c r="BR480" s="20"/>
      <c r="BS480" s="20"/>
      <c r="BT480" s="20"/>
      <c r="BU480" s="22">
        <v>0.94</v>
      </c>
      <c r="BV480" s="22">
        <v>0</v>
      </c>
      <c r="BW480" s="22">
        <v>0.04</v>
      </c>
      <c r="BX480" s="22">
        <v>0.98</v>
      </c>
      <c r="BY480" s="22">
        <v>6.38</v>
      </c>
      <c r="BZ480" s="22">
        <v>0</v>
      </c>
      <c r="CA480" s="22">
        <v>575</v>
      </c>
      <c r="CB480" s="22">
        <v>301</v>
      </c>
      <c r="CC480" s="22">
        <v>339</v>
      </c>
      <c r="CD480" s="22">
        <v>158</v>
      </c>
      <c r="CE480" s="22">
        <v>323</v>
      </c>
      <c r="CF480" s="22">
        <v>142</v>
      </c>
      <c r="CG480" s="22">
        <v>338</v>
      </c>
      <c r="CH480" s="22">
        <v>106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50</v>
      </c>
      <c r="B481" s="22">
        <v>0</v>
      </c>
      <c r="C481" s="22">
        <v>90152</v>
      </c>
      <c r="D481" s="22">
        <v>0</v>
      </c>
      <c r="E481" s="22">
        <v>0</v>
      </c>
      <c r="F481" s="22">
        <v>0</v>
      </c>
      <c r="G481" s="22">
        <v>0</v>
      </c>
      <c r="H481" s="22">
        <v>1</v>
      </c>
      <c r="I481" s="22">
        <v>2</v>
      </c>
      <c r="J481" s="20">
        <v>0.5</v>
      </c>
      <c r="K481" s="20">
        <v>0</v>
      </c>
      <c r="L481" s="22">
        <v>0</v>
      </c>
      <c r="M481" s="20" t="s">
        <v>1422</v>
      </c>
      <c r="N481" s="20">
        <v>0</v>
      </c>
      <c r="O481" s="22">
        <v>395</v>
      </c>
      <c r="P481" s="23" t="b">
        <v>0</v>
      </c>
      <c r="Q481" s="20" t="s">
        <v>3321</v>
      </c>
      <c r="R481" s="20" t="s">
        <v>2959</v>
      </c>
      <c r="S481" s="22">
        <v>50</v>
      </c>
      <c r="T481" s="20" t="s">
        <v>1423</v>
      </c>
      <c r="U481" s="20">
        <v>5</v>
      </c>
      <c r="V481" s="20" t="s">
        <v>475</v>
      </c>
      <c r="W481" s="20">
        <v>2.8</v>
      </c>
      <c r="X481" s="23" t="b">
        <v>0</v>
      </c>
      <c r="Y481" s="20"/>
      <c r="Z481" s="20" t="s">
        <v>937</v>
      </c>
      <c r="AA481" s="22">
        <v>14</v>
      </c>
      <c r="AB481" s="22">
        <v>1</v>
      </c>
      <c r="AC481" s="22">
        <v>15</v>
      </c>
      <c r="AD481" s="22">
        <v>347330</v>
      </c>
      <c r="AE481" s="22">
        <v>201</v>
      </c>
      <c r="AF481" s="22">
        <v>453406</v>
      </c>
      <c r="AG481" s="22">
        <v>15004</v>
      </c>
      <c r="AH481" s="20">
        <v>0</v>
      </c>
      <c r="AI481" s="20">
        <v>3</v>
      </c>
      <c r="AJ481" s="20" t="s">
        <v>2221</v>
      </c>
      <c r="AK481" s="22">
        <v>225</v>
      </c>
      <c r="AL481" s="22">
        <v>1</v>
      </c>
      <c r="AM481" s="22">
        <v>0</v>
      </c>
      <c r="AN481" s="22">
        <v>1</v>
      </c>
      <c r="AO481" s="22">
        <v>4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2</v>
      </c>
      <c r="AW481" s="22">
        <v>65</v>
      </c>
      <c r="AX481" s="20">
        <v>68.2</v>
      </c>
      <c r="AY481" s="20">
        <v>7.7</v>
      </c>
      <c r="AZ481" s="20">
        <v>58</v>
      </c>
      <c r="BA481" s="20">
        <v>13.4</v>
      </c>
      <c r="BB481" s="22">
        <v>3</v>
      </c>
      <c r="BC481" s="20">
        <v>0.57999999999999996</v>
      </c>
      <c r="BD481" s="20">
        <v>0.04</v>
      </c>
      <c r="BE481" s="20">
        <v>0.62</v>
      </c>
      <c r="BF481" s="20">
        <v>5.04</v>
      </c>
      <c r="BG481" s="22">
        <v>143</v>
      </c>
      <c r="BH481" s="22">
        <v>60</v>
      </c>
      <c r="BI481" s="22">
        <v>291</v>
      </c>
      <c r="BJ481" s="22">
        <v>98</v>
      </c>
      <c r="BK481" s="22">
        <v>89</v>
      </c>
      <c r="BL481" s="22">
        <v>11</v>
      </c>
      <c r="BM481" s="22">
        <v>156</v>
      </c>
      <c r="BN481" s="22">
        <v>41</v>
      </c>
      <c r="BO481" s="20"/>
      <c r="BP481" s="20"/>
      <c r="BQ481" s="20"/>
      <c r="BR481" s="20"/>
      <c r="BS481" s="20"/>
      <c r="BT481" s="20"/>
      <c r="BU481" s="22">
        <v>0.23</v>
      </c>
      <c r="BV481" s="22">
        <v>0</v>
      </c>
      <c r="BW481" s="22">
        <v>0.02</v>
      </c>
      <c r="BX481" s="22">
        <v>0.25</v>
      </c>
      <c r="BY481" s="22">
        <v>2.02</v>
      </c>
      <c r="BZ481" s="22">
        <v>1.6</v>
      </c>
      <c r="CA481" s="22">
        <v>172</v>
      </c>
      <c r="CB481" s="22">
        <v>20</v>
      </c>
      <c r="CC481" s="22">
        <v>660</v>
      </c>
      <c r="CD481" s="22">
        <v>225</v>
      </c>
      <c r="CE481" s="22">
        <v>31</v>
      </c>
      <c r="CF481" s="22">
        <v>6</v>
      </c>
      <c r="CG481" s="22">
        <v>103</v>
      </c>
      <c r="CH481" s="22">
        <v>42</v>
      </c>
      <c r="CI481" s="22">
        <v>1.2</v>
      </c>
      <c r="CJ481" s="22">
        <v>0.4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176297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6.3</v>
      </c>
      <c r="K482" s="20">
        <v>5.8</v>
      </c>
      <c r="L482" s="22">
        <v>2</v>
      </c>
      <c r="M482" s="20" t="s">
        <v>907</v>
      </c>
      <c r="N482" s="20">
        <v>5.3</v>
      </c>
      <c r="O482" s="22">
        <v>396</v>
      </c>
      <c r="P482" s="23" t="b">
        <v>0</v>
      </c>
      <c r="Q482" s="20"/>
      <c r="R482" s="20"/>
      <c r="S482" s="22">
        <v>89</v>
      </c>
      <c r="T482" s="20" t="s">
        <v>1433</v>
      </c>
      <c r="U482" s="20">
        <v>4.2</v>
      </c>
      <c r="V482" s="20" t="s">
        <v>390</v>
      </c>
      <c r="W482" s="20">
        <v>33.6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21</v>
      </c>
      <c r="AD482" s="22">
        <v>442643</v>
      </c>
      <c r="AE482" s="22">
        <v>33497</v>
      </c>
      <c r="AF482" s="22">
        <v>1688378</v>
      </c>
      <c r="AG482" s="22">
        <v>101413</v>
      </c>
      <c r="AH482" s="20">
        <v>0.6</v>
      </c>
      <c r="AI482" s="20">
        <v>2.4</v>
      </c>
      <c r="AJ482" s="20" t="s">
        <v>390</v>
      </c>
      <c r="AK482" s="22">
        <v>441</v>
      </c>
      <c r="AL482" s="22">
        <v>1</v>
      </c>
      <c r="AM482" s="22">
        <v>2</v>
      </c>
      <c r="AN482" s="22">
        <v>1</v>
      </c>
      <c r="AO482" s="22">
        <v>10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0</v>
      </c>
      <c r="AW482" s="22">
        <v>50</v>
      </c>
      <c r="AX482" s="20">
        <v>88.2</v>
      </c>
      <c r="AY482" s="20">
        <v>81.3</v>
      </c>
      <c r="AZ482" s="20">
        <v>205</v>
      </c>
      <c r="BA482" s="20">
        <v>37.5</v>
      </c>
      <c r="BB482" s="22">
        <v>5</v>
      </c>
      <c r="BC482" s="20">
        <v>1.92</v>
      </c>
      <c r="BD482" s="20">
        <v>1.18</v>
      </c>
      <c r="BE482" s="20">
        <v>3.1</v>
      </c>
      <c r="BF482" s="20">
        <v>8.9499999999999993</v>
      </c>
      <c r="BG482" s="22">
        <v>91</v>
      </c>
      <c r="BH482" s="22">
        <v>33</v>
      </c>
      <c r="BI482" s="22">
        <v>60</v>
      </c>
      <c r="BJ482" s="22">
        <v>43</v>
      </c>
      <c r="BK482" s="22">
        <v>5</v>
      </c>
      <c r="BL482" s="22">
        <v>2</v>
      </c>
      <c r="BM482" s="22">
        <v>20</v>
      </c>
      <c r="BN482" s="22">
        <v>16</v>
      </c>
      <c r="BO482" s="20"/>
      <c r="BP482" s="20"/>
      <c r="BQ482" s="22">
        <v>2</v>
      </c>
      <c r="BR482" s="20"/>
      <c r="BS482" s="22">
        <v>3</v>
      </c>
      <c r="BT482" s="20"/>
      <c r="BU482" s="22">
        <v>0.39</v>
      </c>
      <c r="BV482" s="22">
        <v>0</v>
      </c>
      <c r="BW482" s="22">
        <v>0.24</v>
      </c>
      <c r="BX482" s="22">
        <v>0.63</v>
      </c>
      <c r="BY482" s="22">
        <v>1.83</v>
      </c>
      <c r="BZ482" s="22">
        <v>2.04</v>
      </c>
      <c r="CA482" s="22">
        <v>6</v>
      </c>
      <c r="CB482" s="22">
        <v>4</v>
      </c>
      <c r="CC482" s="22">
        <v>27</v>
      </c>
      <c r="CD482" s="22">
        <v>14</v>
      </c>
      <c r="CE482" s="22">
        <v>73</v>
      </c>
      <c r="CF482" s="22">
        <v>31</v>
      </c>
      <c r="CG482" s="22">
        <v>5</v>
      </c>
      <c r="CH482" s="22">
        <v>3</v>
      </c>
      <c r="CI482" s="22">
        <v>1.02</v>
      </c>
      <c r="CJ482" s="22">
        <v>0.2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27.75" thickBot="1">
      <c r="A483" s="22">
        <v>0</v>
      </c>
      <c r="B483" s="22">
        <v>0</v>
      </c>
      <c r="C483" s="22">
        <v>209243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0</v>
      </c>
      <c r="K483" s="20">
        <v>0</v>
      </c>
      <c r="L483" s="22">
        <v>0</v>
      </c>
      <c r="M483" s="20" t="s">
        <v>1441</v>
      </c>
      <c r="N483" s="20">
        <v>0.3</v>
      </c>
      <c r="O483" s="22">
        <v>397</v>
      </c>
      <c r="P483" s="23" t="b">
        <v>0</v>
      </c>
      <c r="Q483" s="20" t="s">
        <v>3322</v>
      </c>
      <c r="R483" s="20" t="s">
        <v>3327</v>
      </c>
      <c r="S483" s="22">
        <v>68</v>
      </c>
      <c r="T483" s="20" t="s">
        <v>1442</v>
      </c>
      <c r="U483" s="20">
        <v>1</v>
      </c>
      <c r="V483" s="20" t="s">
        <v>537</v>
      </c>
      <c r="W483" s="20">
        <v>0.6</v>
      </c>
      <c r="X483" s="23" t="b">
        <v>0</v>
      </c>
      <c r="Y483" s="20"/>
      <c r="Z483" s="20" t="s">
        <v>3324</v>
      </c>
      <c r="AA483" s="22">
        <v>14</v>
      </c>
      <c r="AB483" s="22">
        <v>1</v>
      </c>
      <c r="AC483" s="22">
        <v>3</v>
      </c>
      <c r="AD483" s="22">
        <v>5825</v>
      </c>
      <c r="AE483" s="22">
        <v>43</v>
      </c>
      <c r="AF483" s="22">
        <v>51551</v>
      </c>
      <c r="AG483" s="22">
        <v>4769</v>
      </c>
      <c r="AH483" s="20">
        <v>0</v>
      </c>
      <c r="AI483" s="20">
        <v>0.4</v>
      </c>
      <c r="AJ483" s="20" t="s">
        <v>537</v>
      </c>
      <c r="AK483" s="22">
        <v>76</v>
      </c>
      <c r="AL483" s="22">
        <v>0</v>
      </c>
      <c r="AM483" s="22">
        <v>0</v>
      </c>
      <c r="AN483" s="22">
        <v>0</v>
      </c>
      <c r="AO483" s="22">
        <v>1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11</v>
      </c>
      <c r="AX483" s="20">
        <v>9.8000000000000007</v>
      </c>
      <c r="AY483" s="20">
        <v>14.8</v>
      </c>
      <c r="AZ483" s="20">
        <v>12</v>
      </c>
      <c r="BA483" s="20">
        <v>3.6</v>
      </c>
      <c r="BB483" s="22">
        <v>0</v>
      </c>
      <c r="BC483" s="20">
        <v>0</v>
      </c>
      <c r="BD483" s="20">
        <v>7.0000000000000007E-2</v>
      </c>
      <c r="BE483" s="20">
        <v>7.0000000000000007E-2</v>
      </c>
      <c r="BF483" s="20">
        <v>1.86</v>
      </c>
      <c r="BG483" s="22">
        <v>327</v>
      </c>
      <c r="BH483" s="22">
        <v>142</v>
      </c>
      <c r="BI483" s="22">
        <v>240</v>
      </c>
      <c r="BJ483" s="22">
        <v>132</v>
      </c>
      <c r="BK483" s="22">
        <v>240</v>
      </c>
      <c r="BL483" s="22">
        <v>127</v>
      </c>
      <c r="BM483" s="22">
        <v>313</v>
      </c>
      <c r="BN483" s="22">
        <v>140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0.08</v>
      </c>
      <c r="BX483" s="22">
        <v>0.08</v>
      </c>
      <c r="BY483" s="22">
        <v>2.2000000000000002</v>
      </c>
      <c r="BZ483" s="22">
        <v>1.18</v>
      </c>
      <c r="CA483" s="22">
        <v>37</v>
      </c>
      <c r="CB483" s="22">
        <v>22</v>
      </c>
      <c r="CC483" s="22">
        <v>364</v>
      </c>
      <c r="CD483" s="22">
        <v>173</v>
      </c>
      <c r="CE483" s="22">
        <v>381</v>
      </c>
      <c r="CF483" s="22">
        <v>182</v>
      </c>
      <c r="CG483" s="22">
        <v>217</v>
      </c>
      <c r="CH483" s="22">
        <v>69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106760</v>
      </c>
      <c r="D484" s="22">
        <v>0</v>
      </c>
      <c r="E484" s="22">
        <v>0</v>
      </c>
      <c r="F484" s="22">
        <v>-2</v>
      </c>
      <c r="G484" s="22">
        <v>2</v>
      </c>
      <c r="H484" s="22">
        <v>0</v>
      </c>
      <c r="I484" s="22">
        <v>2</v>
      </c>
      <c r="J484" s="20">
        <v>0</v>
      </c>
      <c r="K484" s="20">
        <v>0</v>
      </c>
      <c r="L484" s="22">
        <v>0</v>
      </c>
      <c r="M484" s="20" t="s">
        <v>1236</v>
      </c>
      <c r="N484" s="20">
        <v>0</v>
      </c>
      <c r="O484" s="22">
        <v>398</v>
      </c>
      <c r="P484" s="23" t="b">
        <v>0</v>
      </c>
      <c r="Q484" s="20" t="s">
        <v>2498</v>
      </c>
      <c r="R484" s="20" t="s">
        <v>2960</v>
      </c>
      <c r="S484" s="22">
        <v>53</v>
      </c>
      <c r="T484" s="20" t="s">
        <v>1428</v>
      </c>
      <c r="U484" s="20">
        <v>3</v>
      </c>
      <c r="V484" s="20" t="s">
        <v>403</v>
      </c>
      <c r="W484" s="20">
        <v>5.0999999999999996</v>
      </c>
      <c r="X484" s="23" t="b">
        <v>0</v>
      </c>
      <c r="Y484" s="20"/>
      <c r="Z484" s="20" t="s">
        <v>899</v>
      </c>
      <c r="AA484" s="22">
        <v>14</v>
      </c>
      <c r="AB484" s="22">
        <v>1</v>
      </c>
      <c r="AC484" s="22">
        <v>6</v>
      </c>
      <c r="AD484" s="22">
        <v>165737</v>
      </c>
      <c r="AE484" s="22">
        <v>69</v>
      </c>
      <c r="AF484" s="22">
        <v>2044707</v>
      </c>
      <c r="AG484" s="22">
        <v>32650</v>
      </c>
      <c r="AH484" s="20">
        <v>0</v>
      </c>
      <c r="AI484" s="20">
        <v>1.1000000000000001</v>
      </c>
      <c r="AJ484" s="20" t="s">
        <v>403</v>
      </c>
      <c r="AK484" s="22">
        <v>180</v>
      </c>
      <c r="AL484" s="22">
        <v>0</v>
      </c>
      <c r="AM484" s="22">
        <v>0</v>
      </c>
      <c r="AN484" s="22">
        <v>1</v>
      </c>
      <c r="AO484" s="22">
        <v>2</v>
      </c>
      <c r="AP484" s="22">
        <v>0</v>
      </c>
      <c r="AQ484" s="22">
        <v>0</v>
      </c>
      <c r="AR484" s="22">
        <v>0</v>
      </c>
      <c r="AS484" s="22">
        <v>1</v>
      </c>
      <c r="AT484" s="22">
        <v>0</v>
      </c>
      <c r="AU484" s="22">
        <v>0</v>
      </c>
      <c r="AV484" s="22">
        <v>0</v>
      </c>
      <c r="AW484" s="22">
        <v>48</v>
      </c>
      <c r="AX484" s="20">
        <v>59.8</v>
      </c>
      <c r="AY484" s="20">
        <v>85.2</v>
      </c>
      <c r="AZ484" s="20">
        <v>10</v>
      </c>
      <c r="BA484" s="20">
        <v>15.5</v>
      </c>
      <c r="BB484" s="22">
        <v>2</v>
      </c>
      <c r="BC484" s="20">
        <v>0</v>
      </c>
      <c r="BD484" s="20">
        <v>0.51</v>
      </c>
      <c r="BE484" s="20">
        <v>0.51</v>
      </c>
      <c r="BF484" s="20">
        <v>4.07</v>
      </c>
      <c r="BG484" s="22">
        <v>163</v>
      </c>
      <c r="BH484" s="22">
        <v>68</v>
      </c>
      <c r="BI484" s="22">
        <v>56</v>
      </c>
      <c r="BJ484" s="22">
        <v>13</v>
      </c>
      <c r="BK484" s="22">
        <v>252</v>
      </c>
      <c r="BL484" s="22">
        <v>81</v>
      </c>
      <c r="BM484" s="22">
        <v>130</v>
      </c>
      <c r="BN484" s="22">
        <v>33</v>
      </c>
      <c r="BO484" s="22">
        <v>1</v>
      </c>
      <c r="BP484" s="20"/>
      <c r="BQ484" s="22">
        <v>4</v>
      </c>
      <c r="BR484" s="20"/>
      <c r="BS484" s="20"/>
      <c r="BT484" s="20"/>
      <c r="BU484" s="22">
        <v>0</v>
      </c>
      <c r="BV484" s="22">
        <v>0</v>
      </c>
      <c r="BW484" s="22">
        <v>0.26</v>
      </c>
      <c r="BX484" s="22">
        <v>0.26</v>
      </c>
      <c r="BY484" s="22">
        <v>2.04</v>
      </c>
      <c r="BZ484" s="22">
        <v>1</v>
      </c>
      <c r="CA484" s="22">
        <v>146</v>
      </c>
      <c r="CB484" s="22">
        <v>10</v>
      </c>
      <c r="CC484" s="22">
        <v>683</v>
      </c>
      <c r="CD484" s="22">
        <v>228</v>
      </c>
      <c r="CE484" s="22">
        <v>125</v>
      </c>
      <c r="CF484" s="22">
        <v>34</v>
      </c>
      <c r="CG484" s="22">
        <v>75</v>
      </c>
      <c r="CH484" s="22">
        <v>29</v>
      </c>
      <c r="CI484" s="22">
        <v>1</v>
      </c>
      <c r="CJ484" s="22">
        <v>0.5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472464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4</v>
      </c>
      <c r="J485" s="20">
        <v>1</v>
      </c>
      <c r="K485" s="20">
        <v>0.5</v>
      </c>
      <c r="L485" s="22">
        <v>0</v>
      </c>
      <c r="M485" s="20" t="s">
        <v>1470</v>
      </c>
      <c r="N485" s="20">
        <v>0</v>
      </c>
      <c r="O485" s="22">
        <v>399</v>
      </c>
      <c r="P485" s="23" t="b">
        <v>0</v>
      </c>
      <c r="Q485" s="20"/>
      <c r="R485" s="20"/>
      <c r="S485" s="22">
        <v>44</v>
      </c>
      <c r="T485" s="20" t="s">
        <v>1471</v>
      </c>
      <c r="U485" s="20">
        <v>0</v>
      </c>
      <c r="V485" s="20" t="s">
        <v>1472</v>
      </c>
      <c r="W485" s="20">
        <v>0.3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0</v>
      </c>
      <c r="AD485" s="22">
        <v>14223</v>
      </c>
      <c r="AE485" s="22">
        <v>3128</v>
      </c>
      <c r="AF485" s="22">
        <v>9808</v>
      </c>
      <c r="AG485" s="22">
        <v>1140</v>
      </c>
      <c r="AH485" s="20">
        <v>0</v>
      </c>
      <c r="AI485" s="20">
        <v>0</v>
      </c>
      <c r="AJ485" s="20" t="s">
        <v>1472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557</v>
      </c>
      <c r="BH485" s="22">
        <v>53</v>
      </c>
      <c r="BI485" s="22">
        <v>544</v>
      </c>
      <c r="BJ485" s="22">
        <v>55</v>
      </c>
      <c r="BK485" s="22">
        <v>529</v>
      </c>
      <c r="BL485" s="22">
        <v>55</v>
      </c>
      <c r="BM485" s="22">
        <v>562</v>
      </c>
      <c r="BN485" s="22">
        <v>55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567</v>
      </c>
      <c r="CB485" s="22">
        <v>91</v>
      </c>
      <c r="CC485" s="22">
        <v>544</v>
      </c>
      <c r="CD485" s="22">
        <v>55</v>
      </c>
      <c r="CE485" s="22">
        <v>563</v>
      </c>
      <c r="CF485" s="22">
        <v>57</v>
      </c>
      <c r="CG485" s="22">
        <v>282</v>
      </c>
      <c r="CH485" s="22">
        <v>49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180184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3</v>
      </c>
      <c r="J486" s="20">
        <v>1</v>
      </c>
      <c r="K486" s="20">
        <v>0.5</v>
      </c>
      <c r="L486" s="22">
        <v>0</v>
      </c>
      <c r="M486" s="20" t="s">
        <v>1434</v>
      </c>
      <c r="N486" s="20">
        <v>0</v>
      </c>
      <c r="O486" s="22">
        <v>400</v>
      </c>
      <c r="P486" s="23" t="b">
        <v>0</v>
      </c>
      <c r="Q486" s="20"/>
      <c r="R486" s="20"/>
      <c r="S486" s="22">
        <v>48</v>
      </c>
      <c r="T486" s="20" t="s">
        <v>1435</v>
      </c>
      <c r="U486" s="20">
        <v>0</v>
      </c>
      <c r="V486" s="20" t="s">
        <v>1436</v>
      </c>
      <c r="W486" s="20">
        <v>0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0</v>
      </c>
      <c r="AD486" s="22">
        <v>544</v>
      </c>
      <c r="AE486" s="22">
        <v>58</v>
      </c>
      <c r="AF486" s="22">
        <v>2782</v>
      </c>
      <c r="AG486" s="22">
        <v>104</v>
      </c>
      <c r="AH486" s="20">
        <v>0</v>
      </c>
      <c r="AI486" s="20">
        <v>0</v>
      </c>
      <c r="AJ486" s="20" t="s">
        <v>607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639</v>
      </c>
      <c r="BH486" s="22">
        <v>256</v>
      </c>
      <c r="BI486" s="22">
        <v>633</v>
      </c>
      <c r="BJ486" s="22">
        <v>255</v>
      </c>
      <c r="BK486" s="22">
        <v>626</v>
      </c>
      <c r="BL486" s="22">
        <v>249</v>
      </c>
      <c r="BM486" s="22">
        <v>644</v>
      </c>
      <c r="BN486" s="22">
        <v>259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313</v>
      </c>
      <c r="CB486" s="22">
        <v>209</v>
      </c>
      <c r="CC486" s="22">
        <v>630</v>
      </c>
      <c r="CD486" s="22">
        <v>253</v>
      </c>
      <c r="CE486" s="22">
        <v>643</v>
      </c>
      <c r="CF486" s="22">
        <v>258</v>
      </c>
      <c r="CG486" s="22">
        <v>512</v>
      </c>
      <c r="CH486" s="22">
        <v>181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0"/>
      <c r="C487" s="22">
        <v>214590</v>
      </c>
      <c r="D487" s="22">
        <v>0</v>
      </c>
      <c r="E487" s="22">
        <v>0</v>
      </c>
      <c r="F487" s="22">
        <v>1</v>
      </c>
      <c r="G487" s="22">
        <v>-1</v>
      </c>
      <c r="H487" s="22">
        <v>1</v>
      </c>
      <c r="I487" s="22">
        <v>2</v>
      </c>
      <c r="J487" s="20">
        <v>0</v>
      </c>
      <c r="K487" s="20">
        <v>1.2</v>
      </c>
      <c r="L487" s="22">
        <v>1</v>
      </c>
      <c r="M487" s="20" t="s">
        <v>883</v>
      </c>
      <c r="N487" s="20">
        <v>0.7</v>
      </c>
      <c r="O487" s="22">
        <v>401</v>
      </c>
      <c r="P487" s="23" t="b">
        <v>0</v>
      </c>
      <c r="Q487" s="20" t="s">
        <v>2403</v>
      </c>
      <c r="R487" s="20" t="s">
        <v>3328</v>
      </c>
      <c r="S487" s="22">
        <v>46</v>
      </c>
      <c r="T487" s="20" t="s">
        <v>1443</v>
      </c>
      <c r="U487" s="20">
        <v>3</v>
      </c>
      <c r="V487" s="20" t="s">
        <v>408</v>
      </c>
      <c r="W487" s="20">
        <v>5.3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15</v>
      </c>
      <c r="AD487" s="22">
        <v>462337</v>
      </c>
      <c r="AE487" s="22">
        <v>4513</v>
      </c>
      <c r="AF487" s="22">
        <v>244154</v>
      </c>
      <c r="AG487" s="22">
        <v>49836</v>
      </c>
      <c r="AH487" s="20">
        <v>0.2</v>
      </c>
      <c r="AI487" s="20">
        <v>3.3</v>
      </c>
      <c r="AJ487" s="20" t="s">
        <v>408</v>
      </c>
      <c r="AK487" s="22">
        <v>340</v>
      </c>
      <c r="AL487" s="22">
        <v>0</v>
      </c>
      <c r="AM487" s="22">
        <v>1</v>
      </c>
      <c r="AN487" s="22">
        <v>1</v>
      </c>
      <c r="AO487" s="22">
        <v>6</v>
      </c>
      <c r="AP487" s="22">
        <v>0</v>
      </c>
      <c r="AQ487" s="22">
        <v>0</v>
      </c>
      <c r="AR487" s="22">
        <v>0</v>
      </c>
      <c r="AS487" s="22">
        <v>2</v>
      </c>
      <c r="AT487" s="22">
        <v>0</v>
      </c>
      <c r="AU487" s="22">
        <v>0</v>
      </c>
      <c r="AV487" s="22">
        <v>3</v>
      </c>
      <c r="AW487" s="22">
        <v>86</v>
      </c>
      <c r="AX487" s="20">
        <v>100.6</v>
      </c>
      <c r="AY487" s="20">
        <v>57.3</v>
      </c>
      <c r="AZ487" s="20">
        <v>10</v>
      </c>
      <c r="BA487" s="20">
        <v>16.899999999999999</v>
      </c>
      <c r="BB487" s="22">
        <v>4</v>
      </c>
      <c r="BC487" s="20">
        <v>0</v>
      </c>
      <c r="BD487" s="20">
        <v>0.93</v>
      </c>
      <c r="BE487" s="20">
        <v>0.93</v>
      </c>
      <c r="BF487" s="20">
        <v>7.77</v>
      </c>
      <c r="BG487" s="22">
        <v>68</v>
      </c>
      <c r="BH487" s="22">
        <v>17</v>
      </c>
      <c r="BI487" s="22">
        <v>105</v>
      </c>
      <c r="BJ487" s="22">
        <v>24</v>
      </c>
      <c r="BK487" s="22">
        <v>249</v>
      </c>
      <c r="BL487" s="22">
        <v>79</v>
      </c>
      <c r="BM487" s="22">
        <v>111</v>
      </c>
      <c r="BN487" s="22">
        <v>26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0.25</v>
      </c>
      <c r="BX487" s="22">
        <v>0.25</v>
      </c>
      <c r="BY487" s="22">
        <v>2.06</v>
      </c>
      <c r="BZ487" s="22">
        <v>1.59</v>
      </c>
      <c r="CA487" s="22">
        <v>337</v>
      </c>
      <c r="CB487" s="22">
        <v>42</v>
      </c>
      <c r="CC487" s="22">
        <v>302</v>
      </c>
      <c r="CD487" s="22">
        <v>101</v>
      </c>
      <c r="CE487" s="22">
        <v>121</v>
      </c>
      <c r="CF487" s="22">
        <v>33</v>
      </c>
      <c r="CG487" s="22">
        <v>71</v>
      </c>
      <c r="CH487" s="22">
        <v>27</v>
      </c>
      <c r="CI487" s="22">
        <v>1.06</v>
      </c>
      <c r="CJ487" s="22">
        <v>0.26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199249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2</v>
      </c>
      <c r="J488" s="20">
        <v>1.3</v>
      </c>
      <c r="K488" s="20">
        <v>0.8</v>
      </c>
      <c r="L488" s="22">
        <v>1</v>
      </c>
      <c r="M488" s="20" t="s">
        <v>1417</v>
      </c>
      <c r="N488" s="20">
        <v>0.3</v>
      </c>
      <c r="O488" s="22">
        <v>508</v>
      </c>
      <c r="P488" s="23" t="b">
        <v>0</v>
      </c>
      <c r="Q488" s="20"/>
      <c r="R488" s="20"/>
      <c r="S488" s="22">
        <v>44</v>
      </c>
      <c r="T488" s="20" t="s">
        <v>1604</v>
      </c>
      <c r="U488" s="20">
        <v>1</v>
      </c>
      <c r="V488" s="20" t="s">
        <v>709</v>
      </c>
      <c r="W488" s="20">
        <v>0.4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1</v>
      </c>
      <c r="AD488" s="22">
        <v>28703</v>
      </c>
      <c r="AE488" s="22">
        <v>7205</v>
      </c>
      <c r="AF488" s="22">
        <v>16980</v>
      </c>
      <c r="AG488" s="22">
        <v>1023</v>
      </c>
      <c r="AH488" s="20">
        <v>0.1</v>
      </c>
      <c r="AI488" s="20">
        <v>0.2</v>
      </c>
      <c r="AJ488" s="20" t="s">
        <v>709</v>
      </c>
      <c r="AK488" s="22">
        <v>84</v>
      </c>
      <c r="AL488" s="22">
        <v>0</v>
      </c>
      <c r="AM488" s="22">
        <v>0</v>
      </c>
      <c r="AN488" s="22">
        <v>0</v>
      </c>
      <c r="AO488" s="22">
        <v>3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13</v>
      </c>
      <c r="AX488" s="20">
        <v>12.4</v>
      </c>
      <c r="AY488" s="20">
        <v>22.2</v>
      </c>
      <c r="AZ488" s="20">
        <v>0</v>
      </c>
      <c r="BA488" s="20">
        <v>3.5</v>
      </c>
      <c r="BB488" s="22">
        <v>1</v>
      </c>
      <c r="BC488" s="20">
        <v>0</v>
      </c>
      <c r="BD488" s="20">
        <v>0.03</v>
      </c>
      <c r="BE488" s="20">
        <v>0.03</v>
      </c>
      <c r="BF488" s="20">
        <v>1.1599999999999999</v>
      </c>
      <c r="BG488" s="22">
        <v>313</v>
      </c>
      <c r="BH488" s="22">
        <v>119</v>
      </c>
      <c r="BI488" s="22">
        <v>203</v>
      </c>
      <c r="BJ488" s="22">
        <v>57</v>
      </c>
      <c r="BK488" s="22">
        <v>497</v>
      </c>
      <c r="BL488" s="22">
        <v>201</v>
      </c>
      <c r="BM488" s="22">
        <v>314</v>
      </c>
      <c r="BN488" s="22">
        <v>113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0.03</v>
      </c>
      <c r="BX488" s="22">
        <v>0.03</v>
      </c>
      <c r="BY488" s="22">
        <v>1.24</v>
      </c>
      <c r="BZ488" s="22">
        <v>3.21</v>
      </c>
      <c r="CA488" s="22">
        <v>524</v>
      </c>
      <c r="CB488" s="22">
        <v>132</v>
      </c>
      <c r="CC488" s="22">
        <v>334</v>
      </c>
      <c r="CD488" s="22">
        <v>110</v>
      </c>
      <c r="CE488" s="22">
        <v>309</v>
      </c>
      <c r="CF488" s="22">
        <v>109</v>
      </c>
      <c r="CG488" s="22">
        <v>243</v>
      </c>
      <c r="CH488" s="22">
        <v>92</v>
      </c>
      <c r="CI488" s="22">
        <v>1.07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202641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1</v>
      </c>
      <c r="J489" s="20">
        <v>1.7</v>
      </c>
      <c r="K489" s="20">
        <v>1.2</v>
      </c>
      <c r="L489" s="22">
        <v>2</v>
      </c>
      <c r="M489" s="20" t="s">
        <v>1251</v>
      </c>
      <c r="N489" s="20">
        <v>0.7</v>
      </c>
      <c r="O489" s="22">
        <v>597</v>
      </c>
      <c r="P489" s="23" t="b">
        <v>0</v>
      </c>
      <c r="Q489" s="20"/>
      <c r="R489" s="20"/>
      <c r="S489" s="22">
        <v>50</v>
      </c>
      <c r="T489" s="20" t="s">
        <v>2222</v>
      </c>
      <c r="U489" s="20">
        <v>2.6</v>
      </c>
      <c r="V489" s="20" t="s">
        <v>554</v>
      </c>
      <c r="W489" s="20">
        <v>22.7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13</v>
      </c>
      <c r="AD489" s="22">
        <v>347580</v>
      </c>
      <c r="AE489" s="22">
        <v>8102</v>
      </c>
      <c r="AF489" s="22">
        <v>854157</v>
      </c>
      <c r="AG489" s="22">
        <v>79585</v>
      </c>
      <c r="AH489" s="20">
        <v>0.1</v>
      </c>
      <c r="AI489" s="20">
        <v>2.6</v>
      </c>
      <c r="AJ489" s="20" t="s">
        <v>554</v>
      </c>
      <c r="AK489" s="22">
        <v>450</v>
      </c>
      <c r="AL489" s="22">
        <v>0</v>
      </c>
      <c r="AM489" s="22">
        <v>0</v>
      </c>
      <c r="AN489" s="22">
        <v>1</v>
      </c>
      <c r="AO489" s="22">
        <v>10</v>
      </c>
      <c r="AP489" s="22">
        <v>0</v>
      </c>
      <c r="AQ489" s="22">
        <v>0</v>
      </c>
      <c r="AR489" s="22">
        <v>0</v>
      </c>
      <c r="AS489" s="22">
        <v>2</v>
      </c>
      <c r="AT489" s="22">
        <v>0</v>
      </c>
      <c r="AU489" s="22">
        <v>20</v>
      </c>
      <c r="AV489" s="22">
        <v>1</v>
      </c>
      <c r="AW489" s="22">
        <v>87</v>
      </c>
      <c r="AX489" s="20">
        <v>164.6</v>
      </c>
      <c r="AY489" s="20">
        <v>0</v>
      </c>
      <c r="AZ489" s="20">
        <v>0</v>
      </c>
      <c r="BA489" s="20">
        <v>16.5</v>
      </c>
      <c r="BB489" s="22">
        <v>5</v>
      </c>
      <c r="BC489" s="20">
        <v>0</v>
      </c>
      <c r="BD489" s="20">
        <v>0</v>
      </c>
      <c r="BE489" s="20">
        <v>0</v>
      </c>
      <c r="BF489" s="20">
        <v>9.4700000000000006</v>
      </c>
      <c r="BG489" s="22">
        <v>16</v>
      </c>
      <c r="BH489" s="22">
        <v>6</v>
      </c>
      <c r="BI489" s="22">
        <v>675</v>
      </c>
      <c r="BJ489" s="22">
        <v>82</v>
      </c>
      <c r="BK489" s="22">
        <v>670</v>
      </c>
      <c r="BL489" s="22">
        <v>81</v>
      </c>
      <c r="BM489" s="22">
        <v>118</v>
      </c>
      <c r="BN489" s="22">
        <v>6</v>
      </c>
      <c r="BO489" s="20"/>
      <c r="BP489" s="20"/>
      <c r="BQ489" s="20"/>
      <c r="BR489" s="20"/>
      <c r="BS489" s="20"/>
      <c r="BT489" s="20"/>
      <c r="BU489" s="22">
        <v>0</v>
      </c>
      <c r="BV489" s="22">
        <v>4</v>
      </c>
      <c r="BW489" s="22">
        <v>0</v>
      </c>
      <c r="BX489" s="22">
        <v>0</v>
      </c>
      <c r="BY489" s="22">
        <v>1.89</v>
      </c>
      <c r="BZ489" s="22">
        <v>2</v>
      </c>
      <c r="CA489" s="22">
        <v>195</v>
      </c>
      <c r="CB489" s="22">
        <v>7</v>
      </c>
      <c r="CC489" s="22">
        <v>311</v>
      </c>
      <c r="CD489" s="22">
        <v>22</v>
      </c>
      <c r="CE489" s="22">
        <v>154</v>
      </c>
      <c r="CF489" s="22">
        <v>17</v>
      </c>
      <c r="CG489" s="22">
        <v>14</v>
      </c>
      <c r="CH489" s="22">
        <v>2</v>
      </c>
      <c r="CI489" s="22">
        <v>1</v>
      </c>
      <c r="CJ489" s="22">
        <v>0.2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497894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4</v>
      </c>
      <c r="J490" s="20">
        <v>2</v>
      </c>
      <c r="K490" s="20">
        <v>1.5</v>
      </c>
      <c r="L490" s="22">
        <v>2</v>
      </c>
      <c r="M490" s="20" t="s">
        <v>2453</v>
      </c>
      <c r="N490" s="20">
        <v>1</v>
      </c>
      <c r="O490" s="22">
        <v>617</v>
      </c>
      <c r="P490" s="23" t="b">
        <v>0</v>
      </c>
      <c r="Q490" s="20"/>
      <c r="R490" s="20" t="s">
        <v>2454</v>
      </c>
      <c r="S490" s="22">
        <v>70</v>
      </c>
      <c r="T490" s="20" t="s">
        <v>2455</v>
      </c>
      <c r="U490" s="20">
        <v>1.5</v>
      </c>
      <c r="V490" s="20" t="s">
        <v>2456</v>
      </c>
      <c r="W490" s="20">
        <v>2.9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3</v>
      </c>
      <c r="AD490" s="22">
        <v>240205</v>
      </c>
      <c r="AE490" s="22">
        <v>45897</v>
      </c>
      <c r="AF490" s="22">
        <v>76170</v>
      </c>
      <c r="AG490" s="22">
        <v>6910</v>
      </c>
      <c r="AH490" s="20">
        <v>0.1</v>
      </c>
      <c r="AI490" s="20">
        <v>0.4</v>
      </c>
      <c r="AJ490" s="20" t="s">
        <v>2456</v>
      </c>
      <c r="AK490" s="22">
        <v>86</v>
      </c>
      <c r="AL490" s="22">
        <v>0</v>
      </c>
      <c r="AM490" s="22">
        <v>0</v>
      </c>
      <c r="AN490" s="22">
        <v>0</v>
      </c>
      <c r="AO490" s="22">
        <v>4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5</v>
      </c>
      <c r="AX490" s="20">
        <v>3.2</v>
      </c>
      <c r="AY490" s="20">
        <v>20.9</v>
      </c>
      <c r="AZ490" s="20">
        <v>24</v>
      </c>
      <c r="BA490" s="20">
        <v>4.7</v>
      </c>
      <c r="BB490" s="22">
        <v>1</v>
      </c>
      <c r="BC490" s="20">
        <v>0.36</v>
      </c>
      <c r="BD490" s="20">
        <v>0.06</v>
      </c>
      <c r="BE490" s="20">
        <v>0.42</v>
      </c>
      <c r="BF490" s="20">
        <v>2.1</v>
      </c>
      <c r="BG490" s="22">
        <v>370</v>
      </c>
      <c r="BH490" s="22">
        <v>43</v>
      </c>
      <c r="BI490" s="22">
        <v>209</v>
      </c>
      <c r="BJ490" s="22">
        <v>28</v>
      </c>
      <c r="BK490" s="22">
        <v>181</v>
      </c>
      <c r="BL490" s="22">
        <v>38</v>
      </c>
      <c r="BM490" s="22">
        <v>297</v>
      </c>
      <c r="BN490" s="22">
        <v>40</v>
      </c>
      <c r="BO490" s="20"/>
      <c r="BP490" s="20"/>
      <c r="BQ490" s="20"/>
      <c r="BR490" s="20"/>
      <c r="BS490" s="20"/>
      <c r="BT490" s="20"/>
      <c r="BU490" s="22">
        <v>0.38</v>
      </c>
      <c r="BV490" s="22">
        <v>0</v>
      </c>
      <c r="BW490" s="22">
        <v>0.06</v>
      </c>
      <c r="BX490" s="22">
        <v>0.44</v>
      </c>
      <c r="BY490" s="22">
        <v>2.2000000000000002</v>
      </c>
      <c r="BZ490" s="22">
        <v>4.1900000000000004</v>
      </c>
      <c r="CA490" s="22">
        <v>32</v>
      </c>
      <c r="CB490" s="22">
        <v>12</v>
      </c>
      <c r="CC490" s="22">
        <v>280</v>
      </c>
      <c r="CD490" s="22">
        <v>40</v>
      </c>
      <c r="CE490" s="22">
        <v>265</v>
      </c>
      <c r="CF490" s="22">
        <v>36</v>
      </c>
      <c r="CG490" s="22">
        <v>101</v>
      </c>
      <c r="CH490" s="22">
        <v>20</v>
      </c>
      <c r="CI490" s="22">
        <v>1.05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487828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3</v>
      </c>
      <c r="J491" s="20">
        <v>1</v>
      </c>
      <c r="K491" s="20">
        <v>0.5</v>
      </c>
      <c r="L491" s="22">
        <v>0</v>
      </c>
      <c r="M491" s="20" t="s">
        <v>2503</v>
      </c>
      <c r="N491" s="20">
        <v>0</v>
      </c>
      <c r="O491" s="22">
        <v>632</v>
      </c>
      <c r="P491" s="23" t="b">
        <v>0</v>
      </c>
      <c r="Q491" s="20"/>
      <c r="R491" s="20"/>
      <c r="S491" s="22">
        <v>45</v>
      </c>
      <c r="T491" s="20" t="s">
        <v>2598</v>
      </c>
      <c r="U491" s="20">
        <v>0</v>
      </c>
      <c r="V491" s="20" t="s">
        <v>2599</v>
      </c>
      <c r="W491" s="20">
        <v>0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0</v>
      </c>
      <c r="AD491" s="22">
        <v>294</v>
      </c>
      <c r="AE491" s="22">
        <v>15</v>
      </c>
      <c r="AF491" s="22">
        <v>582</v>
      </c>
      <c r="AG491" s="22">
        <v>29</v>
      </c>
      <c r="AH491" s="20">
        <v>0</v>
      </c>
      <c r="AI491" s="20">
        <v>0</v>
      </c>
      <c r="AJ491" s="20" t="s">
        <v>2599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609</v>
      </c>
      <c r="BH491" s="22">
        <v>236</v>
      </c>
      <c r="BI491" s="22">
        <v>602</v>
      </c>
      <c r="BJ491" s="22">
        <v>235</v>
      </c>
      <c r="BK491" s="22">
        <v>592</v>
      </c>
      <c r="BL491" s="22">
        <v>228</v>
      </c>
      <c r="BM491" s="22">
        <v>614</v>
      </c>
      <c r="BN491" s="22">
        <v>239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441</v>
      </c>
      <c r="CB491" s="22">
        <v>245</v>
      </c>
      <c r="CC491" s="22">
        <v>596</v>
      </c>
      <c r="CD491" s="22">
        <v>230</v>
      </c>
      <c r="CE491" s="22">
        <v>614</v>
      </c>
      <c r="CF491" s="22">
        <v>239</v>
      </c>
      <c r="CG491" s="22">
        <v>631</v>
      </c>
      <c r="CH491" s="22">
        <v>253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477733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1</v>
      </c>
      <c r="J492" s="20">
        <v>1</v>
      </c>
      <c r="K492" s="20">
        <v>0.5</v>
      </c>
      <c r="L492" s="22">
        <v>0</v>
      </c>
      <c r="M492" s="20" t="s">
        <v>2841</v>
      </c>
      <c r="N492" s="20">
        <v>0</v>
      </c>
      <c r="O492" s="22">
        <v>669</v>
      </c>
      <c r="P492" s="23" t="b">
        <v>0</v>
      </c>
      <c r="Q492" s="20"/>
      <c r="R492" s="20"/>
      <c r="S492" s="22">
        <v>40</v>
      </c>
      <c r="T492" s="20" t="s">
        <v>2842</v>
      </c>
      <c r="U492" s="20">
        <v>0</v>
      </c>
      <c r="V492" s="20" t="s">
        <v>2843</v>
      </c>
      <c r="W492" s="20">
        <v>0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0</v>
      </c>
      <c r="AD492" s="22">
        <v>1217</v>
      </c>
      <c r="AE492" s="22">
        <v>88</v>
      </c>
      <c r="AF492" s="22">
        <v>391</v>
      </c>
      <c r="AG492" s="22">
        <v>61</v>
      </c>
      <c r="AH492" s="20">
        <v>0</v>
      </c>
      <c r="AI492" s="20">
        <v>0</v>
      </c>
      <c r="AJ492" s="20" t="s">
        <v>2843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483</v>
      </c>
      <c r="BH492" s="22">
        <v>67</v>
      </c>
      <c r="BI492" s="22">
        <v>466</v>
      </c>
      <c r="BJ492" s="22">
        <v>51</v>
      </c>
      <c r="BK492" s="22">
        <v>437</v>
      </c>
      <c r="BL492" s="22">
        <v>47</v>
      </c>
      <c r="BM492" s="22">
        <v>488</v>
      </c>
      <c r="BN492" s="22">
        <v>67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686</v>
      </c>
      <c r="CB492" s="22">
        <v>75</v>
      </c>
      <c r="CC492" s="22">
        <v>460</v>
      </c>
      <c r="CD492" s="22">
        <v>66</v>
      </c>
      <c r="CE492" s="22">
        <v>487</v>
      </c>
      <c r="CF492" s="22">
        <v>67</v>
      </c>
      <c r="CG492" s="22">
        <v>583</v>
      </c>
      <c r="CH492" s="22">
        <v>72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504598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1</v>
      </c>
      <c r="K493" s="20">
        <v>0.5</v>
      </c>
      <c r="L493" s="22">
        <v>0</v>
      </c>
      <c r="M493" s="20" t="s">
        <v>1026</v>
      </c>
      <c r="N493" s="20">
        <v>0</v>
      </c>
      <c r="O493" s="22">
        <v>685</v>
      </c>
      <c r="P493" s="23" t="b">
        <v>0</v>
      </c>
      <c r="Q493" s="20"/>
      <c r="R493" s="20"/>
      <c r="S493" s="22">
        <v>45</v>
      </c>
      <c r="T493" s="20" t="s">
        <v>2961</v>
      </c>
      <c r="U493" s="20">
        <v>0</v>
      </c>
      <c r="V493" s="20" t="s">
        <v>2962</v>
      </c>
      <c r="W493" s="20">
        <v>0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0</v>
      </c>
      <c r="AD493" s="22">
        <v>135</v>
      </c>
      <c r="AE493" s="22">
        <v>27</v>
      </c>
      <c r="AF493" s="22">
        <v>45</v>
      </c>
      <c r="AG493" s="22">
        <v>16</v>
      </c>
      <c r="AH493" s="20">
        <v>0</v>
      </c>
      <c r="AI493" s="20">
        <v>0</v>
      </c>
      <c r="AJ493" s="20" t="s">
        <v>2962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619</v>
      </c>
      <c r="BH493" s="22">
        <v>241</v>
      </c>
      <c r="BI493" s="22">
        <v>611</v>
      </c>
      <c r="BJ493" s="22">
        <v>240</v>
      </c>
      <c r="BK493" s="22">
        <v>603</v>
      </c>
      <c r="BL493" s="22">
        <v>234</v>
      </c>
      <c r="BM493" s="22">
        <v>624</v>
      </c>
      <c r="BN493" s="22">
        <v>244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455</v>
      </c>
      <c r="CB493" s="22">
        <v>252</v>
      </c>
      <c r="CC493" s="22">
        <v>607</v>
      </c>
      <c r="CD493" s="22">
        <v>236</v>
      </c>
      <c r="CE493" s="22">
        <v>623</v>
      </c>
      <c r="CF493" s="22">
        <v>244</v>
      </c>
      <c r="CG493" s="22">
        <v>701</v>
      </c>
      <c r="CH493" s="22">
        <v>296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451302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1</v>
      </c>
      <c r="J494" s="20">
        <v>1</v>
      </c>
      <c r="K494" s="20">
        <v>0.5</v>
      </c>
      <c r="L494" s="22">
        <v>0</v>
      </c>
      <c r="M494" s="20" t="s">
        <v>3122</v>
      </c>
      <c r="N494" s="20">
        <v>0</v>
      </c>
      <c r="O494" s="22">
        <v>695</v>
      </c>
      <c r="P494" s="23" t="b">
        <v>0</v>
      </c>
      <c r="Q494" s="20"/>
      <c r="R494" s="20"/>
      <c r="S494" s="22">
        <v>40</v>
      </c>
      <c r="T494" s="20" t="s">
        <v>3123</v>
      </c>
      <c r="U494" s="20">
        <v>0</v>
      </c>
      <c r="V494" s="20" t="s">
        <v>3124</v>
      </c>
      <c r="W494" s="20">
        <v>0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0</v>
      </c>
      <c r="AD494" s="22">
        <v>1060</v>
      </c>
      <c r="AE494" s="22">
        <v>119</v>
      </c>
      <c r="AF494" s="22">
        <v>210</v>
      </c>
      <c r="AG494" s="22">
        <v>43</v>
      </c>
      <c r="AH494" s="20">
        <v>0</v>
      </c>
      <c r="AI494" s="20">
        <v>0</v>
      </c>
      <c r="AJ494" s="20" t="s">
        <v>3122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472</v>
      </c>
      <c r="BH494" s="22">
        <v>62</v>
      </c>
      <c r="BI494" s="22">
        <v>456</v>
      </c>
      <c r="BJ494" s="22">
        <v>46</v>
      </c>
      <c r="BK494" s="22">
        <v>426</v>
      </c>
      <c r="BL494" s="22">
        <v>42</v>
      </c>
      <c r="BM494" s="22">
        <v>478</v>
      </c>
      <c r="BN494" s="22">
        <v>62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673</v>
      </c>
      <c r="CB494" s="22">
        <v>70</v>
      </c>
      <c r="CC494" s="22">
        <v>449</v>
      </c>
      <c r="CD494" s="22">
        <v>61</v>
      </c>
      <c r="CE494" s="22">
        <v>477</v>
      </c>
      <c r="CF494" s="22">
        <v>62</v>
      </c>
      <c r="CG494" s="22">
        <v>621</v>
      </c>
      <c r="CH494" s="22">
        <v>76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37642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1</v>
      </c>
      <c r="K495" s="20">
        <v>0.5</v>
      </c>
      <c r="L495" s="22">
        <v>0</v>
      </c>
      <c r="M495" s="20" t="s">
        <v>3125</v>
      </c>
      <c r="N495" s="20">
        <v>0</v>
      </c>
      <c r="O495" s="22">
        <v>703</v>
      </c>
      <c r="P495" s="23" t="b">
        <v>0</v>
      </c>
      <c r="Q495" s="20"/>
      <c r="R495" s="20"/>
      <c r="S495" s="22">
        <v>40</v>
      </c>
      <c r="T495" s="20" t="s">
        <v>3126</v>
      </c>
      <c r="U495" s="20">
        <v>0</v>
      </c>
      <c r="V495" s="20" t="s">
        <v>3127</v>
      </c>
      <c r="W495" s="20">
        <v>0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1712</v>
      </c>
      <c r="AE495" s="22">
        <v>212</v>
      </c>
      <c r="AF495" s="22">
        <v>332</v>
      </c>
      <c r="AG495" s="22">
        <v>126</v>
      </c>
      <c r="AH495" s="20">
        <v>0</v>
      </c>
      <c r="AI495" s="20">
        <v>0</v>
      </c>
      <c r="AJ495" s="20" t="s">
        <v>3127</v>
      </c>
      <c r="AK495" s="22">
        <v>6</v>
      </c>
      <c r="AL495" s="22">
        <v>0</v>
      </c>
      <c r="AM495" s="22">
        <v>0</v>
      </c>
      <c r="AN495" s="22">
        <v>0</v>
      </c>
      <c r="AO495" s="22">
        <v>2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4</v>
      </c>
      <c r="AX495" s="20">
        <v>5.4</v>
      </c>
      <c r="AY495" s="20">
        <v>0</v>
      </c>
      <c r="AZ495" s="20">
        <v>0</v>
      </c>
      <c r="BA495" s="20">
        <v>0.5</v>
      </c>
      <c r="BB495" s="22">
        <v>0</v>
      </c>
      <c r="BC495" s="20">
        <v>0</v>
      </c>
      <c r="BD495" s="20">
        <v>0</v>
      </c>
      <c r="BE495" s="20">
        <v>0</v>
      </c>
      <c r="BF495" s="20">
        <v>0.74</v>
      </c>
      <c r="BG495" s="22">
        <v>355</v>
      </c>
      <c r="BH495" s="22">
        <v>134</v>
      </c>
      <c r="BI495" s="22">
        <v>392</v>
      </c>
      <c r="BJ495" s="22">
        <v>145</v>
      </c>
      <c r="BK495" s="22">
        <v>359</v>
      </c>
      <c r="BL495" s="22">
        <v>125</v>
      </c>
      <c r="BM495" s="22">
        <v>383</v>
      </c>
      <c r="BN495" s="22">
        <v>138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11.1</v>
      </c>
      <c r="BZ495" s="22">
        <v>30</v>
      </c>
      <c r="CA495" s="22">
        <v>598</v>
      </c>
      <c r="CB495" s="22">
        <v>161</v>
      </c>
      <c r="CC495" s="22">
        <v>389</v>
      </c>
      <c r="CD495" s="22">
        <v>129</v>
      </c>
      <c r="CE495" s="22">
        <v>417</v>
      </c>
      <c r="CF495" s="22">
        <v>144</v>
      </c>
      <c r="CG495" s="22">
        <v>584</v>
      </c>
      <c r="CH495" s="22">
        <v>208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50</v>
      </c>
      <c r="B496" s="22">
        <v>0</v>
      </c>
      <c r="C496" s="22">
        <v>172912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3</v>
      </c>
      <c r="J496" s="20">
        <v>1.4</v>
      </c>
      <c r="K496" s="20">
        <v>0</v>
      </c>
      <c r="L496" s="22">
        <v>0</v>
      </c>
      <c r="M496" s="20" t="s">
        <v>3329</v>
      </c>
      <c r="N496" s="20">
        <v>0</v>
      </c>
      <c r="O496" s="22">
        <v>709</v>
      </c>
      <c r="P496" s="23" t="b">
        <v>0</v>
      </c>
      <c r="Q496" s="20" t="s">
        <v>3321</v>
      </c>
      <c r="R496" s="20" t="s">
        <v>3330</v>
      </c>
      <c r="S496" s="22">
        <v>50</v>
      </c>
      <c r="T496" s="20" t="s">
        <v>3331</v>
      </c>
      <c r="U496" s="20">
        <v>0</v>
      </c>
      <c r="V496" s="20" t="s">
        <v>3332</v>
      </c>
      <c r="W496" s="20">
        <v>0</v>
      </c>
      <c r="X496" s="23" t="b">
        <v>0</v>
      </c>
      <c r="Y496" s="20"/>
      <c r="Z496" s="20" t="s">
        <v>937</v>
      </c>
      <c r="AA496" s="22">
        <v>14</v>
      </c>
      <c r="AB496" s="22">
        <v>1</v>
      </c>
      <c r="AC496" s="22">
        <v>0</v>
      </c>
      <c r="AD496" s="22">
        <v>3326</v>
      </c>
      <c r="AE496" s="22">
        <v>387</v>
      </c>
      <c r="AF496" s="22">
        <v>978</v>
      </c>
      <c r="AG496" s="22">
        <v>334</v>
      </c>
      <c r="AH496" s="20">
        <v>0</v>
      </c>
      <c r="AI496" s="20">
        <v>0</v>
      </c>
      <c r="AJ496" s="20" t="s">
        <v>3332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676</v>
      </c>
      <c r="BH496" s="22">
        <v>282</v>
      </c>
      <c r="BI496" s="22">
        <v>672</v>
      </c>
      <c r="BJ496" s="22">
        <v>281</v>
      </c>
      <c r="BK496" s="22">
        <v>666</v>
      </c>
      <c r="BL496" s="22">
        <v>276</v>
      </c>
      <c r="BM496" s="22">
        <v>678</v>
      </c>
      <c r="BN496" s="22">
        <v>283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189</v>
      </c>
      <c r="CB496" s="22">
        <v>117</v>
      </c>
      <c r="CC496" s="22">
        <v>667</v>
      </c>
      <c r="CD496" s="22">
        <v>278</v>
      </c>
      <c r="CE496" s="22">
        <v>676</v>
      </c>
      <c r="CF496" s="22">
        <v>281</v>
      </c>
      <c r="CG496" s="22">
        <v>544</v>
      </c>
      <c r="CH496" s="22">
        <v>201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487838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2</v>
      </c>
      <c r="J497" s="20">
        <v>1</v>
      </c>
      <c r="K497" s="20">
        <v>0.5</v>
      </c>
      <c r="L497" s="22">
        <v>0</v>
      </c>
      <c r="M497" s="20" t="s">
        <v>505</v>
      </c>
      <c r="N497" s="20">
        <v>0</v>
      </c>
      <c r="O497" s="22">
        <v>204</v>
      </c>
      <c r="P497" s="23" t="b">
        <v>0</v>
      </c>
      <c r="Q497" s="20"/>
      <c r="R497" s="20"/>
      <c r="S497" s="22">
        <v>45</v>
      </c>
      <c r="T497" s="20" t="s">
        <v>1187</v>
      </c>
      <c r="U497" s="20">
        <v>0</v>
      </c>
      <c r="V497" s="20" t="s">
        <v>1188</v>
      </c>
      <c r="W497" s="20">
        <v>0.2</v>
      </c>
      <c r="X497" s="23" t="b">
        <v>0</v>
      </c>
      <c r="Y497" s="20"/>
      <c r="Z497" s="20" t="s">
        <v>858</v>
      </c>
      <c r="AA497" s="22">
        <v>15</v>
      </c>
      <c r="AB497" s="22">
        <v>4</v>
      </c>
      <c r="AC497" s="22">
        <v>0</v>
      </c>
      <c r="AD497" s="22">
        <v>9231</v>
      </c>
      <c r="AE497" s="22">
        <v>219</v>
      </c>
      <c r="AF497" s="22">
        <v>11560</v>
      </c>
      <c r="AG497" s="22">
        <v>893</v>
      </c>
      <c r="AH497" s="20">
        <v>0</v>
      </c>
      <c r="AI497" s="20">
        <v>0</v>
      </c>
      <c r="AJ497" s="20" t="s">
        <v>1188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611</v>
      </c>
      <c r="BH497" s="22">
        <v>227</v>
      </c>
      <c r="BI497" s="22">
        <v>603</v>
      </c>
      <c r="BJ497" s="22">
        <v>227</v>
      </c>
      <c r="BK497" s="22">
        <v>594</v>
      </c>
      <c r="BL497" s="22">
        <v>225</v>
      </c>
      <c r="BM497" s="22">
        <v>616</v>
      </c>
      <c r="BN497" s="22">
        <v>227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443</v>
      </c>
      <c r="CB497" s="22">
        <v>99</v>
      </c>
      <c r="CC497" s="22">
        <v>598</v>
      </c>
      <c r="CD497" s="22">
        <v>220</v>
      </c>
      <c r="CE497" s="22">
        <v>615</v>
      </c>
      <c r="CF497" s="22">
        <v>226</v>
      </c>
      <c r="CG497" s="22">
        <v>305</v>
      </c>
      <c r="CH497" s="22">
        <v>116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179018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3</v>
      </c>
      <c r="J498" s="20">
        <v>2.2999999999999998</v>
      </c>
      <c r="K498" s="20">
        <v>1.8</v>
      </c>
      <c r="L498" s="22">
        <v>1</v>
      </c>
      <c r="M498" s="20" t="s">
        <v>1499</v>
      </c>
      <c r="N498" s="20">
        <v>1.3</v>
      </c>
      <c r="O498" s="22">
        <v>402</v>
      </c>
      <c r="P498" s="23" t="b">
        <v>0</v>
      </c>
      <c r="Q498" s="20"/>
      <c r="R498" s="20"/>
      <c r="S498" s="22">
        <v>63</v>
      </c>
      <c r="T498" s="20" t="s">
        <v>1500</v>
      </c>
      <c r="U498" s="20">
        <v>1.6</v>
      </c>
      <c r="V498" s="20" t="s">
        <v>1501</v>
      </c>
      <c r="W498" s="20">
        <v>4.5999999999999996</v>
      </c>
      <c r="X498" s="23" t="b">
        <v>0</v>
      </c>
      <c r="Y498" s="20"/>
      <c r="Z498" s="20" t="s">
        <v>858</v>
      </c>
      <c r="AA498" s="22">
        <v>15</v>
      </c>
      <c r="AB498" s="22">
        <v>4</v>
      </c>
      <c r="AC498" s="22">
        <v>8</v>
      </c>
      <c r="AD498" s="22">
        <v>86772</v>
      </c>
      <c r="AE498" s="22">
        <v>4193</v>
      </c>
      <c r="AF498" s="22">
        <v>385733</v>
      </c>
      <c r="AG498" s="22">
        <v>21641</v>
      </c>
      <c r="AH498" s="20">
        <v>0.2</v>
      </c>
      <c r="AI498" s="20">
        <v>1.3</v>
      </c>
      <c r="AJ498" s="20" t="s">
        <v>410</v>
      </c>
      <c r="AK498" s="22">
        <v>324</v>
      </c>
      <c r="AL498" s="22">
        <v>0</v>
      </c>
      <c r="AM498" s="22">
        <v>0</v>
      </c>
      <c r="AN498" s="22">
        <v>0</v>
      </c>
      <c r="AO498" s="22">
        <v>5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37</v>
      </c>
      <c r="AX498" s="20">
        <v>22</v>
      </c>
      <c r="AY498" s="20">
        <v>53.5</v>
      </c>
      <c r="AZ498" s="20">
        <v>64</v>
      </c>
      <c r="BA498" s="20">
        <v>13.8</v>
      </c>
      <c r="BB498" s="22">
        <v>4</v>
      </c>
      <c r="BC498" s="20">
        <v>0.72</v>
      </c>
      <c r="BD498" s="20">
        <v>0.12</v>
      </c>
      <c r="BE498" s="20">
        <v>0.84</v>
      </c>
      <c r="BF498" s="20">
        <v>4.8099999999999996</v>
      </c>
      <c r="BG498" s="22">
        <v>276</v>
      </c>
      <c r="BH498" s="22">
        <v>113</v>
      </c>
      <c r="BI498" s="22">
        <v>114</v>
      </c>
      <c r="BJ498" s="22">
        <v>77</v>
      </c>
      <c r="BK498" s="22">
        <v>75</v>
      </c>
      <c r="BL498" s="22">
        <v>42</v>
      </c>
      <c r="BM498" s="22">
        <v>151</v>
      </c>
      <c r="BN498" s="22">
        <v>80</v>
      </c>
      <c r="BO498" s="22">
        <v>3</v>
      </c>
      <c r="BP498" s="20"/>
      <c r="BQ498" s="20"/>
      <c r="BR498" s="20"/>
      <c r="BS498" s="20"/>
      <c r="BT498" s="20"/>
      <c r="BU498" s="22">
        <v>0.2</v>
      </c>
      <c r="BV498" s="22">
        <v>0</v>
      </c>
      <c r="BW498" s="22">
        <v>0.03</v>
      </c>
      <c r="BX498" s="22">
        <v>0.23</v>
      </c>
      <c r="BY498" s="22">
        <v>1.34</v>
      </c>
      <c r="BZ498" s="22">
        <v>1.39</v>
      </c>
      <c r="CA498" s="22">
        <v>58</v>
      </c>
      <c r="CB498" s="22">
        <v>36</v>
      </c>
      <c r="CC498" s="22">
        <v>229</v>
      </c>
      <c r="CD498" s="22">
        <v>106</v>
      </c>
      <c r="CE498" s="22">
        <v>255</v>
      </c>
      <c r="CF498" s="22">
        <v>117</v>
      </c>
      <c r="CG498" s="22">
        <v>80</v>
      </c>
      <c r="CH498" s="22">
        <v>23</v>
      </c>
      <c r="CI498" s="22">
        <v>1.1100000000000001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75</v>
      </c>
      <c r="C499" s="22">
        <v>215379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2.7</v>
      </c>
      <c r="K499" s="20">
        <v>1.7</v>
      </c>
      <c r="L499" s="22">
        <v>3</v>
      </c>
      <c r="M499" s="20" t="s">
        <v>1518</v>
      </c>
      <c r="N499" s="20">
        <v>1.7</v>
      </c>
      <c r="O499" s="22">
        <v>403</v>
      </c>
      <c r="P499" s="23" t="b">
        <v>0</v>
      </c>
      <c r="Q499" s="20"/>
      <c r="R499" s="20" t="s">
        <v>3333</v>
      </c>
      <c r="S499" s="22">
        <v>44</v>
      </c>
      <c r="T499" s="20" t="s">
        <v>1519</v>
      </c>
      <c r="U499" s="20">
        <v>1.4</v>
      </c>
      <c r="V499" s="20" t="s">
        <v>539</v>
      </c>
      <c r="W499" s="20">
        <v>3.3</v>
      </c>
      <c r="X499" s="23" t="b">
        <v>0</v>
      </c>
      <c r="Y499" s="20"/>
      <c r="Z499" s="20" t="s">
        <v>858</v>
      </c>
      <c r="AA499" s="22">
        <v>15</v>
      </c>
      <c r="AB499" s="22">
        <v>4</v>
      </c>
      <c r="AC499" s="22">
        <v>7</v>
      </c>
      <c r="AD499" s="22">
        <v>46554</v>
      </c>
      <c r="AE499" s="22">
        <v>6823</v>
      </c>
      <c r="AF499" s="22">
        <v>272753</v>
      </c>
      <c r="AG499" s="22">
        <v>8826</v>
      </c>
      <c r="AH499" s="20">
        <v>0.4</v>
      </c>
      <c r="AI499" s="20">
        <v>1.6</v>
      </c>
      <c r="AJ499" s="20" t="s">
        <v>539</v>
      </c>
      <c r="AK499" s="22">
        <v>154</v>
      </c>
      <c r="AL499" s="22">
        <v>0</v>
      </c>
      <c r="AM499" s="22">
        <v>0</v>
      </c>
      <c r="AN499" s="22">
        <v>1</v>
      </c>
      <c r="AO499" s="22">
        <v>3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27</v>
      </c>
      <c r="AX499" s="20">
        <v>29.2</v>
      </c>
      <c r="AY499" s="20">
        <v>30.8</v>
      </c>
      <c r="AZ499" s="20">
        <v>12</v>
      </c>
      <c r="BA499" s="20">
        <v>7.2</v>
      </c>
      <c r="BB499" s="22">
        <v>1</v>
      </c>
      <c r="BC499" s="20">
        <v>0</v>
      </c>
      <c r="BD499" s="20">
        <v>0.15</v>
      </c>
      <c r="BE499" s="20">
        <v>0.15</v>
      </c>
      <c r="BF499" s="20">
        <v>1.72</v>
      </c>
      <c r="BG499" s="22">
        <v>253</v>
      </c>
      <c r="BH499" s="22">
        <v>101</v>
      </c>
      <c r="BI499" s="22">
        <v>169</v>
      </c>
      <c r="BJ499" s="22">
        <v>101</v>
      </c>
      <c r="BK499" s="22">
        <v>236</v>
      </c>
      <c r="BL499" s="22">
        <v>123</v>
      </c>
      <c r="BM499" s="22">
        <v>256</v>
      </c>
      <c r="BN499" s="22">
        <v>113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0.09</v>
      </c>
      <c r="BX499" s="22">
        <v>0.09</v>
      </c>
      <c r="BY499" s="22">
        <v>1.01</v>
      </c>
      <c r="BZ499" s="22">
        <v>1.75</v>
      </c>
      <c r="CA499" s="22">
        <v>532</v>
      </c>
      <c r="CB499" s="22">
        <v>278</v>
      </c>
      <c r="CC499" s="22">
        <v>177</v>
      </c>
      <c r="CD499" s="22">
        <v>80</v>
      </c>
      <c r="CE499" s="22">
        <v>267</v>
      </c>
      <c r="CF499" s="22">
        <v>122</v>
      </c>
      <c r="CG499" s="22">
        <v>94</v>
      </c>
      <c r="CH499" s="22">
        <v>27</v>
      </c>
      <c r="CI499" s="22">
        <v>0.57999999999999996</v>
      </c>
      <c r="CJ499" s="22">
        <v>0.57999999999999996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441024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504</v>
      </c>
      <c r="N500" s="20">
        <v>0</v>
      </c>
      <c r="O500" s="22">
        <v>404</v>
      </c>
      <c r="P500" s="23" t="b">
        <v>0</v>
      </c>
      <c r="Q500" s="20" t="s">
        <v>2457</v>
      </c>
      <c r="R500" s="20" t="s">
        <v>2458</v>
      </c>
      <c r="S500" s="22">
        <v>40</v>
      </c>
      <c r="T500" s="20" t="s">
        <v>1662</v>
      </c>
      <c r="U500" s="20">
        <v>0</v>
      </c>
      <c r="V500" s="20" t="s">
        <v>678</v>
      </c>
      <c r="W500" s="20">
        <v>0</v>
      </c>
      <c r="X500" s="23" t="b">
        <v>0</v>
      </c>
      <c r="Y500" s="20"/>
      <c r="Z500" s="20" t="s">
        <v>872</v>
      </c>
      <c r="AA500" s="22">
        <v>15</v>
      </c>
      <c r="AB500" s="22">
        <v>4</v>
      </c>
      <c r="AC500" s="22">
        <v>0</v>
      </c>
      <c r="AD500" s="22">
        <v>0</v>
      </c>
      <c r="AE500" s="22">
        <v>0</v>
      </c>
      <c r="AF500" s="22">
        <v>1776</v>
      </c>
      <c r="AG500" s="22">
        <v>39</v>
      </c>
      <c r="AH500" s="20">
        <v>0</v>
      </c>
      <c r="AI500" s="20">
        <v>0</v>
      </c>
      <c r="AJ500" s="20" t="s">
        <v>678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465</v>
      </c>
      <c r="BH500" s="22">
        <v>172</v>
      </c>
      <c r="BI500" s="22">
        <v>449</v>
      </c>
      <c r="BJ500" s="22">
        <v>172</v>
      </c>
      <c r="BK500" s="22">
        <v>418</v>
      </c>
      <c r="BL500" s="22">
        <v>154</v>
      </c>
      <c r="BM500" s="22">
        <v>471</v>
      </c>
      <c r="BN500" s="22">
        <v>173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665</v>
      </c>
      <c r="CB500" s="22">
        <v>198</v>
      </c>
      <c r="CC500" s="22">
        <v>442</v>
      </c>
      <c r="CD500" s="22">
        <v>155</v>
      </c>
      <c r="CE500" s="22">
        <v>470</v>
      </c>
      <c r="CF500" s="22">
        <v>169</v>
      </c>
      <c r="CG500" s="22">
        <v>604</v>
      </c>
      <c r="CH500" s="22">
        <v>210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75</v>
      </c>
      <c r="C501" s="22">
        <v>220237</v>
      </c>
      <c r="D501" s="22">
        <v>0</v>
      </c>
      <c r="E501" s="22">
        <v>0</v>
      </c>
      <c r="F501" s="22">
        <v>0</v>
      </c>
      <c r="G501" s="22">
        <v>0</v>
      </c>
      <c r="H501" s="22">
        <v>1</v>
      </c>
      <c r="I501" s="22">
        <v>2</v>
      </c>
      <c r="J501" s="20">
        <v>4.7</v>
      </c>
      <c r="K501" s="20">
        <v>3.2</v>
      </c>
      <c r="L501" s="22">
        <v>9</v>
      </c>
      <c r="M501" s="20" t="s">
        <v>1516</v>
      </c>
      <c r="N501" s="20">
        <v>3.7</v>
      </c>
      <c r="O501" s="22">
        <v>405</v>
      </c>
      <c r="P501" s="23" t="b">
        <v>0</v>
      </c>
      <c r="Q501" s="20"/>
      <c r="R501" s="20" t="s">
        <v>2963</v>
      </c>
      <c r="S501" s="22">
        <v>45</v>
      </c>
      <c r="T501" s="20" t="s">
        <v>1517</v>
      </c>
      <c r="U501" s="20">
        <v>4.5</v>
      </c>
      <c r="V501" s="20" t="s">
        <v>400</v>
      </c>
      <c r="W501" s="20">
        <v>14.6</v>
      </c>
      <c r="X501" s="23" t="b">
        <v>0</v>
      </c>
      <c r="Y501" s="20"/>
      <c r="Z501" s="20" t="s">
        <v>858</v>
      </c>
      <c r="AA501" s="22">
        <v>15</v>
      </c>
      <c r="AB501" s="22">
        <v>4</v>
      </c>
      <c r="AC501" s="22">
        <v>18</v>
      </c>
      <c r="AD501" s="22">
        <v>448237</v>
      </c>
      <c r="AE501" s="22">
        <v>141788</v>
      </c>
      <c r="AF501" s="22">
        <v>762702</v>
      </c>
      <c r="AG501" s="22">
        <v>10605</v>
      </c>
      <c r="AH501" s="20">
        <v>0.8</v>
      </c>
      <c r="AI501" s="20">
        <v>4</v>
      </c>
      <c r="AJ501" s="20" t="s">
        <v>400</v>
      </c>
      <c r="AK501" s="22">
        <v>356</v>
      </c>
      <c r="AL501" s="22">
        <v>0</v>
      </c>
      <c r="AM501" s="22">
        <v>1</v>
      </c>
      <c r="AN501" s="22">
        <v>1</v>
      </c>
      <c r="AO501" s="22">
        <v>3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4</v>
      </c>
      <c r="AW501" s="22">
        <v>87</v>
      </c>
      <c r="AX501" s="20">
        <v>77</v>
      </c>
      <c r="AY501" s="20">
        <v>24.9</v>
      </c>
      <c r="AZ501" s="20">
        <v>22</v>
      </c>
      <c r="BA501" s="20">
        <v>12.4</v>
      </c>
      <c r="BB501" s="22">
        <v>4</v>
      </c>
      <c r="BC501" s="20">
        <v>0.24</v>
      </c>
      <c r="BD501" s="20">
        <v>0.27</v>
      </c>
      <c r="BE501" s="20">
        <v>0.51</v>
      </c>
      <c r="BF501" s="20">
        <v>4.04</v>
      </c>
      <c r="BG501" s="22">
        <v>118</v>
      </c>
      <c r="BH501" s="22">
        <v>47</v>
      </c>
      <c r="BI501" s="22">
        <v>193</v>
      </c>
      <c r="BJ501" s="22">
        <v>51</v>
      </c>
      <c r="BK501" s="22">
        <v>186</v>
      </c>
      <c r="BL501" s="22">
        <v>45</v>
      </c>
      <c r="BM501" s="22">
        <v>176</v>
      </c>
      <c r="BN501" s="22">
        <v>52</v>
      </c>
      <c r="BO501" s="20"/>
      <c r="BP501" s="20"/>
      <c r="BQ501" s="20"/>
      <c r="BR501" s="20"/>
      <c r="BS501" s="20"/>
      <c r="BT501" s="20"/>
      <c r="BU501" s="22">
        <v>0.06</v>
      </c>
      <c r="BV501" s="22">
        <v>0</v>
      </c>
      <c r="BW501" s="22">
        <v>7.0000000000000007E-2</v>
      </c>
      <c r="BX501" s="22">
        <v>0.13</v>
      </c>
      <c r="BY501" s="22">
        <v>1.02</v>
      </c>
      <c r="BZ501" s="22">
        <v>0.76</v>
      </c>
      <c r="CA501" s="22">
        <v>391</v>
      </c>
      <c r="CB501" s="22">
        <v>77</v>
      </c>
      <c r="CC501" s="22">
        <v>69</v>
      </c>
      <c r="CD501" s="22">
        <v>20</v>
      </c>
      <c r="CE501" s="22">
        <v>51</v>
      </c>
      <c r="CF501" s="22">
        <v>13</v>
      </c>
      <c r="CG501" s="22">
        <v>27</v>
      </c>
      <c r="CH501" s="22">
        <v>8</v>
      </c>
      <c r="CI501" s="22">
        <v>1.01</v>
      </c>
      <c r="CJ501" s="22">
        <v>0.25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208706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3</v>
      </c>
      <c r="J502" s="20">
        <v>3</v>
      </c>
      <c r="K502" s="20">
        <v>2.5</v>
      </c>
      <c r="L502" s="22">
        <v>2</v>
      </c>
      <c r="M502" s="20" t="s">
        <v>1429</v>
      </c>
      <c r="N502" s="20">
        <v>2</v>
      </c>
      <c r="O502" s="22">
        <v>406</v>
      </c>
      <c r="P502" s="23" t="b">
        <v>0</v>
      </c>
      <c r="Q502" s="20"/>
      <c r="R502" s="20"/>
      <c r="S502" s="22">
        <v>58</v>
      </c>
      <c r="T502" s="20" t="s">
        <v>1510</v>
      </c>
      <c r="U502" s="20">
        <v>1.6</v>
      </c>
      <c r="V502" s="20" t="s">
        <v>1511</v>
      </c>
      <c r="W502" s="20">
        <v>2.2999999999999998</v>
      </c>
      <c r="X502" s="23" t="b">
        <v>0</v>
      </c>
      <c r="Y502" s="20"/>
      <c r="Z502" s="20" t="s">
        <v>858</v>
      </c>
      <c r="AA502" s="22">
        <v>15</v>
      </c>
      <c r="AB502" s="22">
        <v>4</v>
      </c>
      <c r="AC502" s="22">
        <v>8</v>
      </c>
      <c r="AD502" s="22">
        <v>39788</v>
      </c>
      <c r="AE502" s="22">
        <v>2486</v>
      </c>
      <c r="AF502" s="22">
        <v>151223</v>
      </c>
      <c r="AG502" s="22">
        <v>5598</v>
      </c>
      <c r="AH502" s="20">
        <v>0.3</v>
      </c>
      <c r="AI502" s="20">
        <v>1.4</v>
      </c>
      <c r="AJ502" s="20" t="s">
        <v>2223</v>
      </c>
      <c r="AK502" s="22">
        <v>444</v>
      </c>
      <c r="AL502" s="22">
        <v>0</v>
      </c>
      <c r="AM502" s="22">
        <v>0</v>
      </c>
      <c r="AN502" s="22">
        <v>1</v>
      </c>
      <c r="AO502" s="22">
        <v>7</v>
      </c>
      <c r="AP502" s="22">
        <v>0</v>
      </c>
      <c r="AQ502" s="22">
        <v>0</v>
      </c>
      <c r="AR502" s="22">
        <v>0</v>
      </c>
      <c r="AS502" s="22">
        <v>3</v>
      </c>
      <c r="AT502" s="22">
        <v>0</v>
      </c>
      <c r="AU502" s="22">
        <v>0</v>
      </c>
      <c r="AV502" s="22">
        <v>0</v>
      </c>
      <c r="AW502" s="22">
        <v>35</v>
      </c>
      <c r="AX502" s="20">
        <v>50.8</v>
      </c>
      <c r="AY502" s="20">
        <v>63.5</v>
      </c>
      <c r="AZ502" s="20">
        <v>57</v>
      </c>
      <c r="BA502" s="20">
        <v>17.100000000000001</v>
      </c>
      <c r="BB502" s="22">
        <v>5</v>
      </c>
      <c r="BC502" s="20">
        <v>0.46</v>
      </c>
      <c r="BD502" s="20">
        <v>0.4</v>
      </c>
      <c r="BE502" s="20">
        <v>0.86</v>
      </c>
      <c r="BF502" s="20">
        <v>5.58</v>
      </c>
      <c r="BG502" s="22">
        <v>189</v>
      </c>
      <c r="BH502" s="22">
        <v>74</v>
      </c>
      <c r="BI502" s="22">
        <v>89</v>
      </c>
      <c r="BJ502" s="22">
        <v>62</v>
      </c>
      <c r="BK502" s="22">
        <v>91</v>
      </c>
      <c r="BL502" s="22">
        <v>54</v>
      </c>
      <c r="BM502" s="22">
        <v>107</v>
      </c>
      <c r="BN502" s="22">
        <v>59</v>
      </c>
      <c r="BO502" s="20"/>
      <c r="BP502" s="20"/>
      <c r="BQ502" s="20"/>
      <c r="BR502" s="20"/>
      <c r="BS502" s="20"/>
      <c r="BT502" s="20"/>
      <c r="BU502" s="22">
        <v>0.09</v>
      </c>
      <c r="BV502" s="22">
        <v>0</v>
      </c>
      <c r="BW502" s="22">
        <v>0.08</v>
      </c>
      <c r="BX502" s="22">
        <v>0.17</v>
      </c>
      <c r="BY502" s="22">
        <v>1.1299999999999999</v>
      </c>
      <c r="BZ502" s="22">
        <v>1.42</v>
      </c>
      <c r="CA502" s="22">
        <v>86</v>
      </c>
      <c r="CB502" s="22">
        <v>53</v>
      </c>
      <c r="CC502" s="22">
        <v>170</v>
      </c>
      <c r="CD502" s="22">
        <v>76</v>
      </c>
      <c r="CE502" s="22">
        <v>254</v>
      </c>
      <c r="CF502" s="22">
        <v>116</v>
      </c>
      <c r="CG502" s="22">
        <v>113</v>
      </c>
      <c r="CH502" s="22">
        <v>33</v>
      </c>
      <c r="CI502" s="22">
        <v>1.01</v>
      </c>
      <c r="CJ502" s="22">
        <v>0.2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78916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2</v>
      </c>
      <c r="J503" s="20">
        <v>3.3</v>
      </c>
      <c r="K503" s="20">
        <v>2.8</v>
      </c>
      <c r="L503" s="22">
        <v>6</v>
      </c>
      <c r="M503" s="20" t="s">
        <v>1482</v>
      </c>
      <c r="N503" s="20">
        <v>2.2999999999999998</v>
      </c>
      <c r="O503" s="22">
        <v>407</v>
      </c>
      <c r="P503" s="23" t="b">
        <v>0</v>
      </c>
      <c r="Q503" s="20"/>
      <c r="R503" s="20"/>
      <c r="S503" s="22">
        <v>45</v>
      </c>
      <c r="T503" s="20" t="s">
        <v>1483</v>
      </c>
      <c r="U503" s="20">
        <v>2.2000000000000002</v>
      </c>
      <c r="V503" s="20" t="s">
        <v>401</v>
      </c>
      <c r="W503" s="20">
        <v>3.2</v>
      </c>
      <c r="X503" s="23" t="b">
        <v>0</v>
      </c>
      <c r="Y503" s="20"/>
      <c r="Z503" s="20" t="s">
        <v>858</v>
      </c>
      <c r="AA503" s="22">
        <v>15</v>
      </c>
      <c r="AB503" s="22">
        <v>4</v>
      </c>
      <c r="AC503" s="22">
        <v>11</v>
      </c>
      <c r="AD503" s="22">
        <v>91689</v>
      </c>
      <c r="AE503" s="22">
        <v>9607</v>
      </c>
      <c r="AF503" s="22">
        <v>96821</v>
      </c>
      <c r="AG503" s="22">
        <v>3114</v>
      </c>
      <c r="AH503" s="20">
        <v>0.5</v>
      </c>
      <c r="AI503" s="20">
        <v>2.4</v>
      </c>
      <c r="AJ503" s="20" t="s">
        <v>401</v>
      </c>
      <c r="AK503" s="22">
        <v>450</v>
      </c>
      <c r="AL503" s="22">
        <v>0</v>
      </c>
      <c r="AM503" s="22">
        <v>0</v>
      </c>
      <c r="AN503" s="22">
        <v>1</v>
      </c>
      <c r="AO503" s="22">
        <v>7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0</v>
      </c>
      <c r="AW503" s="22">
        <v>65</v>
      </c>
      <c r="AX503" s="20">
        <v>78.599999999999994</v>
      </c>
      <c r="AY503" s="20">
        <v>28.2</v>
      </c>
      <c r="AZ503" s="20">
        <v>17</v>
      </c>
      <c r="BA503" s="20">
        <v>12.4</v>
      </c>
      <c r="BB503" s="22">
        <v>5</v>
      </c>
      <c r="BC503" s="20">
        <v>0.16</v>
      </c>
      <c r="BD503" s="20">
        <v>0.05</v>
      </c>
      <c r="BE503" s="20">
        <v>0.21</v>
      </c>
      <c r="BF503" s="20">
        <v>5.9</v>
      </c>
      <c r="BG503" s="22">
        <v>114</v>
      </c>
      <c r="BH503" s="22">
        <v>43</v>
      </c>
      <c r="BI503" s="22">
        <v>181</v>
      </c>
      <c r="BJ503" s="22">
        <v>48</v>
      </c>
      <c r="BK503" s="22">
        <v>207</v>
      </c>
      <c r="BL503" s="22">
        <v>56</v>
      </c>
      <c r="BM503" s="22">
        <v>174</v>
      </c>
      <c r="BN503" s="22">
        <v>51</v>
      </c>
      <c r="BO503" s="20"/>
      <c r="BP503" s="20"/>
      <c r="BQ503" s="20"/>
      <c r="BR503" s="20"/>
      <c r="BS503" s="20"/>
      <c r="BT503" s="20"/>
      <c r="BU503" s="22">
        <v>0.03</v>
      </c>
      <c r="BV503" s="22">
        <v>0</v>
      </c>
      <c r="BW503" s="22">
        <v>0.01</v>
      </c>
      <c r="BX503" s="22">
        <v>0.04</v>
      </c>
      <c r="BY503" s="22">
        <v>1.18</v>
      </c>
      <c r="BZ503" s="22">
        <v>1.4</v>
      </c>
      <c r="CA503" s="22">
        <v>346</v>
      </c>
      <c r="CB503" s="22">
        <v>47</v>
      </c>
      <c r="CC503" s="22">
        <v>126</v>
      </c>
      <c r="CD503" s="22">
        <v>40</v>
      </c>
      <c r="CE503" s="22">
        <v>174</v>
      </c>
      <c r="CF503" s="22">
        <v>56</v>
      </c>
      <c r="CG503" s="22">
        <v>96</v>
      </c>
      <c r="CH503" s="22">
        <v>38</v>
      </c>
      <c r="CI503" s="22">
        <v>1</v>
      </c>
      <c r="CJ503" s="22">
        <v>0.2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59735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1</v>
      </c>
      <c r="J504" s="20">
        <v>0</v>
      </c>
      <c r="K504" s="20">
        <v>0</v>
      </c>
      <c r="L504" s="22">
        <v>0</v>
      </c>
      <c r="M504" s="20" t="s">
        <v>919</v>
      </c>
      <c r="N504" s="20">
        <v>0</v>
      </c>
      <c r="O504" s="22">
        <v>408</v>
      </c>
      <c r="P504" s="23" t="b">
        <v>0</v>
      </c>
      <c r="Q504" s="20" t="s">
        <v>2459</v>
      </c>
      <c r="R504" s="20" t="s">
        <v>2460</v>
      </c>
      <c r="S504" s="22">
        <v>40</v>
      </c>
      <c r="T504" s="20" t="s">
        <v>1478</v>
      </c>
      <c r="U504" s="20">
        <v>0</v>
      </c>
      <c r="V504" s="20" t="s">
        <v>745</v>
      </c>
      <c r="W504" s="20">
        <v>0</v>
      </c>
      <c r="X504" s="23" t="b">
        <v>0</v>
      </c>
      <c r="Y504" s="20"/>
      <c r="Z504" s="20" t="s">
        <v>872</v>
      </c>
      <c r="AA504" s="22">
        <v>15</v>
      </c>
      <c r="AB504" s="22">
        <v>4</v>
      </c>
      <c r="AC504" s="22">
        <v>0</v>
      </c>
      <c r="AD504" s="22">
        <v>0</v>
      </c>
      <c r="AE504" s="22">
        <v>0</v>
      </c>
      <c r="AF504" s="22">
        <v>635</v>
      </c>
      <c r="AG504" s="22">
        <v>22</v>
      </c>
      <c r="AH504" s="20">
        <v>0</v>
      </c>
      <c r="AI504" s="20">
        <v>0</v>
      </c>
      <c r="AJ504" s="20" t="s">
        <v>745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415</v>
      </c>
      <c r="BH504" s="22">
        <v>33</v>
      </c>
      <c r="BI504" s="22">
        <v>395</v>
      </c>
      <c r="BJ504" s="22">
        <v>15</v>
      </c>
      <c r="BK504" s="22">
        <v>362</v>
      </c>
      <c r="BL504" s="22">
        <v>11</v>
      </c>
      <c r="BM504" s="22">
        <v>421</v>
      </c>
      <c r="BN504" s="22">
        <v>33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602</v>
      </c>
      <c r="CB504" s="22">
        <v>39</v>
      </c>
      <c r="CC504" s="22">
        <v>392</v>
      </c>
      <c r="CD504" s="22">
        <v>33</v>
      </c>
      <c r="CE504" s="22">
        <v>419</v>
      </c>
      <c r="CF504" s="22">
        <v>33</v>
      </c>
      <c r="CG504" s="22">
        <v>648</v>
      </c>
      <c r="CH504" s="22">
        <v>80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67089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1</v>
      </c>
      <c r="K505" s="20">
        <v>0.5</v>
      </c>
      <c r="L505" s="22">
        <v>0</v>
      </c>
      <c r="M505" s="20" t="s">
        <v>866</v>
      </c>
      <c r="N505" s="20">
        <v>0</v>
      </c>
      <c r="O505" s="22">
        <v>409</v>
      </c>
      <c r="P505" s="23" t="b">
        <v>0</v>
      </c>
      <c r="Q505" s="20"/>
      <c r="R505" s="20"/>
      <c r="S505" s="22">
        <v>40</v>
      </c>
      <c r="T505" s="20" t="s">
        <v>1479</v>
      </c>
      <c r="U505" s="20">
        <v>0</v>
      </c>
      <c r="V505" s="20" t="s">
        <v>759</v>
      </c>
      <c r="W505" s="20">
        <v>1</v>
      </c>
      <c r="X505" s="23" t="b">
        <v>0</v>
      </c>
      <c r="Y505" s="20"/>
      <c r="Z505" s="20" t="s">
        <v>858</v>
      </c>
      <c r="AA505" s="22">
        <v>15</v>
      </c>
      <c r="AB505" s="22">
        <v>4</v>
      </c>
      <c r="AC505" s="22">
        <v>0</v>
      </c>
      <c r="AD505" s="22">
        <v>5544</v>
      </c>
      <c r="AE505" s="22">
        <v>226</v>
      </c>
      <c r="AF505" s="22">
        <v>25342</v>
      </c>
      <c r="AG505" s="22">
        <v>1256</v>
      </c>
      <c r="AH505" s="20">
        <v>0</v>
      </c>
      <c r="AI505" s="20">
        <v>0</v>
      </c>
      <c r="AJ505" s="20" t="s">
        <v>759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417</v>
      </c>
      <c r="BH505" s="22">
        <v>35</v>
      </c>
      <c r="BI505" s="22">
        <v>397</v>
      </c>
      <c r="BJ505" s="22">
        <v>17</v>
      </c>
      <c r="BK505" s="22">
        <v>364</v>
      </c>
      <c r="BL505" s="22">
        <v>13</v>
      </c>
      <c r="BM505" s="22">
        <v>423</v>
      </c>
      <c r="BN505" s="22">
        <v>35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604</v>
      </c>
      <c r="CB505" s="22">
        <v>41</v>
      </c>
      <c r="CC505" s="22">
        <v>394</v>
      </c>
      <c r="CD505" s="22">
        <v>35</v>
      </c>
      <c r="CE505" s="22">
        <v>421</v>
      </c>
      <c r="CF505" s="22">
        <v>35</v>
      </c>
      <c r="CG505" s="22">
        <v>162</v>
      </c>
      <c r="CH505" s="22">
        <v>22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90105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0</v>
      </c>
      <c r="K506" s="20">
        <v>0</v>
      </c>
      <c r="L506" s="22">
        <v>0</v>
      </c>
      <c r="M506" s="20" t="s">
        <v>983</v>
      </c>
      <c r="N506" s="20">
        <v>0</v>
      </c>
      <c r="O506" s="22">
        <v>410</v>
      </c>
      <c r="P506" s="23" t="b">
        <v>0</v>
      </c>
      <c r="Q506" s="20" t="s">
        <v>2930</v>
      </c>
      <c r="R506" s="20" t="s">
        <v>2964</v>
      </c>
      <c r="S506" s="22">
        <v>49</v>
      </c>
      <c r="T506" s="20" t="s">
        <v>1484</v>
      </c>
      <c r="U506" s="20">
        <v>0</v>
      </c>
      <c r="V506" s="20" t="s">
        <v>622</v>
      </c>
      <c r="W506" s="20">
        <v>0</v>
      </c>
      <c r="X506" s="23" t="b">
        <v>0</v>
      </c>
      <c r="Y506" s="20"/>
      <c r="Z506" s="20" t="s">
        <v>872</v>
      </c>
      <c r="AA506" s="22">
        <v>15</v>
      </c>
      <c r="AB506" s="22">
        <v>4</v>
      </c>
      <c r="AC506" s="22">
        <v>0</v>
      </c>
      <c r="AD506" s="22">
        <v>285</v>
      </c>
      <c r="AE506" s="22">
        <v>0</v>
      </c>
      <c r="AF506" s="22">
        <v>3394</v>
      </c>
      <c r="AG506" s="22">
        <v>107</v>
      </c>
      <c r="AH506" s="20">
        <v>0</v>
      </c>
      <c r="AI506" s="20">
        <v>0</v>
      </c>
      <c r="AJ506" s="20" t="s">
        <v>622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648</v>
      </c>
      <c r="BH506" s="22">
        <v>263</v>
      </c>
      <c r="BI506" s="22">
        <v>642</v>
      </c>
      <c r="BJ506" s="22">
        <v>262</v>
      </c>
      <c r="BK506" s="22">
        <v>635</v>
      </c>
      <c r="BL506" s="22">
        <v>255</v>
      </c>
      <c r="BM506" s="22">
        <v>652</v>
      </c>
      <c r="BN506" s="22">
        <v>265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242</v>
      </c>
      <c r="CB506" s="22">
        <v>157</v>
      </c>
      <c r="CC506" s="22">
        <v>639</v>
      </c>
      <c r="CD506" s="22">
        <v>260</v>
      </c>
      <c r="CE506" s="22">
        <v>651</v>
      </c>
      <c r="CF506" s="22">
        <v>264</v>
      </c>
      <c r="CG506" s="22">
        <v>565</v>
      </c>
      <c r="CH506" s="22">
        <v>212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81441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1</v>
      </c>
      <c r="J507" s="20">
        <v>1</v>
      </c>
      <c r="K507" s="20">
        <v>0.5</v>
      </c>
      <c r="L507" s="22">
        <v>0</v>
      </c>
      <c r="M507" s="20" t="s">
        <v>1006</v>
      </c>
      <c r="N507" s="20">
        <v>0</v>
      </c>
      <c r="O507" s="22">
        <v>411</v>
      </c>
      <c r="P507" s="23" t="b">
        <v>0</v>
      </c>
      <c r="Q507" s="20"/>
      <c r="R507" s="20"/>
      <c r="S507" s="22">
        <v>40</v>
      </c>
      <c r="T507" s="20" t="s">
        <v>1875</v>
      </c>
      <c r="U507" s="20">
        <v>0</v>
      </c>
      <c r="V507" s="20" t="s">
        <v>1876</v>
      </c>
      <c r="W507" s="20">
        <v>0.1</v>
      </c>
      <c r="X507" s="23" t="b">
        <v>0</v>
      </c>
      <c r="Y507" s="20"/>
      <c r="Z507" s="20" t="s">
        <v>858</v>
      </c>
      <c r="AA507" s="22">
        <v>15</v>
      </c>
      <c r="AB507" s="22">
        <v>4</v>
      </c>
      <c r="AC507" s="22">
        <v>0</v>
      </c>
      <c r="AD507" s="22">
        <v>381</v>
      </c>
      <c r="AE507" s="22">
        <v>17</v>
      </c>
      <c r="AF507" s="22">
        <v>1614</v>
      </c>
      <c r="AG507" s="22">
        <v>72</v>
      </c>
      <c r="AH507" s="20">
        <v>0</v>
      </c>
      <c r="AI507" s="20">
        <v>0</v>
      </c>
      <c r="AJ507" s="20" t="s">
        <v>1876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419</v>
      </c>
      <c r="BH507" s="22">
        <v>37</v>
      </c>
      <c r="BI507" s="22">
        <v>399</v>
      </c>
      <c r="BJ507" s="22">
        <v>19</v>
      </c>
      <c r="BK507" s="22">
        <v>366</v>
      </c>
      <c r="BL507" s="22">
        <v>15</v>
      </c>
      <c r="BM507" s="22">
        <v>425</v>
      </c>
      <c r="BN507" s="22">
        <v>37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606</v>
      </c>
      <c r="CB507" s="22">
        <v>43</v>
      </c>
      <c r="CC507" s="22">
        <v>396</v>
      </c>
      <c r="CD507" s="22">
        <v>37</v>
      </c>
      <c r="CE507" s="22">
        <v>423</v>
      </c>
      <c r="CF507" s="22">
        <v>37</v>
      </c>
      <c r="CG507" s="22">
        <v>448</v>
      </c>
      <c r="CH507" s="22">
        <v>64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232826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3</v>
      </c>
      <c r="J508" s="20">
        <v>6.3</v>
      </c>
      <c r="K508" s="20">
        <v>5.8</v>
      </c>
      <c r="L508" s="22">
        <v>5</v>
      </c>
      <c r="M508" s="20" t="s">
        <v>444</v>
      </c>
      <c r="N508" s="20">
        <v>5.3</v>
      </c>
      <c r="O508" s="22">
        <v>412</v>
      </c>
      <c r="P508" s="23" t="b">
        <v>0</v>
      </c>
      <c r="Q508" s="20"/>
      <c r="R508" s="20"/>
      <c r="S508" s="22">
        <v>55</v>
      </c>
      <c r="T508" s="20" t="s">
        <v>1267</v>
      </c>
      <c r="U508" s="20">
        <v>4</v>
      </c>
      <c r="V508" s="20" t="s">
        <v>581</v>
      </c>
      <c r="W508" s="20">
        <v>1.7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20</v>
      </c>
      <c r="AD508" s="22">
        <v>160369</v>
      </c>
      <c r="AE508" s="22">
        <v>28499</v>
      </c>
      <c r="AF508" s="22">
        <v>52711</v>
      </c>
      <c r="AG508" s="22">
        <v>4565</v>
      </c>
      <c r="AH508" s="20">
        <v>1</v>
      </c>
      <c r="AI508" s="20">
        <v>3.6</v>
      </c>
      <c r="AJ508" s="20" t="s">
        <v>581</v>
      </c>
      <c r="AK508" s="22">
        <v>373</v>
      </c>
      <c r="AL508" s="22">
        <v>1</v>
      </c>
      <c r="AM508" s="22">
        <v>2</v>
      </c>
      <c r="AN508" s="22">
        <v>2</v>
      </c>
      <c r="AO508" s="22">
        <v>5</v>
      </c>
      <c r="AP508" s="22">
        <v>0</v>
      </c>
      <c r="AQ508" s="22">
        <v>0</v>
      </c>
      <c r="AR508" s="22">
        <v>0</v>
      </c>
      <c r="AS508" s="22">
        <v>4</v>
      </c>
      <c r="AT508" s="22">
        <v>0</v>
      </c>
      <c r="AU508" s="22">
        <v>0</v>
      </c>
      <c r="AV508" s="22">
        <v>2</v>
      </c>
      <c r="AW508" s="22">
        <v>60</v>
      </c>
      <c r="AX508" s="20">
        <v>84.6</v>
      </c>
      <c r="AY508" s="20">
        <v>83.1</v>
      </c>
      <c r="AZ508" s="20">
        <v>68</v>
      </c>
      <c r="BA508" s="20">
        <v>23.1</v>
      </c>
      <c r="BB508" s="22">
        <v>5</v>
      </c>
      <c r="BC508" s="20">
        <v>0.95</v>
      </c>
      <c r="BD508" s="20">
        <v>0.75</v>
      </c>
      <c r="BE508" s="20">
        <v>1.69</v>
      </c>
      <c r="BF508" s="20">
        <v>4.38</v>
      </c>
      <c r="BG508" s="22">
        <v>99</v>
      </c>
      <c r="BH508" s="22">
        <v>38</v>
      </c>
      <c r="BI508" s="22">
        <v>59</v>
      </c>
      <c r="BJ508" s="22">
        <v>42</v>
      </c>
      <c r="BK508" s="22">
        <v>67</v>
      </c>
      <c r="BL508" s="22">
        <v>38</v>
      </c>
      <c r="BM508" s="22">
        <v>64</v>
      </c>
      <c r="BN508" s="22">
        <v>40</v>
      </c>
      <c r="BO508" s="20"/>
      <c r="BP508" s="20"/>
      <c r="BQ508" s="20"/>
      <c r="BR508" s="20"/>
      <c r="BS508" s="20"/>
      <c r="BT508" s="20"/>
      <c r="BU508" s="22">
        <v>0.23</v>
      </c>
      <c r="BV508" s="22">
        <v>0</v>
      </c>
      <c r="BW508" s="22">
        <v>0.18</v>
      </c>
      <c r="BX508" s="22">
        <v>0.41</v>
      </c>
      <c r="BY508" s="22">
        <v>1.06</v>
      </c>
      <c r="BZ508" s="22">
        <v>1.21</v>
      </c>
      <c r="CA508" s="22">
        <v>109</v>
      </c>
      <c r="CB508" s="22">
        <v>67</v>
      </c>
      <c r="CC508" s="22">
        <v>25</v>
      </c>
      <c r="CD508" s="22">
        <v>13</v>
      </c>
      <c r="CE508" s="22">
        <v>80</v>
      </c>
      <c r="CF508" s="22">
        <v>36</v>
      </c>
      <c r="CG508" s="22">
        <v>131</v>
      </c>
      <c r="CH508" s="22">
        <v>42</v>
      </c>
      <c r="CI508" s="22">
        <v>1.21</v>
      </c>
      <c r="CJ508" s="22">
        <v>0.48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27.75" thickBot="1">
      <c r="A509" s="22">
        <v>0</v>
      </c>
      <c r="B509" s="22">
        <v>0</v>
      </c>
      <c r="C509" s="22">
        <v>153127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1282</v>
      </c>
      <c r="N509" s="20">
        <v>0</v>
      </c>
      <c r="O509" s="22">
        <v>413</v>
      </c>
      <c r="P509" s="23" t="b">
        <v>0</v>
      </c>
      <c r="Q509" s="20" t="s">
        <v>3334</v>
      </c>
      <c r="R509" s="20" t="s">
        <v>3335</v>
      </c>
      <c r="S509" s="22">
        <v>44</v>
      </c>
      <c r="T509" s="20" t="s">
        <v>2224</v>
      </c>
      <c r="U509" s="20">
        <v>0</v>
      </c>
      <c r="V509" s="20" t="s">
        <v>2225</v>
      </c>
      <c r="W509" s="20">
        <v>0</v>
      </c>
      <c r="X509" s="23" t="b">
        <v>0</v>
      </c>
      <c r="Y509" s="20"/>
      <c r="Z509" s="20" t="s">
        <v>872</v>
      </c>
      <c r="AA509" s="22">
        <v>15</v>
      </c>
      <c r="AB509" s="22">
        <v>4</v>
      </c>
      <c r="AC509" s="22">
        <v>0</v>
      </c>
      <c r="AD509" s="22">
        <v>851</v>
      </c>
      <c r="AE509" s="22">
        <v>0</v>
      </c>
      <c r="AF509" s="22">
        <v>3052</v>
      </c>
      <c r="AG509" s="22">
        <v>255</v>
      </c>
      <c r="AH509" s="20">
        <v>0</v>
      </c>
      <c r="AI509" s="20">
        <v>0</v>
      </c>
      <c r="AJ509" s="20" t="s">
        <v>2225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522</v>
      </c>
      <c r="BH509" s="22">
        <v>192</v>
      </c>
      <c r="BI509" s="22">
        <v>508</v>
      </c>
      <c r="BJ509" s="22">
        <v>190</v>
      </c>
      <c r="BK509" s="22">
        <v>484</v>
      </c>
      <c r="BL509" s="22">
        <v>181</v>
      </c>
      <c r="BM509" s="22">
        <v>527</v>
      </c>
      <c r="BN509" s="22">
        <v>195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508</v>
      </c>
      <c r="CB509" s="22">
        <v>272</v>
      </c>
      <c r="CC509" s="22">
        <v>504</v>
      </c>
      <c r="CD509" s="22">
        <v>185</v>
      </c>
      <c r="CE509" s="22">
        <v>529</v>
      </c>
      <c r="CF509" s="22">
        <v>196</v>
      </c>
      <c r="CG509" s="22">
        <v>525</v>
      </c>
      <c r="CH509" s="22">
        <v>189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83314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3</v>
      </c>
      <c r="J510" s="20">
        <v>0</v>
      </c>
      <c r="K510" s="20">
        <v>0</v>
      </c>
      <c r="L510" s="22">
        <v>0</v>
      </c>
      <c r="M510" s="20" t="s">
        <v>1512</v>
      </c>
      <c r="N510" s="20">
        <v>0</v>
      </c>
      <c r="O510" s="22">
        <v>414</v>
      </c>
      <c r="P510" s="23" t="b">
        <v>0</v>
      </c>
      <c r="Q510" s="20" t="s">
        <v>3128</v>
      </c>
      <c r="R510" s="20" t="s">
        <v>3129</v>
      </c>
      <c r="S510" s="22">
        <v>44</v>
      </c>
      <c r="T510" s="20" t="s">
        <v>1513</v>
      </c>
      <c r="U510" s="20">
        <v>0</v>
      </c>
      <c r="V510" s="20" t="s">
        <v>744</v>
      </c>
      <c r="W510" s="20">
        <v>0</v>
      </c>
      <c r="X510" s="23" t="b">
        <v>0</v>
      </c>
      <c r="Y510" s="20"/>
      <c r="Z510" s="20" t="s">
        <v>872</v>
      </c>
      <c r="AA510" s="22">
        <v>15</v>
      </c>
      <c r="AB510" s="22">
        <v>4</v>
      </c>
      <c r="AC510" s="22">
        <v>0</v>
      </c>
      <c r="AD510" s="22">
        <v>716</v>
      </c>
      <c r="AE510" s="22">
        <v>0</v>
      </c>
      <c r="AF510" s="22">
        <v>3566</v>
      </c>
      <c r="AG510" s="22">
        <v>168</v>
      </c>
      <c r="AH510" s="20">
        <v>0</v>
      </c>
      <c r="AI510" s="20">
        <v>0</v>
      </c>
      <c r="AJ510" s="20" t="s">
        <v>744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514</v>
      </c>
      <c r="BH510" s="22">
        <v>188</v>
      </c>
      <c r="BI510" s="22">
        <v>499</v>
      </c>
      <c r="BJ510" s="22">
        <v>186</v>
      </c>
      <c r="BK510" s="22">
        <v>473</v>
      </c>
      <c r="BL510" s="22">
        <v>177</v>
      </c>
      <c r="BM510" s="22">
        <v>519</v>
      </c>
      <c r="BN510" s="22">
        <v>191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491</v>
      </c>
      <c r="CB510" s="22">
        <v>268</v>
      </c>
      <c r="CC510" s="22">
        <v>494</v>
      </c>
      <c r="CD510" s="22">
        <v>181</v>
      </c>
      <c r="CE510" s="22">
        <v>520</v>
      </c>
      <c r="CF510" s="22">
        <v>192</v>
      </c>
      <c r="CG510" s="22">
        <v>531</v>
      </c>
      <c r="CH510" s="22">
        <v>193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219168</v>
      </c>
      <c r="D511" s="22">
        <v>-1</v>
      </c>
      <c r="E511" s="22">
        <v>1</v>
      </c>
      <c r="F511" s="22">
        <v>1</v>
      </c>
      <c r="G511" s="22">
        <v>-1</v>
      </c>
      <c r="H511" s="22">
        <v>1</v>
      </c>
      <c r="I511" s="22">
        <v>4</v>
      </c>
      <c r="J511" s="20">
        <v>2.2999999999999998</v>
      </c>
      <c r="K511" s="20">
        <v>1.8</v>
      </c>
      <c r="L511" s="22">
        <v>0</v>
      </c>
      <c r="M511" s="20" t="s">
        <v>1520</v>
      </c>
      <c r="N511" s="20">
        <v>1.3</v>
      </c>
      <c r="O511" s="22">
        <v>415</v>
      </c>
      <c r="P511" s="23" t="b">
        <v>0</v>
      </c>
      <c r="Q511" s="20"/>
      <c r="R511" s="20"/>
      <c r="S511" s="22">
        <v>76</v>
      </c>
      <c r="T511" s="20" t="s">
        <v>1521</v>
      </c>
      <c r="U511" s="20">
        <v>4.8</v>
      </c>
      <c r="V511" s="20" t="s">
        <v>1522</v>
      </c>
      <c r="W511" s="20">
        <v>25.5</v>
      </c>
      <c r="X511" s="23" t="b">
        <v>0</v>
      </c>
      <c r="Y511" s="20"/>
      <c r="Z511" s="20" t="s">
        <v>858</v>
      </c>
      <c r="AA511" s="22">
        <v>15</v>
      </c>
      <c r="AB511" s="22">
        <v>4</v>
      </c>
      <c r="AC511" s="22">
        <v>19</v>
      </c>
      <c r="AD511" s="22">
        <v>1318254</v>
      </c>
      <c r="AE511" s="22">
        <v>20797</v>
      </c>
      <c r="AF511" s="22">
        <v>889111</v>
      </c>
      <c r="AG511" s="22">
        <v>172761</v>
      </c>
      <c r="AH511" s="20">
        <v>0.2</v>
      </c>
      <c r="AI511" s="20">
        <v>2.5</v>
      </c>
      <c r="AJ511" s="20" t="s">
        <v>1522</v>
      </c>
      <c r="AK511" s="22">
        <v>276</v>
      </c>
      <c r="AL511" s="22">
        <v>2</v>
      </c>
      <c r="AM511" s="22">
        <v>0</v>
      </c>
      <c r="AN511" s="22">
        <v>1</v>
      </c>
      <c r="AO511" s="22">
        <v>5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3</v>
      </c>
      <c r="AW511" s="22">
        <v>70</v>
      </c>
      <c r="AX511" s="20">
        <v>74.2</v>
      </c>
      <c r="AY511" s="20">
        <v>17</v>
      </c>
      <c r="AZ511" s="20">
        <v>102</v>
      </c>
      <c r="BA511" s="20">
        <v>19.3</v>
      </c>
      <c r="BB511" s="22">
        <v>4</v>
      </c>
      <c r="BC511" s="20">
        <v>1.4</v>
      </c>
      <c r="BD511" s="20">
        <v>0.09</v>
      </c>
      <c r="BE511" s="20">
        <v>1.49</v>
      </c>
      <c r="BF511" s="20">
        <v>4.03</v>
      </c>
      <c r="BG511" s="22">
        <v>127</v>
      </c>
      <c r="BH511" s="22">
        <v>13</v>
      </c>
      <c r="BI511" s="22">
        <v>227</v>
      </c>
      <c r="BJ511" s="22">
        <v>34</v>
      </c>
      <c r="BK511" s="22">
        <v>42</v>
      </c>
      <c r="BL511" s="22">
        <v>14</v>
      </c>
      <c r="BM511" s="22">
        <v>93</v>
      </c>
      <c r="BN511" s="22">
        <v>18</v>
      </c>
      <c r="BO511" s="20"/>
      <c r="BP511" s="20"/>
      <c r="BQ511" s="20"/>
      <c r="BR511" s="20"/>
      <c r="BS511" s="22">
        <v>2</v>
      </c>
      <c r="BT511" s="20"/>
      <c r="BU511" s="22">
        <v>0.46</v>
      </c>
      <c r="BV511" s="22">
        <v>0</v>
      </c>
      <c r="BW511" s="22">
        <v>0.03</v>
      </c>
      <c r="BX511" s="22">
        <v>0.49</v>
      </c>
      <c r="BY511" s="22">
        <v>1.31</v>
      </c>
      <c r="BZ511" s="22">
        <v>1.63</v>
      </c>
      <c r="CA511" s="22">
        <v>20</v>
      </c>
      <c r="CB511" s="22">
        <v>7</v>
      </c>
      <c r="CC511" s="22">
        <v>232</v>
      </c>
      <c r="CD511" s="22">
        <v>33</v>
      </c>
      <c r="CE511" s="22">
        <v>44</v>
      </c>
      <c r="CF511" s="22">
        <v>8</v>
      </c>
      <c r="CG511" s="22">
        <v>13</v>
      </c>
      <c r="CH511" s="22">
        <v>2</v>
      </c>
      <c r="CI511" s="22">
        <v>1.3</v>
      </c>
      <c r="CJ511" s="22">
        <v>0.33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100</v>
      </c>
      <c r="C512" s="22">
        <v>180974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3</v>
      </c>
      <c r="J512" s="20">
        <v>0</v>
      </c>
      <c r="K512" s="20">
        <v>1.5</v>
      </c>
      <c r="L512" s="22">
        <v>0</v>
      </c>
      <c r="M512" s="20" t="s">
        <v>1505</v>
      </c>
      <c r="N512" s="20">
        <v>1</v>
      </c>
      <c r="O512" s="22">
        <v>416</v>
      </c>
      <c r="P512" s="23" t="b">
        <v>0</v>
      </c>
      <c r="Q512" s="20" t="s">
        <v>3336</v>
      </c>
      <c r="R512" s="20" t="s">
        <v>3337</v>
      </c>
      <c r="S512" s="22">
        <v>59</v>
      </c>
      <c r="T512" s="20" t="s">
        <v>1506</v>
      </c>
      <c r="U512" s="20">
        <v>1.2</v>
      </c>
      <c r="V512" s="20" t="s">
        <v>1507</v>
      </c>
      <c r="W512" s="20">
        <v>0.6</v>
      </c>
      <c r="X512" s="23" t="b">
        <v>0</v>
      </c>
      <c r="Y512" s="20"/>
      <c r="Z512" s="20" t="s">
        <v>899</v>
      </c>
      <c r="AA512" s="22">
        <v>15</v>
      </c>
      <c r="AB512" s="22">
        <v>4</v>
      </c>
      <c r="AC512" s="22">
        <v>5</v>
      </c>
      <c r="AD512" s="22">
        <v>11375</v>
      </c>
      <c r="AE512" s="22">
        <v>173</v>
      </c>
      <c r="AF512" s="22">
        <v>69108</v>
      </c>
      <c r="AG512" s="22">
        <v>5754</v>
      </c>
      <c r="AH512" s="20">
        <v>0.2</v>
      </c>
      <c r="AI512" s="20">
        <v>0.8</v>
      </c>
      <c r="AJ512" s="20" t="s">
        <v>217</v>
      </c>
      <c r="AK512" s="22">
        <v>284</v>
      </c>
      <c r="AL512" s="22">
        <v>0</v>
      </c>
      <c r="AM512" s="22">
        <v>0</v>
      </c>
      <c r="AN512" s="22">
        <v>0</v>
      </c>
      <c r="AO512" s="22">
        <v>4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0</v>
      </c>
      <c r="AW512" s="22">
        <v>37</v>
      </c>
      <c r="AX512" s="20">
        <v>36.799999999999997</v>
      </c>
      <c r="AY512" s="20">
        <v>67.400000000000006</v>
      </c>
      <c r="AZ512" s="20">
        <v>46</v>
      </c>
      <c r="BA512" s="20">
        <v>15</v>
      </c>
      <c r="BB512" s="22">
        <v>4</v>
      </c>
      <c r="BC512" s="20">
        <v>0.34</v>
      </c>
      <c r="BD512" s="20">
        <v>0.25</v>
      </c>
      <c r="BE512" s="20">
        <v>0.59</v>
      </c>
      <c r="BF512" s="20">
        <v>4.13</v>
      </c>
      <c r="BG512" s="22">
        <v>237</v>
      </c>
      <c r="BH512" s="22">
        <v>94</v>
      </c>
      <c r="BI512" s="22">
        <v>80</v>
      </c>
      <c r="BJ512" s="22">
        <v>56</v>
      </c>
      <c r="BK512" s="22">
        <v>111</v>
      </c>
      <c r="BL512" s="22">
        <v>69</v>
      </c>
      <c r="BM512" s="22">
        <v>132</v>
      </c>
      <c r="BN512" s="22">
        <v>71</v>
      </c>
      <c r="BO512" s="20"/>
      <c r="BP512" s="20"/>
      <c r="BQ512" s="20"/>
      <c r="BR512" s="20"/>
      <c r="BS512" s="22">
        <v>3</v>
      </c>
      <c r="BT512" s="20"/>
      <c r="BU512" s="22">
        <v>0.11</v>
      </c>
      <c r="BV512" s="22">
        <v>0</v>
      </c>
      <c r="BW512" s="22">
        <v>0.08</v>
      </c>
      <c r="BX512" s="22">
        <v>0.19</v>
      </c>
      <c r="BY512" s="22">
        <v>1.31</v>
      </c>
      <c r="BZ512" s="22">
        <v>1.27</v>
      </c>
      <c r="CA512" s="22">
        <v>71</v>
      </c>
      <c r="CB512" s="22">
        <v>43</v>
      </c>
      <c r="CC512" s="22">
        <v>276</v>
      </c>
      <c r="CD512" s="22">
        <v>128</v>
      </c>
      <c r="CE512" s="22">
        <v>291</v>
      </c>
      <c r="CF512" s="22">
        <v>135</v>
      </c>
      <c r="CG512" s="22">
        <v>216</v>
      </c>
      <c r="CH512" s="22">
        <v>68</v>
      </c>
      <c r="CI512" s="22">
        <v>1.27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111773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1492</v>
      </c>
      <c r="N513" s="20">
        <v>0</v>
      </c>
      <c r="O513" s="22">
        <v>417</v>
      </c>
      <c r="P513" s="23" t="b">
        <v>0</v>
      </c>
      <c r="Q513" s="20" t="s">
        <v>2600</v>
      </c>
      <c r="R513" s="20" t="s">
        <v>2461</v>
      </c>
      <c r="S513" s="22">
        <v>44</v>
      </c>
      <c r="T513" s="20" t="s">
        <v>1493</v>
      </c>
      <c r="U513" s="20">
        <v>0</v>
      </c>
      <c r="V513" s="20" t="s">
        <v>740</v>
      </c>
      <c r="W513" s="20">
        <v>0</v>
      </c>
      <c r="X513" s="23" t="b">
        <v>0</v>
      </c>
      <c r="Y513" s="20"/>
      <c r="Z513" s="20" t="s">
        <v>899</v>
      </c>
      <c r="AA513" s="22">
        <v>15</v>
      </c>
      <c r="AB513" s="22">
        <v>4</v>
      </c>
      <c r="AC513" s="22">
        <v>0</v>
      </c>
      <c r="AD513" s="22">
        <v>181</v>
      </c>
      <c r="AE513" s="22">
        <v>15</v>
      </c>
      <c r="AF513" s="22">
        <v>941</v>
      </c>
      <c r="AG513" s="22">
        <v>21</v>
      </c>
      <c r="AH513" s="20">
        <v>0</v>
      </c>
      <c r="AI513" s="20">
        <v>0</v>
      </c>
      <c r="AJ513" s="20" t="s">
        <v>740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516</v>
      </c>
      <c r="BH513" s="22">
        <v>202</v>
      </c>
      <c r="BI513" s="22">
        <v>502</v>
      </c>
      <c r="BJ513" s="22">
        <v>202</v>
      </c>
      <c r="BK513" s="22">
        <v>478</v>
      </c>
      <c r="BL513" s="22">
        <v>190</v>
      </c>
      <c r="BM513" s="22">
        <v>521</v>
      </c>
      <c r="BN513" s="22">
        <v>202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501</v>
      </c>
      <c r="CB513" s="22">
        <v>118</v>
      </c>
      <c r="CC513" s="22">
        <v>498</v>
      </c>
      <c r="CD513" s="22">
        <v>190</v>
      </c>
      <c r="CE513" s="22">
        <v>523</v>
      </c>
      <c r="CF513" s="22">
        <v>201</v>
      </c>
      <c r="CG513" s="22">
        <v>653</v>
      </c>
      <c r="CH513" s="22">
        <v>219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564510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1526</v>
      </c>
      <c r="N514" s="20">
        <v>0</v>
      </c>
      <c r="O514" s="22">
        <v>418</v>
      </c>
      <c r="P514" s="23" t="b">
        <v>0</v>
      </c>
      <c r="Q514" s="20" t="s">
        <v>2601</v>
      </c>
      <c r="R514" s="20" t="s">
        <v>2602</v>
      </c>
      <c r="S514" s="22">
        <v>45</v>
      </c>
      <c r="T514" s="20" t="s">
        <v>1527</v>
      </c>
      <c r="U514" s="20">
        <v>0</v>
      </c>
      <c r="V514" s="20" t="s">
        <v>1528</v>
      </c>
      <c r="W514" s="20">
        <v>0</v>
      </c>
      <c r="X514" s="23" t="b">
        <v>0</v>
      </c>
      <c r="Y514" s="20"/>
      <c r="Z514" s="20" t="s">
        <v>872</v>
      </c>
      <c r="AA514" s="22">
        <v>15</v>
      </c>
      <c r="AB514" s="22">
        <v>4</v>
      </c>
      <c r="AC514" s="22">
        <v>0</v>
      </c>
      <c r="AD514" s="22">
        <v>0</v>
      </c>
      <c r="AE514" s="22">
        <v>0</v>
      </c>
      <c r="AF514" s="22">
        <v>538</v>
      </c>
      <c r="AG514" s="22">
        <v>7</v>
      </c>
      <c r="AH514" s="20">
        <v>0</v>
      </c>
      <c r="AI514" s="20">
        <v>0</v>
      </c>
      <c r="AJ514" s="20" t="s">
        <v>1528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632</v>
      </c>
      <c r="BH514" s="22">
        <v>251</v>
      </c>
      <c r="BI514" s="22">
        <v>624</v>
      </c>
      <c r="BJ514" s="22">
        <v>250</v>
      </c>
      <c r="BK514" s="22">
        <v>616</v>
      </c>
      <c r="BL514" s="22">
        <v>244</v>
      </c>
      <c r="BM514" s="22">
        <v>637</v>
      </c>
      <c r="BN514" s="22">
        <v>254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473</v>
      </c>
      <c r="CB514" s="22">
        <v>264</v>
      </c>
      <c r="CC514" s="22">
        <v>621</v>
      </c>
      <c r="CD514" s="22">
        <v>247</v>
      </c>
      <c r="CE514" s="22">
        <v>636</v>
      </c>
      <c r="CF514" s="22">
        <v>254</v>
      </c>
      <c r="CG514" s="22">
        <v>693</v>
      </c>
      <c r="CH514" s="22">
        <v>291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101148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2</v>
      </c>
      <c r="J515" s="20">
        <v>1.3</v>
      </c>
      <c r="K515" s="20">
        <v>0.8</v>
      </c>
      <c r="L515" s="22">
        <v>0</v>
      </c>
      <c r="M515" s="20" t="s">
        <v>1485</v>
      </c>
      <c r="N515" s="20">
        <v>0.3</v>
      </c>
      <c r="O515" s="22">
        <v>419</v>
      </c>
      <c r="P515" s="23" t="b">
        <v>0</v>
      </c>
      <c r="Q515" s="20"/>
      <c r="R515" s="20"/>
      <c r="S515" s="22">
        <v>40</v>
      </c>
      <c r="T515" s="20" t="s">
        <v>1486</v>
      </c>
      <c r="U515" s="20">
        <v>1</v>
      </c>
      <c r="V515" s="20" t="s">
        <v>739</v>
      </c>
      <c r="W515" s="20">
        <v>0.4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1</v>
      </c>
      <c r="AD515" s="22">
        <v>6254</v>
      </c>
      <c r="AE515" s="22">
        <v>328</v>
      </c>
      <c r="AF515" s="22">
        <v>14523</v>
      </c>
      <c r="AG515" s="22">
        <v>812</v>
      </c>
      <c r="AH515" s="20">
        <v>0.1</v>
      </c>
      <c r="AI515" s="20">
        <v>0.2</v>
      </c>
      <c r="AJ515" s="20" t="s">
        <v>739</v>
      </c>
      <c r="AK515" s="22">
        <v>16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2</v>
      </c>
      <c r="AX515" s="20">
        <v>1.6</v>
      </c>
      <c r="AY515" s="20">
        <v>0</v>
      </c>
      <c r="AZ515" s="20">
        <v>0</v>
      </c>
      <c r="BA515" s="20">
        <v>0.2</v>
      </c>
      <c r="BB515" s="22">
        <v>0</v>
      </c>
      <c r="BC515" s="20">
        <v>0</v>
      </c>
      <c r="BD515" s="20">
        <v>0</v>
      </c>
      <c r="BE515" s="20">
        <v>0</v>
      </c>
      <c r="BF515" s="20">
        <v>0.1</v>
      </c>
      <c r="BG515" s="22">
        <v>382</v>
      </c>
      <c r="BH515" s="22">
        <v>140</v>
      </c>
      <c r="BI515" s="22">
        <v>400</v>
      </c>
      <c r="BJ515" s="22">
        <v>147</v>
      </c>
      <c r="BK515" s="22">
        <v>367</v>
      </c>
      <c r="BL515" s="22">
        <v>127</v>
      </c>
      <c r="BM515" s="22">
        <v>394</v>
      </c>
      <c r="BN515" s="22">
        <v>140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0.56000000000000005</v>
      </c>
      <c r="BZ515" s="22">
        <v>0</v>
      </c>
      <c r="CA515" s="22">
        <v>608</v>
      </c>
      <c r="CB515" s="22">
        <v>165</v>
      </c>
      <c r="CC515" s="22">
        <v>328</v>
      </c>
      <c r="CD515" s="22">
        <v>104</v>
      </c>
      <c r="CE515" s="22">
        <v>297</v>
      </c>
      <c r="CF515" s="22">
        <v>98</v>
      </c>
      <c r="CG515" s="22">
        <v>245</v>
      </c>
      <c r="CH515" s="22">
        <v>94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0</v>
      </c>
      <c r="C516" s="22">
        <v>194799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2</v>
      </c>
      <c r="J516" s="20">
        <v>0</v>
      </c>
      <c r="K516" s="20">
        <v>0</v>
      </c>
      <c r="L516" s="22">
        <v>0</v>
      </c>
      <c r="M516" s="20" t="s">
        <v>987</v>
      </c>
      <c r="N516" s="20">
        <v>0</v>
      </c>
      <c r="O516" s="22">
        <v>420</v>
      </c>
      <c r="P516" s="23" t="b">
        <v>0</v>
      </c>
      <c r="Q516" s="20" t="s">
        <v>2226</v>
      </c>
      <c r="R516" s="20" t="s">
        <v>2227</v>
      </c>
      <c r="S516" s="22">
        <v>40</v>
      </c>
      <c r="T516" s="20" t="s">
        <v>1508</v>
      </c>
      <c r="U516" s="20">
        <v>0</v>
      </c>
      <c r="V516" s="20" t="s">
        <v>505</v>
      </c>
      <c r="W516" s="20">
        <v>0</v>
      </c>
      <c r="X516" s="23" t="b">
        <v>0</v>
      </c>
      <c r="Y516" s="20"/>
      <c r="Z516" s="20" t="s">
        <v>872</v>
      </c>
      <c r="AA516" s="22">
        <v>15</v>
      </c>
      <c r="AB516" s="22">
        <v>4</v>
      </c>
      <c r="AC516" s="22">
        <v>0</v>
      </c>
      <c r="AD516" s="22">
        <v>0</v>
      </c>
      <c r="AE516" s="22">
        <v>0</v>
      </c>
      <c r="AF516" s="22">
        <v>678</v>
      </c>
      <c r="AG516" s="22">
        <v>22</v>
      </c>
      <c r="AH516" s="20">
        <v>0</v>
      </c>
      <c r="AI516" s="20">
        <v>0</v>
      </c>
      <c r="AJ516" s="20" t="s">
        <v>2228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440</v>
      </c>
      <c r="BH516" s="22">
        <v>158</v>
      </c>
      <c r="BI516" s="22">
        <v>422</v>
      </c>
      <c r="BJ516" s="22">
        <v>157</v>
      </c>
      <c r="BK516" s="22">
        <v>389</v>
      </c>
      <c r="BL516" s="22">
        <v>137</v>
      </c>
      <c r="BM516" s="22">
        <v>446</v>
      </c>
      <c r="BN516" s="22">
        <v>159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633</v>
      </c>
      <c r="CB516" s="22">
        <v>178</v>
      </c>
      <c r="CC516" s="22">
        <v>416</v>
      </c>
      <c r="CD516" s="22">
        <v>140</v>
      </c>
      <c r="CE516" s="22">
        <v>444</v>
      </c>
      <c r="CF516" s="22">
        <v>154</v>
      </c>
      <c r="CG516" s="22">
        <v>665</v>
      </c>
      <c r="CH516" s="22">
        <v>224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180135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3.7</v>
      </c>
      <c r="K517" s="20">
        <v>3.2</v>
      </c>
      <c r="L517" s="22">
        <v>3</v>
      </c>
      <c r="M517" s="20" t="s">
        <v>1502</v>
      </c>
      <c r="N517" s="20">
        <v>2.7</v>
      </c>
      <c r="O517" s="22">
        <v>421</v>
      </c>
      <c r="P517" s="23" t="b">
        <v>0</v>
      </c>
      <c r="Q517" s="20"/>
      <c r="R517" s="20"/>
      <c r="S517" s="22">
        <v>49</v>
      </c>
      <c r="T517" s="20" t="s">
        <v>1503</v>
      </c>
      <c r="U517" s="20">
        <v>2</v>
      </c>
      <c r="V517" s="20" t="s">
        <v>1504</v>
      </c>
      <c r="W517" s="20">
        <v>0.2</v>
      </c>
      <c r="X517" s="23" t="b">
        <v>0</v>
      </c>
      <c r="Y517" s="20"/>
      <c r="Z517" s="20" t="s">
        <v>858</v>
      </c>
      <c r="AA517" s="22">
        <v>15</v>
      </c>
      <c r="AB517" s="22">
        <v>4</v>
      </c>
      <c r="AC517" s="22">
        <v>10</v>
      </c>
      <c r="AD517" s="22">
        <v>1911</v>
      </c>
      <c r="AE517" s="22">
        <v>449</v>
      </c>
      <c r="AF517" s="22">
        <v>9286</v>
      </c>
      <c r="AG517" s="22">
        <v>271</v>
      </c>
      <c r="AH517" s="20">
        <v>0.6</v>
      </c>
      <c r="AI517" s="20">
        <v>2</v>
      </c>
      <c r="AJ517" s="20" t="s">
        <v>1504</v>
      </c>
      <c r="AK517" s="22">
        <v>178</v>
      </c>
      <c r="AL517" s="22">
        <v>0</v>
      </c>
      <c r="AM517" s="22">
        <v>1</v>
      </c>
      <c r="AN517" s="22">
        <v>1</v>
      </c>
      <c r="AO517" s="22">
        <v>4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42</v>
      </c>
      <c r="AX517" s="20">
        <v>57.4</v>
      </c>
      <c r="AY517" s="20">
        <v>53.2</v>
      </c>
      <c r="AZ517" s="20">
        <v>26</v>
      </c>
      <c r="BA517" s="20">
        <v>13.8</v>
      </c>
      <c r="BB517" s="22">
        <v>1</v>
      </c>
      <c r="BC517" s="20">
        <v>0.16</v>
      </c>
      <c r="BD517" s="20">
        <v>0.18</v>
      </c>
      <c r="BE517" s="20">
        <v>0.34</v>
      </c>
      <c r="BF517" s="20">
        <v>2.16</v>
      </c>
      <c r="BG517" s="22">
        <v>171</v>
      </c>
      <c r="BH517" s="22">
        <v>63</v>
      </c>
      <c r="BI517" s="22">
        <v>115</v>
      </c>
      <c r="BJ517" s="22">
        <v>78</v>
      </c>
      <c r="BK517" s="22">
        <v>162</v>
      </c>
      <c r="BL517" s="22">
        <v>93</v>
      </c>
      <c r="BM517" s="22">
        <v>148</v>
      </c>
      <c r="BN517" s="22">
        <v>78</v>
      </c>
      <c r="BO517" s="20"/>
      <c r="BP517" s="20"/>
      <c r="BQ517" s="20"/>
      <c r="BR517" s="20"/>
      <c r="BS517" s="20"/>
      <c r="BT517" s="20"/>
      <c r="BU517" s="22">
        <v>0.08</v>
      </c>
      <c r="BV517" s="22">
        <v>0</v>
      </c>
      <c r="BW517" s="22">
        <v>0.09</v>
      </c>
      <c r="BX517" s="22">
        <v>0.17</v>
      </c>
      <c r="BY517" s="22">
        <v>1.0900000000000001</v>
      </c>
      <c r="BZ517" s="22">
        <v>2.02</v>
      </c>
      <c r="CA517" s="22">
        <v>262</v>
      </c>
      <c r="CB517" s="22">
        <v>172</v>
      </c>
      <c r="CC517" s="22">
        <v>114</v>
      </c>
      <c r="CD517" s="22">
        <v>49</v>
      </c>
      <c r="CE517" s="22">
        <v>204</v>
      </c>
      <c r="CF517" s="22">
        <v>86</v>
      </c>
      <c r="CG517" s="22">
        <v>351</v>
      </c>
      <c r="CH517" s="22">
        <v>110</v>
      </c>
      <c r="CI517" s="22">
        <v>0.51</v>
      </c>
      <c r="CJ517" s="22">
        <v>0.51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109528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2</v>
      </c>
      <c r="J518" s="20">
        <v>1</v>
      </c>
      <c r="K518" s="20">
        <v>0.5</v>
      </c>
      <c r="L518" s="22">
        <v>0</v>
      </c>
      <c r="M518" s="20" t="s">
        <v>1489</v>
      </c>
      <c r="N518" s="20">
        <v>0</v>
      </c>
      <c r="O518" s="22">
        <v>422</v>
      </c>
      <c r="P518" s="23" t="b">
        <v>0</v>
      </c>
      <c r="Q518" s="20"/>
      <c r="R518" s="20" t="s">
        <v>2462</v>
      </c>
      <c r="S518" s="22">
        <v>40</v>
      </c>
      <c r="T518" s="20" t="s">
        <v>1490</v>
      </c>
      <c r="U518" s="20">
        <v>0</v>
      </c>
      <c r="V518" s="20" t="s">
        <v>1491</v>
      </c>
      <c r="W518" s="20">
        <v>0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0</v>
      </c>
      <c r="AD518" s="22">
        <v>511</v>
      </c>
      <c r="AE518" s="22">
        <v>124</v>
      </c>
      <c r="AF518" s="22">
        <v>2673</v>
      </c>
      <c r="AG518" s="22">
        <v>53</v>
      </c>
      <c r="AH518" s="20">
        <v>0</v>
      </c>
      <c r="AI518" s="20">
        <v>0</v>
      </c>
      <c r="AJ518" s="20" t="s">
        <v>742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425</v>
      </c>
      <c r="BH518" s="22">
        <v>152</v>
      </c>
      <c r="BI518" s="22">
        <v>406</v>
      </c>
      <c r="BJ518" s="22">
        <v>151</v>
      </c>
      <c r="BK518" s="22">
        <v>373</v>
      </c>
      <c r="BL518" s="22">
        <v>131</v>
      </c>
      <c r="BM518" s="22">
        <v>431</v>
      </c>
      <c r="BN518" s="22">
        <v>153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615</v>
      </c>
      <c r="CB518" s="22">
        <v>170</v>
      </c>
      <c r="CC518" s="22">
        <v>402</v>
      </c>
      <c r="CD518" s="22">
        <v>134</v>
      </c>
      <c r="CE518" s="22">
        <v>429</v>
      </c>
      <c r="CF518" s="22">
        <v>148</v>
      </c>
      <c r="CG518" s="22">
        <v>530</v>
      </c>
      <c r="CH518" s="22">
        <v>195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114243</v>
      </c>
      <c r="D519" s="22">
        <v>-1</v>
      </c>
      <c r="E519" s="22">
        <v>1</v>
      </c>
      <c r="F519" s="22">
        <v>-2</v>
      </c>
      <c r="G519" s="22">
        <v>2</v>
      </c>
      <c r="H519" s="22">
        <v>0</v>
      </c>
      <c r="I519" s="22">
        <v>3</v>
      </c>
      <c r="J519" s="20">
        <v>1</v>
      </c>
      <c r="K519" s="20">
        <v>0.5</v>
      </c>
      <c r="L519" s="22">
        <v>0</v>
      </c>
      <c r="M519" s="20" t="s">
        <v>957</v>
      </c>
      <c r="N519" s="20">
        <v>0</v>
      </c>
      <c r="O519" s="22">
        <v>423</v>
      </c>
      <c r="P519" s="23" t="b">
        <v>0</v>
      </c>
      <c r="Q519" s="20"/>
      <c r="R519" s="20"/>
      <c r="S519" s="22">
        <v>48</v>
      </c>
      <c r="T519" s="20" t="s">
        <v>1494</v>
      </c>
      <c r="U519" s="20">
        <v>4</v>
      </c>
      <c r="V519" s="20" t="s">
        <v>511</v>
      </c>
      <c r="W519" s="20">
        <v>0.2</v>
      </c>
      <c r="X519" s="23" t="b">
        <v>0</v>
      </c>
      <c r="Y519" s="20"/>
      <c r="Z519" s="20" t="s">
        <v>858</v>
      </c>
      <c r="AA519" s="22">
        <v>15</v>
      </c>
      <c r="AB519" s="22">
        <v>4</v>
      </c>
      <c r="AC519" s="22">
        <v>4</v>
      </c>
      <c r="AD519" s="22">
        <v>4531</v>
      </c>
      <c r="AE519" s="22">
        <v>141</v>
      </c>
      <c r="AF519" s="22">
        <v>13709</v>
      </c>
      <c r="AG519" s="22">
        <v>577</v>
      </c>
      <c r="AH519" s="20">
        <v>0</v>
      </c>
      <c r="AI519" s="20">
        <v>0.8</v>
      </c>
      <c r="AJ519" s="20" t="s">
        <v>2603</v>
      </c>
      <c r="AK519" s="22">
        <v>4</v>
      </c>
      <c r="AL519" s="22">
        <v>0</v>
      </c>
      <c r="AM519" s="22">
        <v>1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19</v>
      </c>
      <c r="AX519" s="20">
        <v>21.6</v>
      </c>
      <c r="AY519" s="20">
        <v>26.3</v>
      </c>
      <c r="AZ519" s="20">
        <v>2</v>
      </c>
      <c r="BA519" s="20">
        <v>5</v>
      </c>
      <c r="BB519" s="22">
        <v>0</v>
      </c>
      <c r="BC519" s="20">
        <v>0</v>
      </c>
      <c r="BD519" s="20">
        <v>0.28999999999999998</v>
      </c>
      <c r="BE519" s="20">
        <v>0.28999999999999998</v>
      </c>
      <c r="BF519" s="20">
        <v>0.32</v>
      </c>
      <c r="BG519" s="22">
        <v>278</v>
      </c>
      <c r="BH519" s="22">
        <v>115</v>
      </c>
      <c r="BI519" s="22">
        <v>185</v>
      </c>
      <c r="BJ519" s="22">
        <v>112</v>
      </c>
      <c r="BK519" s="22">
        <v>333</v>
      </c>
      <c r="BL519" s="22">
        <v>165</v>
      </c>
      <c r="BM519" s="22">
        <v>292</v>
      </c>
      <c r="BN519" s="22">
        <v>131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6.52</v>
      </c>
      <c r="BX519" s="22">
        <v>6.52</v>
      </c>
      <c r="BY519" s="22">
        <v>7.2</v>
      </c>
      <c r="BZ519" s="22">
        <v>0</v>
      </c>
      <c r="CA519" s="22">
        <v>307</v>
      </c>
      <c r="CB519" s="22">
        <v>205</v>
      </c>
      <c r="CC519" s="22">
        <v>629</v>
      </c>
      <c r="CD519" s="22">
        <v>252</v>
      </c>
      <c r="CE519" s="22">
        <v>75</v>
      </c>
      <c r="CF519" s="22">
        <v>32</v>
      </c>
      <c r="CG519" s="22">
        <v>354</v>
      </c>
      <c r="CH519" s="22">
        <v>111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98747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1</v>
      </c>
      <c r="J520" s="20">
        <v>4</v>
      </c>
      <c r="K520" s="20">
        <v>3.5</v>
      </c>
      <c r="L520" s="22">
        <v>6</v>
      </c>
      <c r="M520" s="20" t="s">
        <v>1514</v>
      </c>
      <c r="N520" s="20">
        <v>3</v>
      </c>
      <c r="O520" s="22">
        <v>424</v>
      </c>
      <c r="P520" s="23" t="b">
        <v>0</v>
      </c>
      <c r="Q520" s="20"/>
      <c r="R520" s="20"/>
      <c r="S520" s="22">
        <v>55</v>
      </c>
      <c r="T520" s="20" t="s">
        <v>1515</v>
      </c>
      <c r="U520" s="20">
        <v>3</v>
      </c>
      <c r="V520" s="20" t="s">
        <v>396</v>
      </c>
      <c r="W520" s="20">
        <v>10.5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15</v>
      </c>
      <c r="AD520" s="22">
        <v>137362</v>
      </c>
      <c r="AE520" s="22">
        <v>27549</v>
      </c>
      <c r="AF520" s="22">
        <v>232544</v>
      </c>
      <c r="AG520" s="22">
        <v>7220</v>
      </c>
      <c r="AH520" s="20">
        <v>0.5</v>
      </c>
      <c r="AI520" s="20">
        <v>2.7</v>
      </c>
      <c r="AJ520" s="20" t="s">
        <v>396</v>
      </c>
      <c r="AK520" s="22">
        <v>450</v>
      </c>
      <c r="AL520" s="22">
        <v>0</v>
      </c>
      <c r="AM520" s="22">
        <v>0</v>
      </c>
      <c r="AN520" s="22">
        <v>1</v>
      </c>
      <c r="AO520" s="22">
        <v>7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16</v>
      </c>
      <c r="AV520" s="22">
        <v>0</v>
      </c>
      <c r="AW520" s="22">
        <v>84</v>
      </c>
      <c r="AX520" s="20">
        <v>117.4</v>
      </c>
      <c r="AY520" s="20">
        <v>0</v>
      </c>
      <c r="AZ520" s="20">
        <v>4</v>
      </c>
      <c r="BA520" s="20">
        <v>12.2</v>
      </c>
      <c r="BB520" s="22">
        <v>5</v>
      </c>
      <c r="BC520" s="20">
        <v>0.02</v>
      </c>
      <c r="BD520" s="20">
        <v>0</v>
      </c>
      <c r="BE520" s="20">
        <v>0.02</v>
      </c>
      <c r="BF520" s="20">
        <v>5.9</v>
      </c>
      <c r="BG520" s="22">
        <v>47</v>
      </c>
      <c r="BH520" s="22">
        <v>11</v>
      </c>
      <c r="BI520" s="22">
        <v>698</v>
      </c>
      <c r="BJ520" s="22">
        <v>85</v>
      </c>
      <c r="BK520" s="22">
        <v>310</v>
      </c>
      <c r="BL520" s="22">
        <v>1</v>
      </c>
      <c r="BM520" s="22">
        <v>180</v>
      </c>
      <c r="BN520" s="22">
        <v>12</v>
      </c>
      <c r="BO520" s="20"/>
      <c r="BP520" s="20"/>
      <c r="BQ520" s="20"/>
      <c r="BR520" s="20"/>
      <c r="BS520" s="20"/>
      <c r="BT520" s="20"/>
      <c r="BU520" s="22">
        <v>0</v>
      </c>
      <c r="BV520" s="22">
        <v>3.2</v>
      </c>
      <c r="BW520" s="22">
        <v>0</v>
      </c>
      <c r="BX520" s="22">
        <v>0</v>
      </c>
      <c r="BY520" s="22">
        <v>1.18</v>
      </c>
      <c r="BZ520" s="22">
        <v>1.4</v>
      </c>
      <c r="CA520" s="22">
        <v>93</v>
      </c>
      <c r="CB520" s="22">
        <v>2</v>
      </c>
      <c r="CC520" s="22">
        <v>99</v>
      </c>
      <c r="CD520" s="22">
        <v>10</v>
      </c>
      <c r="CE520" s="22">
        <v>128</v>
      </c>
      <c r="CF520" s="22">
        <v>12</v>
      </c>
      <c r="CG520" s="22">
        <v>40</v>
      </c>
      <c r="CH520" s="22">
        <v>8</v>
      </c>
      <c r="CI520" s="22">
        <v>1</v>
      </c>
      <c r="CJ520" s="22">
        <v>0.2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56983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1</v>
      </c>
      <c r="K521" s="20">
        <v>0.5</v>
      </c>
      <c r="L521" s="22">
        <v>0</v>
      </c>
      <c r="M521" s="20" t="s">
        <v>900</v>
      </c>
      <c r="N521" s="20">
        <v>0</v>
      </c>
      <c r="O521" s="22">
        <v>425</v>
      </c>
      <c r="P521" s="23" t="b">
        <v>0</v>
      </c>
      <c r="Q521" s="20"/>
      <c r="R521" s="20"/>
      <c r="S521" s="22">
        <v>44</v>
      </c>
      <c r="T521" s="20" t="s">
        <v>1477</v>
      </c>
      <c r="U521" s="20">
        <v>0</v>
      </c>
      <c r="V521" s="20" t="s">
        <v>741</v>
      </c>
      <c r="W521" s="20">
        <v>0.2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0</v>
      </c>
      <c r="AD521" s="22">
        <v>6121</v>
      </c>
      <c r="AE521" s="22">
        <v>397</v>
      </c>
      <c r="AF521" s="22">
        <v>9288</v>
      </c>
      <c r="AG521" s="22">
        <v>516</v>
      </c>
      <c r="AH521" s="20">
        <v>0</v>
      </c>
      <c r="AI521" s="20">
        <v>0</v>
      </c>
      <c r="AJ521" s="20" t="s">
        <v>741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509</v>
      </c>
      <c r="BH521" s="22">
        <v>187</v>
      </c>
      <c r="BI521" s="22">
        <v>494</v>
      </c>
      <c r="BJ521" s="22">
        <v>185</v>
      </c>
      <c r="BK521" s="22">
        <v>468</v>
      </c>
      <c r="BL521" s="22">
        <v>176</v>
      </c>
      <c r="BM521" s="22">
        <v>514</v>
      </c>
      <c r="BN521" s="22">
        <v>190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486</v>
      </c>
      <c r="CB521" s="22">
        <v>267</v>
      </c>
      <c r="CC521" s="22">
        <v>489</v>
      </c>
      <c r="CD521" s="22">
        <v>180</v>
      </c>
      <c r="CE521" s="22">
        <v>515</v>
      </c>
      <c r="CF521" s="22">
        <v>191</v>
      </c>
      <c r="CG521" s="22">
        <v>342</v>
      </c>
      <c r="CH521" s="22">
        <v>108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0</v>
      </c>
      <c r="B522" s="22">
        <v>0</v>
      </c>
      <c r="C522" s="22">
        <v>170137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365</v>
      </c>
      <c r="N522" s="20">
        <v>0</v>
      </c>
      <c r="O522" s="22">
        <v>426</v>
      </c>
      <c r="P522" s="23" t="b">
        <v>0</v>
      </c>
      <c r="Q522" s="20" t="s">
        <v>2463</v>
      </c>
      <c r="R522" s="20" t="s">
        <v>2464</v>
      </c>
      <c r="S522" s="22">
        <v>60</v>
      </c>
      <c r="T522" s="20" t="s">
        <v>1498</v>
      </c>
      <c r="U522" s="20">
        <v>0</v>
      </c>
      <c r="V522" s="20" t="s">
        <v>422</v>
      </c>
      <c r="W522" s="20">
        <v>0</v>
      </c>
      <c r="X522" s="23" t="b">
        <v>0</v>
      </c>
      <c r="Y522" s="20"/>
      <c r="Z522" s="20" t="s">
        <v>872</v>
      </c>
      <c r="AA522" s="22">
        <v>15</v>
      </c>
      <c r="AB522" s="22">
        <v>4</v>
      </c>
      <c r="AC522" s="22">
        <v>0</v>
      </c>
      <c r="AD522" s="22">
        <v>0</v>
      </c>
      <c r="AE522" s="22">
        <v>0</v>
      </c>
      <c r="AF522" s="22">
        <v>4974</v>
      </c>
      <c r="AG522" s="22">
        <v>49</v>
      </c>
      <c r="AH522" s="20">
        <v>0</v>
      </c>
      <c r="AI522" s="20">
        <v>0</v>
      </c>
      <c r="AJ522" s="20" t="s">
        <v>422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710</v>
      </c>
      <c r="BH522" s="22">
        <v>307</v>
      </c>
      <c r="BI522" s="22">
        <v>709</v>
      </c>
      <c r="BJ522" s="22">
        <v>306</v>
      </c>
      <c r="BK522" s="22">
        <v>709</v>
      </c>
      <c r="BL522" s="22">
        <v>306</v>
      </c>
      <c r="BM522" s="22">
        <v>710</v>
      </c>
      <c r="BN522" s="22">
        <v>307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65</v>
      </c>
      <c r="CB522" s="22">
        <v>40</v>
      </c>
      <c r="CC522" s="22">
        <v>704</v>
      </c>
      <c r="CD522" s="22">
        <v>305</v>
      </c>
      <c r="CE522" s="22">
        <v>709</v>
      </c>
      <c r="CF522" s="22">
        <v>306</v>
      </c>
      <c r="CG522" s="22">
        <v>542</v>
      </c>
      <c r="CH522" s="22">
        <v>200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119471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3.7</v>
      </c>
      <c r="K523" s="20">
        <v>3.2</v>
      </c>
      <c r="L523" s="22">
        <v>7</v>
      </c>
      <c r="M523" s="20" t="s">
        <v>1495</v>
      </c>
      <c r="N523" s="20">
        <v>2.7</v>
      </c>
      <c r="O523" s="22">
        <v>427</v>
      </c>
      <c r="P523" s="23" t="b">
        <v>0</v>
      </c>
      <c r="Q523" s="20"/>
      <c r="R523" s="20" t="s">
        <v>2465</v>
      </c>
      <c r="S523" s="22">
        <v>50</v>
      </c>
      <c r="T523" s="20" t="s">
        <v>1496</v>
      </c>
      <c r="U523" s="20">
        <v>2.4</v>
      </c>
      <c r="V523" s="20" t="s">
        <v>397</v>
      </c>
      <c r="W523" s="20">
        <v>3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12</v>
      </c>
      <c r="AD523" s="22">
        <v>142385</v>
      </c>
      <c r="AE523" s="22">
        <v>23843</v>
      </c>
      <c r="AF523" s="22">
        <v>90795</v>
      </c>
      <c r="AG523" s="22">
        <v>4041</v>
      </c>
      <c r="AH523" s="20">
        <v>0.5</v>
      </c>
      <c r="AI523" s="20">
        <v>2.4</v>
      </c>
      <c r="AJ523" s="20" t="s">
        <v>397</v>
      </c>
      <c r="AK523" s="22">
        <v>450</v>
      </c>
      <c r="AL523" s="22">
        <v>0</v>
      </c>
      <c r="AM523" s="22">
        <v>0</v>
      </c>
      <c r="AN523" s="22">
        <v>1</v>
      </c>
      <c r="AO523" s="22">
        <v>7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1</v>
      </c>
      <c r="AW523" s="22">
        <v>73</v>
      </c>
      <c r="AX523" s="20">
        <v>97.4</v>
      </c>
      <c r="AY523" s="20">
        <v>7.5</v>
      </c>
      <c r="AZ523" s="20">
        <v>27</v>
      </c>
      <c r="BA523" s="20">
        <v>13.3</v>
      </c>
      <c r="BB523" s="22">
        <v>5</v>
      </c>
      <c r="BC523" s="20">
        <v>0.14000000000000001</v>
      </c>
      <c r="BD523" s="20">
        <v>0.06</v>
      </c>
      <c r="BE523" s="20">
        <v>0.2</v>
      </c>
      <c r="BF523" s="20">
        <v>5.9</v>
      </c>
      <c r="BG523" s="22">
        <v>75</v>
      </c>
      <c r="BH523" s="22">
        <v>21</v>
      </c>
      <c r="BI523" s="22">
        <v>292</v>
      </c>
      <c r="BJ523" s="22">
        <v>99</v>
      </c>
      <c r="BK523" s="22">
        <v>160</v>
      </c>
      <c r="BL523" s="22">
        <v>34</v>
      </c>
      <c r="BM523" s="22">
        <v>159</v>
      </c>
      <c r="BN523" s="22">
        <v>43</v>
      </c>
      <c r="BO523" s="20"/>
      <c r="BP523" s="20"/>
      <c r="BQ523" s="22">
        <v>2</v>
      </c>
      <c r="BR523" s="20"/>
      <c r="BS523" s="20"/>
      <c r="BT523" s="20"/>
      <c r="BU523" s="22">
        <v>0.03</v>
      </c>
      <c r="BV523" s="22">
        <v>0</v>
      </c>
      <c r="BW523" s="22">
        <v>0.01</v>
      </c>
      <c r="BX523" s="22">
        <v>0.04</v>
      </c>
      <c r="BY523" s="22">
        <v>1.18</v>
      </c>
      <c r="BZ523" s="22">
        <v>1.4</v>
      </c>
      <c r="CA523" s="22">
        <v>178</v>
      </c>
      <c r="CB523" s="22">
        <v>22</v>
      </c>
      <c r="CC523" s="22">
        <v>115</v>
      </c>
      <c r="CD523" s="22">
        <v>36</v>
      </c>
      <c r="CE523" s="22">
        <v>170</v>
      </c>
      <c r="CF523" s="22">
        <v>55</v>
      </c>
      <c r="CG523" s="22">
        <v>100</v>
      </c>
      <c r="CH523" s="22">
        <v>40</v>
      </c>
      <c r="CI523" s="22">
        <v>1</v>
      </c>
      <c r="CJ523" s="22">
        <v>0.2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169359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2</v>
      </c>
      <c r="J524" s="20">
        <v>1.3</v>
      </c>
      <c r="K524" s="20">
        <v>0.8</v>
      </c>
      <c r="L524" s="22">
        <v>0</v>
      </c>
      <c r="M524" s="20" t="s">
        <v>900</v>
      </c>
      <c r="N524" s="20">
        <v>0.3</v>
      </c>
      <c r="O524" s="22">
        <v>428</v>
      </c>
      <c r="P524" s="23" t="b">
        <v>0</v>
      </c>
      <c r="Q524" s="20"/>
      <c r="R524" s="20"/>
      <c r="S524" s="22">
        <v>44</v>
      </c>
      <c r="T524" s="20" t="s">
        <v>1497</v>
      </c>
      <c r="U524" s="20">
        <v>0.5</v>
      </c>
      <c r="V524" s="20" t="s">
        <v>460</v>
      </c>
      <c r="W524" s="20">
        <v>0.2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1</v>
      </c>
      <c r="AD524" s="22">
        <v>2712</v>
      </c>
      <c r="AE524" s="22">
        <v>131</v>
      </c>
      <c r="AF524" s="22">
        <v>7864</v>
      </c>
      <c r="AG524" s="22">
        <v>417</v>
      </c>
      <c r="AH524" s="20">
        <v>0.1</v>
      </c>
      <c r="AI524" s="20">
        <v>0.2</v>
      </c>
      <c r="AJ524" s="20" t="s">
        <v>460</v>
      </c>
      <c r="AK524" s="22">
        <v>76</v>
      </c>
      <c r="AL524" s="22">
        <v>0</v>
      </c>
      <c r="AM524" s="22">
        <v>0</v>
      </c>
      <c r="AN524" s="22">
        <v>0</v>
      </c>
      <c r="AO524" s="22">
        <v>4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0</v>
      </c>
      <c r="AW524" s="22">
        <v>12</v>
      </c>
      <c r="AX524" s="20">
        <v>9.1999999999999993</v>
      </c>
      <c r="AY524" s="20">
        <v>11.9</v>
      </c>
      <c r="AZ524" s="20">
        <v>0</v>
      </c>
      <c r="BA524" s="20">
        <v>2.2000000000000002</v>
      </c>
      <c r="BB524" s="22">
        <v>1</v>
      </c>
      <c r="BC524" s="20">
        <v>0</v>
      </c>
      <c r="BD524" s="20">
        <v>0.01</v>
      </c>
      <c r="BE524" s="20">
        <v>0.01</v>
      </c>
      <c r="BF524" s="20">
        <v>1.77</v>
      </c>
      <c r="BG524" s="22">
        <v>331</v>
      </c>
      <c r="BH524" s="22">
        <v>128</v>
      </c>
      <c r="BI524" s="22">
        <v>261</v>
      </c>
      <c r="BJ524" s="22">
        <v>84</v>
      </c>
      <c r="BK524" s="22">
        <v>490</v>
      </c>
      <c r="BL524" s="22">
        <v>195</v>
      </c>
      <c r="BM524" s="22">
        <v>343</v>
      </c>
      <c r="BN524" s="22">
        <v>125</v>
      </c>
      <c r="BO524" s="22">
        <v>2</v>
      </c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0.01</v>
      </c>
      <c r="BX524" s="22">
        <v>0.01</v>
      </c>
      <c r="BY524" s="22">
        <v>2.1</v>
      </c>
      <c r="BZ524" s="22">
        <v>4.74</v>
      </c>
      <c r="CA524" s="22">
        <v>515</v>
      </c>
      <c r="CB524" s="22">
        <v>125</v>
      </c>
      <c r="CC524" s="22">
        <v>333</v>
      </c>
      <c r="CD524" s="22">
        <v>109</v>
      </c>
      <c r="CE524" s="22">
        <v>399</v>
      </c>
      <c r="CF524" s="22">
        <v>135</v>
      </c>
      <c r="CG524" s="22">
        <v>353</v>
      </c>
      <c r="CH524" s="22">
        <v>134</v>
      </c>
      <c r="CI524" s="22">
        <v>1.18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50</v>
      </c>
      <c r="C525" s="22">
        <v>432422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2.2999999999999998</v>
      </c>
      <c r="K525" s="20">
        <v>0.9</v>
      </c>
      <c r="L525" s="22">
        <v>0</v>
      </c>
      <c r="M525" s="20" t="s">
        <v>2229</v>
      </c>
      <c r="N525" s="20">
        <v>1.3</v>
      </c>
      <c r="O525" s="22">
        <v>429</v>
      </c>
      <c r="P525" s="23" t="b">
        <v>0</v>
      </c>
      <c r="Q525" s="20"/>
      <c r="R525" s="20" t="s">
        <v>3338</v>
      </c>
      <c r="S525" s="22">
        <v>55</v>
      </c>
      <c r="T525" s="20" t="s">
        <v>2230</v>
      </c>
      <c r="U525" s="20">
        <v>2.8</v>
      </c>
      <c r="V525" s="20" t="s">
        <v>2231</v>
      </c>
      <c r="W525" s="20">
        <v>2.6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11</v>
      </c>
      <c r="AD525" s="22">
        <v>166195</v>
      </c>
      <c r="AE525" s="22">
        <v>2117</v>
      </c>
      <c r="AF525" s="22">
        <v>174564</v>
      </c>
      <c r="AG525" s="22">
        <v>14430</v>
      </c>
      <c r="AH525" s="20">
        <v>0.2</v>
      </c>
      <c r="AI525" s="20">
        <v>2</v>
      </c>
      <c r="AJ525" s="20" t="s">
        <v>2231</v>
      </c>
      <c r="AK525" s="22">
        <v>284</v>
      </c>
      <c r="AL525" s="22">
        <v>1</v>
      </c>
      <c r="AM525" s="22">
        <v>0</v>
      </c>
      <c r="AN525" s="22">
        <v>1</v>
      </c>
      <c r="AO525" s="22">
        <v>3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0</v>
      </c>
      <c r="AW525" s="22">
        <v>51</v>
      </c>
      <c r="AX525" s="20">
        <v>59</v>
      </c>
      <c r="AY525" s="20">
        <v>49</v>
      </c>
      <c r="AZ525" s="20">
        <v>50</v>
      </c>
      <c r="BA525" s="20">
        <v>15.9</v>
      </c>
      <c r="BB525" s="22">
        <v>4</v>
      </c>
      <c r="BC525" s="20">
        <v>0.62</v>
      </c>
      <c r="BD525" s="20">
        <v>0.21</v>
      </c>
      <c r="BE525" s="20">
        <v>0.83</v>
      </c>
      <c r="BF525" s="20">
        <v>4.1100000000000003</v>
      </c>
      <c r="BG525" s="22">
        <v>167</v>
      </c>
      <c r="BH525" s="22">
        <v>61</v>
      </c>
      <c r="BI525" s="22">
        <v>126</v>
      </c>
      <c r="BJ525" s="22">
        <v>85</v>
      </c>
      <c r="BK525" s="22">
        <v>104</v>
      </c>
      <c r="BL525" s="22">
        <v>64</v>
      </c>
      <c r="BM525" s="22">
        <v>125</v>
      </c>
      <c r="BN525" s="22">
        <v>69</v>
      </c>
      <c r="BO525" s="20"/>
      <c r="BP525" s="20"/>
      <c r="BQ525" s="20"/>
      <c r="BR525" s="20"/>
      <c r="BS525" s="20"/>
      <c r="BT525" s="20"/>
      <c r="BU525" s="22">
        <v>0.2</v>
      </c>
      <c r="BV525" s="22">
        <v>0</v>
      </c>
      <c r="BW525" s="22">
        <v>7.0000000000000007E-2</v>
      </c>
      <c r="BX525" s="22">
        <v>0.27</v>
      </c>
      <c r="BY525" s="22">
        <v>1.3</v>
      </c>
      <c r="BZ525" s="22">
        <v>0.95</v>
      </c>
      <c r="CA525" s="22">
        <v>113</v>
      </c>
      <c r="CB525" s="22">
        <v>70</v>
      </c>
      <c r="CC525" s="22">
        <v>228</v>
      </c>
      <c r="CD525" s="22">
        <v>105</v>
      </c>
      <c r="CE525" s="22">
        <v>142</v>
      </c>
      <c r="CF525" s="22">
        <v>63</v>
      </c>
      <c r="CG525" s="22">
        <v>108</v>
      </c>
      <c r="CH525" s="22">
        <v>30</v>
      </c>
      <c r="CI525" s="22">
        <v>1.27</v>
      </c>
      <c r="CJ525" s="22">
        <v>0.32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77794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4</v>
      </c>
      <c r="K526" s="20">
        <v>3.5</v>
      </c>
      <c r="L526" s="22">
        <v>8</v>
      </c>
      <c r="M526" s="20" t="s">
        <v>868</v>
      </c>
      <c r="N526" s="20">
        <v>3</v>
      </c>
      <c r="O526" s="22">
        <v>430</v>
      </c>
      <c r="P526" s="23" t="b">
        <v>0</v>
      </c>
      <c r="Q526" s="20"/>
      <c r="R526" s="20"/>
      <c r="S526" s="22">
        <v>65</v>
      </c>
      <c r="T526" s="20" t="s">
        <v>1481</v>
      </c>
      <c r="U526" s="20">
        <v>2.6</v>
      </c>
      <c r="V526" s="20" t="s">
        <v>386</v>
      </c>
      <c r="W526" s="20">
        <v>31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13</v>
      </c>
      <c r="AD526" s="22">
        <v>531939</v>
      </c>
      <c r="AE526" s="22">
        <v>70432</v>
      </c>
      <c r="AF526" s="22">
        <v>722356</v>
      </c>
      <c r="AG526" s="22">
        <v>19694</v>
      </c>
      <c r="AH526" s="20">
        <v>0.5</v>
      </c>
      <c r="AI526" s="20">
        <v>2</v>
      </c>
      <c r="AJ526" s="20" t="s">
        <v>386</v>
      </c>
      <c r="AK526" s="22">
        <v>450</v>
      </c>
      <c r="AL526" s="22">
        <v>0</v>
      </c>
      <c r="AM526" s="22">
        <v>0</v>
      </c>
      <c r="AN526" s="22">
        <v>1</v>
      </c>
      <c r="AO526" s="22">
        <v>7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2</v>
      </c>
      <c r="AW526" s="22">
        <v>97</v>
      </c>
      <c r="AX526" s="20">
        <v>111</v>
      </c>
      <c r="AY526" s="20">
        <v>188.2</v>
      </c>
      <c r="AZ526" s="20">
        <v>15</v>
      </c>
      <c r="BA526" s="20">
        <v>31.4</v>
      </c>
      <c r="BB526" s="22">
        <v>5</v>
      </c>
      <c r="BC526" s="20">
        <v>0.01</v>
      </c>
      <c r="BD526" s="20">
        <v>0.75</v>
      </c>
      <c r="BE526" s="20">
        <v>0.76</v>
      </c>
      <c r="BF526" s="20">
        <v>5.9</v>
      </c>
      <c r="BG526" s="22">
        <v>56</v>
      </c>
      <c r="BH526" s="22">
        <v>14</v>
      </c>
      <c r="BI526" s="22">
        <v>11</v>
      </c>
      <c r="BJ526" s="22">
        <v>2</v>
      </c>
      <c r="BK526" s="22">
        <v>229</v>
      </c>
      <c r="BL526" s="22">
        <v>65</v>
      </c>
      <c r="BM526" s="22">
        <v>38</v>
      </c>
      <c r="BN526" s="22">
        <v>5</v>
      </c>
      <c r="BO526" s="22">
        <v>1</v>
      </c>
      <c r="BP526" s="20"/>
      <c r="BQ526" s="22">
        <v>1</v>
      </c>
      <c r="BR526" s="20"/>
      <c r="BS526" s="20"/>
      <c r="BT526" s="20"/>
      <c r="BU526" s="22">
        <v>0</v>
      </c>
      <c r="BV526" s="22">
        <v>0</v>
      </c>
      <c r="BW526" s="22">
        <v>0.15</v>
      </c>
      <c r="BX526" s="22">
        <v>0.15</v>
      </c>
      <c r="BY526" s="22">
        <v>1.18</v>
      </c>
      <c r="BZ526" s="22">
        <v>1.4</v>
      </c>
      <c r="CA526" s="22">
        <v>46</v>
      </c>
      <c r="CB526" s="22">
        <v>2</v>
      </c>
      <c r="CC526" s="22">
        <v>102</v>
      </c>
      <c r="CD526" s="22">
        <v>28</v>
      </c>
      <c r="CE526" s="22">
        <v>157</v>
      </c>
      <c r="CF526" s="22">
        <v>45</v>
      </c>
      <c r="CG526" s="22">
        <v>8</v>
      </c>
      <c r="CH526" s="22">
        <v>3</v>
      </c>
      <c r="CI526" s="22">
        <v>1</v>
      </c>
      <c r="CJ526" s="22">
        <v>0.2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232977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2232</v>
      </c>
      <c r="N527" s="20">
        <v>0</v>
      </c>
      <c r="O527" s="22">
        <v>431</v>
      </c>
      <c r="P527" s="23" t="b">
        <v>0</v>
      </c>
      <c r="Q527" s="20" t="s">
        <v>2233</v>
      </c>
      <c r="R527" s="20" t="s">
        <v>2234</v>
      </c>
      <c r="S527" s="22">
        <v>40</v>
      </c>
      <c r="T527" s="20" t="s">
        <v>2235</v>
      </c>
      <c r="U527" s="20">
        <v>0</v>
      </c>
      <c r="V527" s="20" t="s">
        <v>2236</v>
      </c>
      <c r="W527" s="20">
        <v>0.1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5524</v>
      </c>
      <c r="AG527" s="22">
        <v>184</v>
      </c>
      <c r="AH527" s="20">
        <v>0</v>
      </c>
      <c r="AI527" s="20">
        <v>0</v>
      </c>
      <c r="AJ527" s="20" t="s">
        <v>2236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458</v>
      </c>
      <c r="BH527" s="22">
        <v>169</v>
      </c>
      <c r="BI527" s="22">
        <v>442</v>
      </c>
      <c r="BJ527" s="22">
        <v>169</v>
      </c>
      <c r="BK527" s="22">
        <v>409</v>
      </c>
      <c r="BL527" s="22">
        <v>149</v>
      </c>
      <c r="BM527" s="22">
        <v>464</v>
      </c>
      <c r="BN527" s="22">
        <v>170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654</v>
      </c>
      <c r="CB527" s="22">
        <v>191</v>
      </c>
      <c r="CC527" s="22">
        <v>435</v>
      </c>
      <c r="CD527" s="22">
        <v>152</v>
      </c>
      <c r="CE527" s="22">
        <v>463</v>
      </c>
      <c r="CF527" s="22">
        <v>166</v>
      </c>
      <c r="CG527" s="22">
        <v>434</v>
      </c>
      <c r="CH527" s="22">
        <v>169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200089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</v>
      </c>
      <c r="K528" s="20">
        <v>0</v>
      </c>
      <c r="L528" s="22">
        <v>0</v>
      </c>
      <c r="M528" s="20" t="s">
        <v>1016</v>
      </c>
      <c r="N528" s="20">
        <v>0</v>
      </c>
      <c r="O528" s="22">
        <v>432</v>
      </c>
      <c r="P528" s="23" t="b">
        <v>0</v>
      </c>
      <c r="Q528" s="20" t="s">
        <v>3339</v>
      </c>
      <c r="R528" s="20" t="s">
        <v>2466</v>
      </c>
      <c r="S528" s="22">
        <v>54</v>
      </c>
      <c r="T528" s="20" t="s">
        <v>1509</v>
      </c>
      <c r="U528" s="20">
        <v>0</v>
      </c>
      <c r="V528" s="20" t="s">
        <v>467</v>
      </c>
      <c r="W528" s="20">
        <v>0.1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0</v>
      </c>
      <c r="AD528" s="22">
        <v>227</v>
      </c>
      <c r="AE528" s="22">
        <v>16</v>
      </c>
      <c r="AF528" s="22">
        <v>15419</v>
      </c>
      <c r="AG528" s="22">
        <v>305</v>
      </c>
      <c r="AH528" s="20">
        <v>0</v>
      </c>
      <c r="AI528" s="20">
        <v>0</v>
      </c>
      <c r="AJ528" s="20" t="s">
        <v>467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696</v>
      </c>
      <c r="BH528" s="22">
        <v>298</v>
      </c>
      <c r="BI528" s="22">
        <v>695</v>
      </c>
      <c r="BJ528" s="22">
        <v>298</v>
      </c>
      <c r="BK528" s="22">
        <v>692</v>
      </c>
      <c r="BL528" s="22">
        <v>296</v>
      </c>
      <c r="BM528" s="22">
        <v>697</v>
      </c>
      <c r="BN528" s="22">
        <v>299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126</v>
      </c>
      <c r="CB528" s="22">
        <v>79</v>
      </c>
      <c r="CC528" s="22">
        <v>691</v>
      </c>
      <c r="CD528" s="22">
        <v>297</v>
      </c>
      <c r="CE528" s="22">
        <v>696</v>
      </c>
      <c r="CF528" s="22">
        <v>298</v>
      </c>
      <c r="CG528" s="22">
        <v>422</v>
      </c>
      <c r="CH528" s="22">
        <v>133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75115</v>
      </c>
      <c r="D529" s="22">
        <v>0</v>
      </c>
      <c r="E529" s="22">
        <v>0</v>
      </c>
      <c r="F529" s="22">
        <v>-2</v>
      </c>
      <c r="G529" s="22">
        <v>2</v>
      </c>
      <c r="H529" s="22">
        <v>0</v>
      </c>
      <c r="I529" s="22">
        <v>4</v>
      </c>
      <c r="J529" s="20">
        <v>5</v>
      </c>
      <c r="K529" s="20">
        <v>4.5</v>
      </c>
      <c r="L529" s="22">
        <v>5</v>
      </c>
      <c r="M529" s="20" t="s">
        <v>1166</v>
      </c>
      <c r="N529" s="20">
        <v>4</v>
      </c>
      <c r="O529" s="22">
        <v>433</v>
      </c>
      <c r="P529" s="23" t="b">
        <v>0</v>
      </c>
      <c r="Q529" s="20"/>
      <c r="R529" s="20"/>
      <c r="S529" s="22">
        <v>78</v>
      </c>
      <c r="T529" s="20" t="s">
        <v>1480</v>
      </c>
      <c r="U529" s="20">
        <v>3.6</v>
      </c>
      <c r="V529" s="20" t="s">
        <v>482</v>
      </c>
      <c r="W529" s="20">
        <v>5.3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18</v>
      </c>
      <c r="AD529" s="22">
        <v>89960</v>
      </c>
      <c r="AE529" s="22">
        <v>31248</v>
      </c>
      <c r="AF529" s="22">
        <v>437208</v>
      </c>
      <c r="AG529" s="22">
        <v>8208</v>
      </c>
      <c r="AH529" s="20">
        <v>0.5</v>
      </c>
      <c r="AI529" s="20">
        <v>2.2999999999999998</v>
      </c>
      <c r="AJ529" s="20" t="s">
        <v>482</v>
      </c>
      <c r="AK529" s="22">
        <v>186</v>
      </c>
      <c r="AL529" s="22">
        <v>3</v>
      </c>
      <c r="AM529" s="22">
        <v>0</v>
      </c>
      <c r="AN529" s="22">
        <v>1</v>
      </c>
      <c r="AO529" s="22">
        <v>4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0</v>
      </c>
      <c r="AV529" s="22">
        <v>1</v>
      </c>
      <c r="AW529" s="22">
        <v>74</v>
      </c>
      <c r="AX529" s="20">
        <v>111.2</v>
      </c>
      <c r="AY529" s="20">
        <v>16.8</v>
      </c>
      <c r="AZ529" s="20">
        <v>128</v>
      </c>
      <c r="BA529" s="20">
        <v>25.1</v>
      </c>
      <c r="BB529" s="22">
        <v>1</v>
      </c>
      <c r="BC529" s="20">
        <v>2.44</v>
      </c>
      <c r="BD529" s="20">
        <v>0.08</v>
      </c>
      <c r="BE529" s="20">
        <v>2.52</v>
      </c>
      <c r="BF529" s="20">
        <v>1.96</v>
      </c>
      <c r="BG529" s="22">
        <v>55</v>
      </c>
      <c r="BH529" s="22">
        <v>6</v>
      </c>
      <c r="BI529" s="22">
        <v>229</v>
      </c>
      <c r="BJ529" s="22">
        <v>35</v>
      </c>
      <c r="BK529" s="22">
        <v>30</v>
      </c>
      <c r="BL529" s="22">
        <v>10</v>
      </c>
      <c r="BM529" s="22">
        <v>57</v>
      </c>
      <c r="BN529" s="22">
        <v>12</v>
      </c>
      <c r="BO529" s="20"/>
      <c r="BP529" s="20"/>
      <c r="BQ529" s="20"/>
      <c r="BR529" s="20"/>
      <c r="BS529" s="22">
        <v>1</v>
      </c>
      <c r="BT529" s="20"/>
      <c r="BU529" s="22">
        <v>1.18</v>
      </c>
      <c r="BV529" s="22">
        <v>0</v>
      </c>
      <c r="BW529" s="22">
        <v>0.04</v>
      </c>
      <c r="BX529" s="22">
        <v>1.22</v>
      </c>
      <c r="BY529" s="22">
        <v>0.95</v>
      </c>
      <c r="BZ529" s="22">
        <v>1.94</v>
      </c>
      <c r="CA529" s="22">
        <v>17</v>
      </c>
      <c r="CB529" s="22">
        <v>6</v>
      </c>
      <c r="CC529" s="22">
        <v>62</v>
      </c>
      <c r="CD529" s="22">
        <v>10</v>
      </c>
      <c r="CE529" s="22">
        <v>95</v>
      </c>
      <c r="CF529" s="22">
        <v>18</v>
      </c>
      <c r="CG529" s="22">
        <v>72</v>
      </c>
      <c r="CH529" s="22">
        <v>14</v>
      </c>
      <c r="CI529" s="22">
        <v>0.48</v>
      </c>
      <c r="CJ529" s="22">
        <v>0.48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104542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1</v>
      </c>
      <c r="J530" s="20">
        <v>1</v>
      </c>
      <c r="K530" s="20">
        <v>0.5</v>
      </c>
      <c r="L530" s="22">
        <v>0</v>
      </c>
      <c r="M530" s="20" t="s">
        <v>1523</v>
      </c>
      <c r="N530" s="20">
        <v>0</v>
      </c>
      <c r="O530" s="22">
        <v>580</v>
      </c>
      <c r="P530" s="23" t="b">
        <v>0</v>
      </c>
      <c r="Q530" s="20"/>
      <c r="R530" s="20"/>
      <c r="S530" s="22">
        <v>40</v>
      </c>
      <c r="T530" s="20" t="s">
        <v>1524</v>
      </c>
      <c r="U530" s="20">
        <v>0</v>
      </c>
      <c r="V530" s="20" t="s">
        <v>1525</v>
      </c>
      <c r="W530" s="20">
        <v>0.2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0</v>
      </c>
      <c r="AD530" s="22">
        <v>2012</v>
      </c>
      <c r="AE530" s="22">
        <v>88</v>
      </c>
      <c r="AF530" s="22">
        <v>5374</v>
      </c>
      <c r="AG530" s="22">
        <v>269</v>
      </c>
      <c r="AH530" s="20">
        <v>0</v>
      </c>
      <c r="AI530" s="20">
        <v>0</v>
      </c>
      <c r="AJ530" s="20" t="s">
        <v>1525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422</v>
      </c>
      <c r="BH530" s="22">
        <v>39</v>
      </c>
      <c r="BI530" s="22">
        <v>403</v>
      </c>
      <c r="BJ530" s="22">
        <v>21</v>
      </c>
      <c r="BK530" s="22">
        <v>370</v>
      </c>
      <c r="BL530" s="22">
        <v>17</v>
      </c>
      <c r="BM530" s="22">
        <v>428</v>
      </c>
      <c r="BN530" s="22">
        <v>39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612</v>
      </c>
      <c r="CB530" s="22">
        <v>45</v>
      </c>
      <c r="CC530" s="22">
        <v>399</v>
      </c>
      <c r="CD530" s="22">
        <v>39</v>
      </c>
      <c r="CE530" s="22">
        <v>426</v>
      </c>
      <c r="CF530" s="22">
        <v>39</v>
      </c>
      <c r="CG530" s="22">
        <v>291</v>
      </c>
      <c r="CH530" s="22">
        <v>43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106618</v>
      </c>
      <c r="D531" s="22">
        <v>-1</v>
      </c>
      <c r="E531" s="22">
        <v>1</v>
      </c>
      <c r="F531" s="22">
        <v>-1</v>
      </c>
      <c r="G531" s="22">
        <v>1</v>
      </c>
      <c r="H531" s="22">
        <v>0</v>
      </c>
      <c r="I531" s="22">
        <v>2</v>
      </c>
      <c r="J531" s="20">
        <v>1</v>
      </c>
      <c r="K531" s="20">
        <v>0.5</v>
      </c>
      <c r="L531" s="22">
        <v>0</v>
      </c>
      <c r="M531" s="20" t="s">
        <v>1487</v>
      </c>
      <c r="N531" s="20">
        <v>0</v>
      </c>
      <c r="O531" s="22">
        <v>581</v>
      </c>
      <c r="P531" s="23" t="b">
        <v>0</v>
      </c>
      <c r="Q531" s="20"/>
      <c r="R531" s="20"/>
      <c r="S531" s="22">
        <v>39</v>
      </c>
      <c r="T531" s="20" t="s">
        <v>1488</v>
      </c>
      <c r="U531" s="20">
        <v>0</v>
      </c>
      <c r="V531" s="20" t="s">
        <v>746</v>
      </c>
      <c r="W531" s="20">
        <v>0.2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0</v>
      </c>
      <c r="AD531" s="22">
        <v>3916</v>
      </c>
      <c r="AE531" s="22">
        <v>2045</v>
      </c>
      <c r="AF531" s="22">
        <v>5712</v>
      </c>
      <c r="AG531" s="22">
        <v>454</v>
      </c>
      <c r="AH531" s="20">
        <v>0</v>
      </c>
      <c r="AI531" s="20">
        <v>0</v>
      </c>
      <c r="AJ531" s="20" t="s">
        <v>746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404</v>
      </c>
      <c r="BH531" s="22">
        <v>145</v>
      </c>
      <c r="BI531" s="22">
        <v>382</v>
      </c>
      <c r="BJ531" s="22">
        <v>141</v>
      </c>
      <c r="BK531" s="22">
        <v>348</v>
      </c>
      <c r="BL531" s="22">
        <v>120</v>
      </c>
      <c r="BM531" s="22">
        <v>409</v>
      </c>
      <c r="BN531" s="22">
        <v>145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709</v>
      </c>
      <c r="CB531" s="22">
        <v>226</v>
      </c>
      <c r="CC531" s="22">
        <v>379</v>
      </c>
      <c r="CD531" s="22">
        <v>125</v>
      </c>
      <c r="CE531" s="22">
        <v>407</v>
      </c>
      <c r="CF531" s="22">
        <v>140</v>
      </c>
      <c r="CG531" s="22">
        <v>341</v>
      </c>
      <c r="CH531" s="22">
        <v>127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201666</v>
      </c>
      <c r="D532" s="22">
        <v>0</v>
      </c>
      <c r="E532" s="22">
        <v>0</v>
      </c>
      <c r="F532" s="22">
        <v>-1</v>
      </c>
      <c r="G532" s="22">
        <v>1</v>
      </c>
      <c r="H532" s="22">
        <v>1</v>
      </c>
      <c r="I532" s="22">
        <v>3</v>
      </c>
      <c r="J532" s="20">
        <v>2.7</v>
      </c>
      <c r="K532" s="20">
        <v>2.2000000000000002</v>
      </c>
      <c r="L532" s="22">
        <v>3</v>
      </c>
      <c r="M532" s="20" t="s">
        <v>1181</v>
      </c>
      <c r="N532" s="20">
        <v>1.7</v>
      </c>
      <c r="O532" s="22">
        <v>603</v>
      </c>
      <c r="P532" s="23" t="b">
        <v>0</v>
      </c>
      <c r="Q532" s="20"/>
      <c r="R532" s="20"/>
      <c r="S532" s="22">
        <v>64</v>
      </c>
      <c r="T532" s="20" t="s">
        <v>1332</v>
      </c>
      <c r="U532" s="20">
        <v>3.2</v>
      </c>
      <c r="V532" s="20" t="s">
        <v>474</v>
      </c>
      <c r="W532" s="20">
        <v>2.6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16</v>
      </c>
      <c r="AD532" s="22">
        <v>184211</v>
      </c>
      <c r="AE532" s="22">
        <v>4620</v>
      </c>
      <c r="AF532" s="22">
        <v>277871</v>
      </c>
      <c r="AG532" s="22">
        <v>8818</v>
      </c>
      <c r="AH532" s="20">
        <v>0.3</v>
      </c>
      <c r="AI532" s="20">
        <v>2.5</v>
      </c>
      <c r="AJ532" s="20" t="s">
        <v>474</v>
      </c>
      <c r="AK532" s="22">
        <v>172</v>
      </c>
      <c r="AL532" s="22">
        <v>1</v>
      </c>
      <c r="AM532" s="22">
        <v>1</v>
      </c>
      <c r="AN532" s="22">
        <v>1</v>
      </c>
      <c r="AO532" s="22">
        <v>2</v>
      </c>
      <c r="AP532" s="22">
        <v>0</v>
      </c>
      <c r="AQ532" s="22">
        <v>0</v>
      </c>
      <c r="AR532" s="22">
        <v>0</v>
      </c>
      <c r="AS532" s="22">
        <v>1</v>
      </c>
      <c r="AT532" s="22">
        <v>0</v>
      </c>
      <c r="AU532" s="22">
        <v>0</v>
      </c>
      <c r="AV532" s="22">
        <v>2</v>
      </c>
      <c r="AW532" s="22">
        <v>45</v>
      </c>
      <c r="AX532" s="20">
        <v>57.6</v>
      </c>
      <c r="AY532" s="20">
        <v>29.3</v>
      </c>
      <c r="AZ532" s="20">
        <v>53</v>
      </c>
      <c r="BA532" s="20">
        <v>14</v>
      </c>
      <c r="BB532" s="22">
        <v>1</v>
      </c>
      <c r="BC532" s="20">
        <v>0.83</v>
      </c>
      <c r="BD532" s="20">
        <v>0.57999999999999996</v>
      </c>
      <c r="BE532" s="20">
        <v>1.41</v>
      </c>
      <c r="BF532" s="20">
        <v>1.93</v>
      </c>
      <c r="BG532" s="22">
        <v>170</v>
      </c>
      <c r="BH532" s="22">
        <v>62</v>
      </c>
      <c r="BI532" s="22">
        <v>176</v>
      </c>
      <c r="BJ532" s="22">
        <v>108</v>
      </c>
      <c r="BK532" s="22">
        <v>100</v>
      </c>
      <c r="BL532" s="22">
        <v>60</v>
      </c>
      <c r="BM532" s="22">
        <v>145</v>
      </c>
      <c r="BN532" s="22">
        <v>76</v>
      </c>
      <c r="BO532" s="20"/>
      <c r="BP532" s="20"/>
      <c r="BQ532" s="20"/>
      <c r="BR532" s="20"/>
      <c r="BS532" s="20"/>
      <c r="BT532" s="20"/>
      <c r="BU532" s="22">
        <v>0.43</v>
      </c>
      <c r="BV532" s="22">
        <v>0</v>
      </c>
      <c r="BW532" s="22">
        <v>0.3</v>
      </c>
      <c r="BX532" s="22">
        <v>0.73</v>
      </c>
      <c r="BY532" s="22">
        <v>1.01</v>
      </c>
      <c r="BZ532" s="22">
        <v>1.05</v>
      </c>
      <c r="CA532" s="22">
        <v>55</v>
      </c>
      <c r="CB532" s="22">
        <v>33</v>
      </c>
      <c r="CC532" s="22">
        <v>200</v>
      </c>
      <c r="CD532" s="22">
        <v>90</v>
      </c>
      <c r="CE532" s="22">
        <v>116</v>
      </c>
      <c r="CF532" s="22">
        <v>54</v>
      </c>
      <c r="CG532" s="22">
        <v>106</v>
      </c>
      <c r="CH532" s="22">
        <v>29</v>
      </c>
      <c r="CI532" s="22">
        <v>0.52</v>
      </c>
      <c r="CJ532" s="22">
        <v>0.52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441191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2</v>
      </c>
      <c r="J533" s="20">
        <v>1</v>
      </c>
      <c r="K533" s="20">
        <v>0.5</v>
      </c>
      <c r="L533" s="22">
        <v>0</v>
      </c>
      <c r="M533" s="20" t="s">
        <v>2604</v>
      </c>
      <c r="N533" s="20">
        <v>0</v>
      </c>
      <c r="O533" s="22">
        <v>633</v>
      </c>
      <c r="P533" s="23" t="b">
        <v>0</v>
      </c>
      <c r="Q533" s="20"/>
      <c r="R533" s="20"/>
      <c r="S533" s="22">
        <v>44</v>
      </c>
      <c r="T533" s="20" t="s">
        <v>2605</v>
      </c>
      <c r="U533" s="20">
        <v>1</v>
      </c>
      <c r="V533" s="20" t="s">
        <v>2606</v>
      </c>
      <c r="W533" s="20">
        <v>0.2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1</v>
      </c>
      <c r="AD533" s="22">
        <v>3383</v>
      </c>
      <c r="AE533" s="22">
        <v>125</v>
      </c>
      <c r="AF533" s="22">
        <v>10913</v>
      </c>
      <c r="AG533" s="22">
        <v>599</v>
      </c>
      <c r="AH533" s="20">
        <v>0</v>
      </c>
      <c r="AI533" s="20">
        <v>0.2</v>
      </c>
      <c r="AJ533" s="20" t="s">
        <v>2606</v>
      </c>
      <c r="AK533" s="22">
        <v>4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3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0.28000000000000003</v>
      </c>
      <c r="BG533" s="22">
        <v>554</v>
      </c>
      <c r="BH533" s="22">
        <v>216</v>
      </c>
      <c r="BI533" s="22">
        <v>541</v>
      </c>
      <c r="BJ533" s="22">
        <v>216</v>
      </c>
      <c r="BK533" s="22">
        <v>525</v>
      </c>
      <c r="BL533" s="22">
        <v>211</v>
      </c>
      <c r="BM533" s="22">
        <v>559</v>
      </c>
      <c r="BN533" s="22">
        <v>216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6.3</v>
      </c>
      <c r="BZ533" s="22">
        <v>0</v>
      </c>
      <c r="CA533" s="22">
        <v>561</v>
      </c>
      <c r="CB533" s="22">
        <v>148</v>
      </c>
      <c r="CC533" s="22">
        <v>540</v>
      </c>
      <c r="CD533" s="22">
        <v>207</v>
      </c>
      <c r="CE533" s="22">
        <v>318</v>
      </c>
      <c r="CF533" s="22">
        <v>115</v>
      </c>
      <c r="CG533" s="22">
        <v>324</v>
      </c>
      <c r="CH533" s="22">
        <v>123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75</v>
      </c>
      <c r="B534" s="22">
        <v>75</v>
      </c>
      <c r="C534" s="22">
        <v>545477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0.8</v>
      </c>
      <c r="K534" s="20">
        <v>0.4</v>
      </c>
      <c r="L534" s="22">
        <v>0</v>
      </c>
      <c r="M534" s="20" t="s">
        <v>1256</v>
      </c>
      <c r="N534" s="20">
        <v>0</v>
      </c>
      <c r="O534" s="22">
        <v>634</v>
      </c>
      <c r="P534" s="23" t="b">
        <v>0</v>
      </c>
      <c r="Q534" s="20" t="s">
        <v>2394</v>
      </c>
      <c r="R534" s="20" t="s">
        <v>3340</v>
      </c>
      <c r="S534" s="22">
        <v>40</v>
      </c>
      <c r="T534" s="20" t="s">
        <v>2607</v>
      </c>
      <c r="U534" s="20">
        <v>0</v>
      </c>
      <c r="V534" s="20" t="s">
        <v>511</v>
      </c>
      <c r="W534" s="20">
        <v>0.3</v>
      </c>
      <c r="X534" s="23" t="b">
        <v>0</v>
      </c>
      <c r="Y534" s="20"/>
      <c r="Z534" s="20" t="s">
        <v>937</v>
      </c>
      <c r="AA534" s="22">
        <v>15</v>
      </c>
      <c r="AB534" s="22">
        <v>4</v>
      </c>
      <c r="AC534" s="22">
        <v>0</v>
      </c>
      <c r="AD534" s="22">
        <v>14615</v>
      </c>
      <c r="AE534" s="22">
        <v>89</v>
      </c>
      <c r="AF534" s="22">
        <v>17111</v>
      </c>
      <c r="AG534" s="22">
        <v>1419</v>
      </c>
      <c r="AH534" s="20">
        <v>0</v>
      </c>
      <c r="AI534" s="20">
        <v>0</v>
      </c>
      <c r="AJ534" s="20" t="s">
        <v>2608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495</v>
      </c>
      <c r="BH534" s="22">
        <v>188</v>
      </c>
      <c r="BI534" s="22">
        <v>478</v>
      </c>
      <c r="BJ534" s="22">
        <v>187</v>
      </c>
      <c r="BK534" s="22">
        <v>449</v>
      </c>
      <c r="BL534" s="22">
        <v>171</v>
      </c>
      <c r="BM534" s="22">
        <v>500</v>
      </c>
      <c r="BN534" s="22">
        <v>188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700</v>
      </c>
      <c r="CB534" s="22">
        <v>219</v>
      </c>
      <c r="CC534" s="22">
        <v>472</v>
      </c>
      <c r="CD534" s="22">
        <v>171</v>
      </c>
      <c r="CE534" s="22">
        <v>499</v>
      </c>
      <c r="CF534" s="22">
        <v>184</v>
      </c>
      <c r="CG534" s="22">
        <v>260</v>
      </c>
      <c r="CH534" s="22">
        <v>102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547719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3</v>
      </c>
      <c r="J535" s="20">
        <v>1</v>
      </c>
      <c r="K535" s="20">
        <v>0.5</v>
      </c>
      <c r="L535" s="22">
        <v>0</v>
      </c>
      <c r="M535" s="20" t="s">
        <v>505</v>
      </c>
      <c r="N535" s="20">
        <v>0</v>
      </c>
      <c r="O535" s="22">
        <v>635</v>
      </c>
      <c r="P535" s="23" t="b">
        <v>0</v>
      </c>
      <c r="Q535" s="20"/>
      <c r="R535" s="20"/>
      <c r="S535" s="22">
        <v>45</v>
      </c>
      <c r="T535" s="20" t="s">
        <v>2609</v>
      </c>
      <c r="U535" s="20">
        <v>0</v>
      </c>
      <c r="V535" s="20" t="s">
        <v>2610</v>
      </c>
      <c r="W535" s="20">
        <v>0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0</v>
      </c>
      <c r="AD535" s="22">
        <v>791</v>
      </c>
      <c r="AE535" s="22">
        <v>57</v>
      </c>
      <c r="AF535" s="22">
        <v>1242</v>
      </c>
      <c r="AG535" s="22">
        <v>63</v>
      </c>
      <c r="AH535" s="20">
        <v>0</v>
      </c>
      <c r="AI535" s="20">
        <v>0</v>
      </c>
      <c r="AJ535" s="20" t="s">
        <v>2610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630</v>
      </c>
      <c r="BH535" s="22">
        <v>249</v>
      </c>
      <c r="BI535" s="22">
        <v>622</v>
      </c>
      <c r="BJ535" s="22">
        <v>248</v>
      </c>
      <c r="BK535" s="22">
        <v>614</v>
      </c>
      <c r="BL535" s="22">
        <v>242</v>
      </c>
      <c r="BM535" s="22">
        <v>635</v>
      </c>
      <c r="BN535" s="22">
        <v>252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471</v>
      </c>
      <c r="CB535" s="22">
        <v>262</v>
      </c>
      <c r="CC535" s="22">
        <v>619</v>
      </c>
      <c r="CD535" s="22">
        <v>245</v>
      </c>
      <c r="CE535" s="22">
        <v>634</v>
      </c>
      <c r="CF535" s="22">
        <v>252</v>
      </c>
      <c r="CG535" s="22">
        <v>571</v>
      </c>
      <c r="CH535" s="22">
        <v>217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437626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-0.8</v>
      </c>
      <c r="K536" s="20">
        <v>0.7</v>
      </c>
      <c r="L536" s="22">
        <v>1</v>
      </c>
      <c r="M536" s="20" t="s">
        <v>887</v>
      </c>
      <c r="N536" s="20">
        <v>0.2</v>
      </c>
      <c r="O536" s="22">
        <v>23</v>
      </c>
      <c r="P536" s="23" t="b">
        <v>0</v>
      </c>
      <c r="Q536" s="20"/>
      <c r="R536" s="20"/>
      <c r="S536" s="22">
        <v>40</v>
      </c>
      <c r="T536" s="20" t="s">
        <v>888</v>
      </c>
      <c r="U536" s="20">
        <v>0.5</v>
      </c>
      <c r="V536" s="20" t="s">
        <v>889</v>
      </c>
      <c r="W536" s="20">
        <v>0.4</v>
      </c>
      <c r="X536" s="23" t="b">
        <v>0</v>
      </c>
      <c r="Y536" s="20"/>
      <c r="Z536" s="20" t="s">
        <v>858</v>
      </c>
      <c r="AA536" s="22">
        <v>16</v>
      </c>
      <c r="AB536" s="22">
        <v>17</v>
      </c>
      <c r="AC536" s="22">
        <v>1</v>
      </c>
      <c r="AD536" s="22">
        <v>16882</v>
      </c>
      <c r="AE536" s="22">
        <v>825</v>
      </c>
      <c r="AF536" s="22">
        <v>13008</v>
      </c>
      <c r="AG536" s="22">
        <v>647</v>
      </c>
      <c r="AH536" s="20">
        <v>0</v>
      </c>
      <c r="AI536" s="20">
        <v>0.2</v>
      </c>
      <c r="AJ536" s="20" t="s">
        <v>735</v>
      </c>
      <c r="AK536" s="22">
        <v>55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1</v>
      </c>
      <c r="AT536" s="22">
        <v>0</v>
      </c>
      <c r="AU536" s="22">
        <v>0</v>
      </c>
      <c r="AV536" s="22">
        <v>0</v>
      </c>
      <c r="AW536" s="22">
        <v>8</v>
      </c>
      <c r="AX536" s="20">
        <v>9.1999999999999993</v>
      </c>
      <c r="AY536" s="20">
        <v>1.9</v>
      </c>
      <c r="AZ536" s="20">
        <v>0</v>
      </c>
      <c r="BA536" s="20">
        <v>1.1000000000000001</v>
      </c>
      <c r="BB536" s="22">
        <v>0</v>
      </c>
      <c r="BC536" s="20">
        <v>0</v>
      </c>
      <c r="BD536" s="20">
        <v>0.02</v>
      </c>
      <c r="BE536" s="20">
        <v>0.02</v>
      </c>
      <c r="BF536" s="20">
        <v>0.96</v>
      </c>
      <c r="BG536" s="22">
        <v>329</v>
      </c>
      <c r="BH536" s="22">
        <v>126</v>
      </c>
      <c r="BI536" s="22">
        <v>330</v>
      </c>
      <c r="BJ536" s="22">
        <v>121</v>
      </c>
      <c r="BK536" s="22">
        <v>417</v>
      </c>
      <c r="BL536" s="22">
        <v>153</v>
      </c>
      <c r="BM536" s="22">
        <v>367</v>
      </c>
      <c r="BN536" s="22">
        <v>131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0.03</v>
      </c>
      <c r="BX536" s="22">
        <v>0.03</v>
      </c>
      <c r="BY536" s="22">
        <v>1.57</v>
      </c>
      <c r="BZ536" s="22">
        <v>0</v>
      </c>
      <c r="CA536" s="22">
        <v>664</v>
      </c>
      <c r="CB536" s="22">
        <v>197</v>
      </c>
      <c r="CC536" s="22">
        <v>366</v>
      </c>
      <c r="CD536" s="22">
        <v>121</v>
      </c>
      <c r="CE536" s="22">
        <v>398</v>
      </c>
      <c r="CF536" s="22">
        <v>134</v>
      </c>
      <c r="CG536" s="22">
        <v>246</v>
      </c>
      <c r="CH536" s="22">
        <v>95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224068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1</v>
      </c>
      <c r="J537" s="20">
        <v>2.2999999999999998</v>
      </c>
      <c r="K537" s="20">
        <v>3.8</v>
      </c>
      <c r="L537" s="22">
        <v>2</v>
      </c>
      <c r="M537" s="20" t="s">
        <v>900</v>
      </c>
      <c r="N537" s="20">
        <v>3.3</v>
      </c>
      <c r="O537" s="22">
        <v>28</v>
      </c>
      <c r="P537" s="23" t="b">
        <v>0</v>
      </c>
      <c r="Q537" s="20"/>
      <c r="R537" s="20"/>
      <c r="S537" s="22">
        <v>40</v>
      </c>
      <c r="T537" s="20" t="s">
        <v>901</v>
      </c>
      <c r="U537" s="20">
        <v>2.8</v>
      </c>
      <c r="V537" s="20" t="s">
        <v>734</v>
      </c>
      <c r="W537" s="20">
        <v>14.3</v>
      </c>
      <c r="X537" s="23" t="b">
        <v>0</v>
      </c>
      <c r="Y537" s="20"/>
      <c r="Z537" s="20" t="s">
        <v>858</v>
      </c>
      <c r="AA537" s="22">
        <v>16</v>
      </c>
      <c r="AB537" s="22">
        <v>17</v>
      </c>
      <c r="AC537" s="22">
        <v>14</v>
      </c>
      <c r="AD537" s="22">
        <v>319035</v>
      </c>
      <c r="AE537" s="22">
        <v>15451</v>
      </c>
      <c r="AF537" s="22">
        <v>230797</v>
      </c>
      <c r="AG537" s="22">
        <v>19055</v>
      </c>
      <c r="AH537" s="20">
        <v>0.8</v>
      </c>
      <c r="AI537" s="20">
        <v>3.5</v>
      </c>
      <c r="AJ537" s="20" t="s">
        <v>734</v>
      </c>
      <c r="AK537" s="22">
        <v>450</v>
      </c>
      <c r="AL537" s="22">
        <v>0</v>
      </c>
      <c r="AM537" s="22">
        <v>0</v>
      </c>
      <c r="AN537" s="22">
        <v>1</v>
      </c>
      <c r="AO537" s="22">
        <v>7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18</v>
      </c>
      <c r="AV537" s="22">
        <v>0</v>
      </c>
      <c r="AW537" s="22">
        <v>93</v>
      </c>
      <c r="AX537" s="20">
        <v>111.2</v>
      </c>
      <c r="AY537" s="20">
        <v>0</v>
      </c>
      <c r="AZ537" s="20">
        <v>0</v>
      </c>
      <c r="BA537" s="20">
        <v>11.1</v>
      </c>
      <c r="BB537" s="22">
        <v>5</v>
      </c>
      <c r="BC537" s="20">
        <v>0</v>
      </c>
      <c r="BD537" s="20">
        <v>0</v>
      </c>
      <c r="BE537" s="20">
        <v>0</v>
      </c>
      <c r="BF537" s="20">
        <v>6.94</v>
      </c>
      <c r="BG537" s="22">
        <v>54</v>
      </c>
      <c r="BH537" s="22">
        <v>13</v>
      </c>
      <c r="BI537" s="22">
        <v>437</v>
      </c>
      <c r="BJ537" s="22">
        <v>38</v>
      </c>
      <c r="BK537" s="22">
        <v>404</v>
      </c>
      <c r="BL537" s="22">
        <v>34</v>
      </c>
      <c r="BM537" s="22">
        <v>195</v>
      </c>
      <c r="BN537" s="22">
        <v>14</v>
      </c>
      <c r="BO537" s="20"/>
      <c r="BP537" s="20"/>
      <c r="BQ537" s="20"/>
      <c r="BR537" s="20"/>
      <c r="BS537" s="20"/>
      <c r="BT537" s="20"/>
      <c r="BU537" s="22">
        <v>0</v>
      </c>
      <c r="BV537" s="22">
        <v>3.6</v>
      </c>
      <c r="BW537" s="22">
        <v>0</v>
      </c>
      <c r="BX537" s="22">
        <v>0</v>
      </c>
      <c r="BY537" s="22">
        <v>1.39</v>
      </c>
      <c r="BZ537" s="22">
        <v>1.4</v>
      </c>
      <c r="CA537" s="22">
        <v>649</v>
      </c>
      <c r="CB537" s="22">
        <v>62</v>
      </c>
      <c r="CC537" s="22">
        <v>82</v>
      </c>
      <c r="CD537" s="22">
        <v>8</v>
      </c>
      <c r="CE537" s="22">
        <v>131</v>
      </c>
      <c r="CF537" s="22">
        <v>13</v>
      </c>
      <c r="CG537" s="22">
        <v>29</v>
      </c>
      <c r="CH537" s="22">
        <v>5</v>
      </c>
      <c r="CI537" s="22">
        <v>1</v>
      </c>
      <c r="CJ537" s="22">
        <v>0.2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532605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3</v>
      </c>
      <c r="J538" s="20">
        <v>-1</v>
      </c>
      <c r="K538" s="20">
        <v>0.5</v>
      </c>
      <c r="L538" s="22">
        <v>0</v>
      </c>
      <c r="M538" s="20" t="s">
        <v>1199</v>
      </c>
      <c r="N538" s="20">
        <v>0</v>
      </c>
      <c r="O538" s="22">
        <v>186</v>
      </c>
      <c r="P538" s="23" t="b">
        <v>0</v>
      </c>
      <c r="Q538" s="20"/>
      <c r="R538" s="20" t="s">
        <v>2965</v>
      </c>
      <c r="S538" s="22">
        <v>44</v>
      </c>
      <c r="T538" s="20" t="s">
        <v>1200</v>
      </c>
      <c r="U538" s="20">
        <v>0</v>
      </c>
      <c r="V538" s="20" t="s">
        <v>1201</v>
      </c>
      <c r="W538" s="20">
        <v>0.1</v>
      </c>
      <c r="X538" s="23" t="b">
        <v>0</v>
      </c>
      <c r="Y538" s="20"/>
      <c r="Z538" s="20" t="s">
        <v>858</v>
      </c>
      <c r="AA538" s="22">
        <v>16</v>
      </c>
      <c r="AB538" s="22">
        <v>17</v>
      </c>
      <c r="AC538" s="22">
        <v>0</v>
      </c>
      <c r="AD538" s="22">
        <v>3637</v>
      </c>
      <c r="AE538" s="22">
        <v>153</v>
      </c>
      <c r="AF538" s="22">
        <v>8594</v>
      </c>
      <c r="AG538" s="22">
        <v>230</v>
      </c>
      <c r="AH538" s="20">
        <v>0</v>
      </c>
      <c r="AI538" s="20">
        <v>0</v>
      </c>
      <c r="AJ538" s="20" t="s">
        <v>1199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565</v>
      </c>
      <c r="BH538" s="22">
        <v>215</v>
      </c>
      <c r="BI538" s="22">
        <v>553</v>
      </c>
      <c r="BJ538" s="22">
        <v>214</v>
      </c>
      <c r="BK538" s="22">
        <v>539</v>
      </c>
      <c r="BL538" s="22">
        <v>207</v>
      </c>
      <c r="BM538" s="22">
        <v>570</v>
      </c>
      <c r="BN538" s="22">
        <v>218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583</v>
      </c>
      <c r="CB538" s="22">
        <v>307</v>
      </c>
      <c r="CC538" s="22">
        <v>552</v>
      </c>
      <c r="CD538" s="22">
        <v>209</v>
      </c>
      <c r="CE538" s="22">
        <v>571</v>
      </c>
      <c r="CF538" s="22">
        <v>219</v>
      </c>
      <c r="CG538" s="22">
        <v>409</v>
      </c>
      <c r="CH538" s="22">
        <v>130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0"/>
      <c r="B539" s="20"/>
      <c r="C539" s="22">
        <v>209046</v>
      </c>
      <c r="D539" s="22">
        <v>0</v>
      </c>
      <c r="E539" s="22">
        <v>0</v>
      </c>
      <c r="F539" s="22">
        <v>-1</v>
      </c>
      <c r="G539" s="22">
        <v>1</v>
      </c>
      <c r="H539" s="22">
        <v>1</v>
      </c>
      <c r="I539" s="22">
        <v>3</v>
      </c>
      <c r="J539" s="20">
        <v>1.5</v>
      </c>
      <c r="K539" s="20">
        <v>3</v>
      </c>
      <c r="L539" s="22">
        <v>10</v>
      </c>
      <c r="M539" s="20" t="s">
        <v>1166</v>
      </c>
      <c r="N539" s="20">
        <v>2.5</v>
      </c>
      <c r="O539" s="22">
        <v>205</v>
      </c>
      <c r="P539" s="23" t="b">
        <v>0</v>
      </c>
      <c r="Q539" s="20"/>
      <c r="R539" s="20"/>
      <c r="S539" s="22">
        <v>49</v>
      </c>
      <c r="T539" s="20" t="s">
        <v>1167</v>
      </c>
      <c r="U539" s="20">
        <v>10</v>
      </c>
      <c r="V539" s="20" t="s">
        <v>737</v>
      </c>
      <c r="W539" s="20">
        <v>0.1</v>
      </c>
      <c r="X539" s="23" t="b">
        <v>0</v>
      </c>
      <c r="Y539" s="20"/>
      <c r="Z539" s="20" t="s">
        <v>858</v>
      </c>
      <c r="AA539" s="22">
        <v>16</v>
      </c>
      <c r="AB539" s="22">
        <v>17</v>
      </c>
      <c r="AC539" s="22">
        <v>10</v>
      </c>
      <c r="AD539" s="22">
        <v>3759</v>
      </c>
      <c r="AE539" s="22">
        <v>2028</v>
      </c>
      <c r="AF539" s="22">
        <v>2772</v>
      </c>
      <c r="AG539" s="22">
        <v>174</v>
      </c>
      <c r="AH539" s="20">
        <v>0.5</v>
      </c>
      <c r="AI539" s="20">
        <v>2</v>
      </c>
      <c r="AJ539" s="20" t="s">
        <v>737</v>
      </c>
      <c r="AK539" s="22">
        <v>70</v>
      </c>
      <c r="AL539" s="22">
        <v>1</v>
      </c>
      <c r="AM539" s="22">
        <v>0</v>
      </c>
      <c r="AN539" s="22">
        <v>0</v>
      </c>
      <c r="AO539" s="22">
        <v>1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3</v>
      </c>
      <c r="AW539" s="22">
        <v>30</v>
      </c>
      <c r="AX539" s="20">
        <v>44.4</v>
      </c>
      <c r="AY539" s="20">
        <v>36.299999999999997</v>
      </c>
      <c r="AZ539" s="20">
        <v>29</v>
      </c>
      <c r="BA539" s="20">
        <v>11</v>
      </c>
      <c r="BB539" s="22">
        <v>1</v>
      </c>
      <c r="BC539" s="20">
        <v>0.13</v>
      </c>
      <c r="BD539" s="20">
        <v>0.21</v>
      </c>
      <c r="BE539" s="20">
        <v>0.34</v>
      </c>
      <c r="BF539" s="20">
        <v>0.19</v>
      </c>
      <c r="BG539" s="22">
        <v>212</v>
      </c>
      <c r="BH539" s="22">
        <v>82</v>
      </c>
      <c r="BI539" s="22">
        <v>153</v>
      </c>
      <c r="BJ539" s="22">
        <v>99</v>
      </c>
      <c r="BK539" s="22">
        <v>153</v>
      </c>
      <c r="BL539" s="22">
        <v>90</v>
      </c>
      <c r="BM539" s="22">
        <v>197</v>
      </c>
      <c r="BN539" s="22">
        <v>93</v>
      </c>
      <c r="BO539" s="20"/>
      <c r="BP539" s="20"/>
      <c r="BQ539" s="20"/>
      <c r="BR539" s="20"/>
      <c r="BS539" s="20"/>
      <c r="BT539" s="20"/>
      <c r="BU539" s="22">
        <v>0.17</v>
      </c>
      <c r="BV539" s="22">
        <v>0</v>
      </c>
      <c r="BW539" s="22">
        <v>0.27</v>
      </c>
      <c r="BX539" s="22">
        <v>0.44</v>
      </c>
      <c r="BY539" s="22">
        <v>0.24</v>
      </c>
      <c r="BZ539" s="22">
        <v>1.29</v>
      </c>
      <c r="CA539" s="22">
        <v>274</v>
      </c>
      <c r="CB539" s="22">
        <v>181</v>
      </c>
      <c r="CC539" s="22">
        <v>121</v>
      </c>
      <c r="CD539" s="22">
        <v>52</v>
      </c>
      <c r="CE539" s="22">
        <v>1</v>
      </c>
      <c r="CF539" s="22">
        <v>1</v>
      </c>
      <c r="CG539" s="22">
        <v>452</v>
      </c>
      <c r="CH539" s="22">
        <v>148</v>
      </c>
      <c r="CI539" s="22">
        <v>1.29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75</v>
      </c>
      <c r="C540" s="22">
        <v>449434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3</v>
      </c>
      <c r="J540" s="20">
        <v>2.2999999999999998</v>
      </c>
      <c r="K540" s="20">
        <v>2.8</v>
      </c>
      <c r="L540" s="22">
        <v>2</v>
      </c>
      <c r="M540" s="20" t="s">
        <v>444</v>
      </c>
      <c r="N540" s="20">
        <v>3.3</v>
      </c>
      <c r="O540" s="22">
        <v>378</v>
      </c>
      <c r="P540" s="23" t="b">
        <v>0</v>
      </c>
      <c r="Q540" s="20"/>
      <c r="R540" s="20" t="s">
        <v>3341</v>
      </c>
      <c r="S540" s="22">
        <v>50</v>
      </c>
      <c r="T540" s="20" t="s">
        <v>1448</v>
      </c>
      <c r="U540" s="20">
        <v>3</v>
      </c>
      <c r="V540" s="20" t="s">
        <v>582</v>
      </c>
      <c r="W540" s="20">
        <v>0.7</v>
      </c>
      <c r="X540" s="23" t="b">
        <v>0</v>
      </c>
      <c r="Y540" s="20"/>
      <c r="Z540" s="20" t="s">
        <v>858</v>
      </c>
      <c r="AA540" s="22">
        <v>16</v>
      </c>
      <c r="AB540" s="22">
        <v>17</v>
      </c>
      <c r="AC540" s="22">
        <v>15</v>
      </c>
      <c r="AD540" s="22">
        <v>61679</v>
      </c>
      <c r="AE540" s="22">
        <v>1096</v>
      </c>
      <c r="AF540" s="22">
        <v>59234</v>
      </c>
      <c r="AG540" s="22">
        <v>4075</v>
      </c>
      <c r="AH540" s="20">
        <v>0.7</v>
      </c>
      <c r="AI540" s="20">
        <v>3</v>
      </c>
      <c r="AJ540" s="20" t="s">
        <v>582</v>
      </c>
      <c r="AK540" s="22">
        <v>175</v>
      </c>
      <c r="AL540" s="22">
        <v>1</v>
      </c>
      <c r="AM540" s="22">
        <v>1</v>
      </c>
      <c r="AN540" s="22">
        <v>0</v>
      </c>
      <c r="AO540" s="22">
        <v>1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1</v>
      </c>
      <c r="AW540" s="22">
        <v>54</v>
      </c>
      <c r="AX540" s="20">
        <v>77</v>
      </c>
      <c r="AY540" s="20">
        <v>39.4</v>
      </c>
      <c r="AZ540" s="20">
        <v>68</v>
      </c>
      <c r="BA540" s="20">
        <v>18.5</v>
      </c>
      <c r="BB540" s="22">
        <v>1</v>
      </c>
      <c r="BC540" s="20">
        <v>0.48</v>
      </c>
      <c r="BD540" s="20">
        <v>0.88</v>
      </c>
      <c r="BE540" s="20">
        <v>1.36</v>
      </c>
      <c r="BF540" s="20">
        <v>2.68</v>
      </c>
      <c r="BG540" s="22">
        <v>119</v>
      </c>
      <c r="BH540" s="22">
        <v>42</v>
      </c>
      <c r="BI540" s="22">
        <v>142</v>
      </c>
      <c r="BJ540" s="22">
        <v>92</v>
      </c>
      <c r="BK540" s="22">
        <v>66</v>
      </c>
      <c r="BL540" s="22">
        <v>37</v>
      </c>
      <c r="BM540" s="22">
        <v>98</v>
      </c>
      <c r="BN540" s="22">
        <v>56</v>
      </c>
      <c r="BO540" s="20"/>
      <c r="BP540" s="20"/>
      <c r="BQ540" s="20"/>
      <c r="BR540" s="20"/>
      <c r="BS540" s="20"/>
      <c r="BT540" s="20"/>
      <c r="BU540" s="22">
        <v>0.25</v>
      </c>
      <c r="BV540" s="22">
        <v>0</v>
      </c>
      <c r="BW540" s="22">
        <v>0.45</v>
      </c>
      <c r="BX540" s="22">
        <v>0.7</v>
      </c>
      <c r="BY540" s="22">
        <v>1.38</v>
      </c>
      <c r="BZ540" s="22">
        <v>0.51</v>
      </c>
      <c r="CA540" s="22">
        <v>215</v>
      </c>
      <c r="CB540" s="22">
        <v>136</v>
      </c>
      <c r="CC540" s="22">
        <v>86</v>
      </c>
      <c r="CD540" s="22">
        <v>41</v>
      </c>
      <c r="CE540" s="22">
        <v>124</v>
      </c>
      <c r="CF540" s="22">
        <v>58</v>
      </c>
      <c r="CG540" s="22">
        <v>182</v>
      </c>
      <c r="CH540" s="22">
        <v>55</v>
      </c>
      <c r="CI540" s="22">
        <v>0.51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0</v>
      </c>
      <c r="B541" s="22">
        <v>0</v>
      </c>
      <c r="C541" s="22">
        <v>461682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3</v>
      </c>
      <c r="J541" s="20">
        <v>0</v>
      </c>
      <c r="K541" s="20">
        <v>0</v>
      </c>
      <c r="L541" s="22">
        <v>0</v>
      </c>
      <c r="M541" s="20" t="s">
        <v>1446</v>
      </c>
      <c r="N541" s="20">
        <v>0</v>
      </c>
      <c r="O541" s="22">
        <v>434</v>
      </c>
      <c r="P541" s="23" t="b">
        <v>0</v>
      </c>
      <c r="Q541" s="20" t="s">
        <v>2611</v>
      </c>
      <c r="R541" s="20" t="s">
        <v>2612</v>
      </c>
      <c r="S541" s="22">
        <v>45</v>
      </c>
      <c r="T541" s="20" t="s">
        <v>2237</v>
      </c>
      <c r="U541" s="20">
        <v>0</v>
      </c>
      <c r="V541" s="20" t="s">
        <v>2238</v>
      </c>
      <c r="W541" s="20">
        <v>0</v>
      </c>
      <c r="X541" s="23" t="b">
        <v>0</v>
      </c>
      <c r="Y541" s="20"/>
      <c r="Z541" s="20" t="s">
        <v>872</v>
      </c>
      <c r="AA541" s="22">
        <v>16</v>
      </c>
      <c r="AB541" s="22">
        <v>17</v>
      </c>
      <c r="AC541" s="22">
        <v>0</v>
      </c>
      <c r="AD541" s="22">
        <v>0</v>
      </c>
      <c r="AE541" s="22">
        <v>0</v>
      </c>
      <c r="AF541" s="22">
        <v>900</v>
      </c>
      <c r="AG541" s="22">
        <v>16</v>
      </c>
      <c r="AH541" s="20">
        <v>0</v>
      </c>
      <c r="AI541" s="20">
        <v>0</v>
      </c>
      <c r="AJ541" s="20" t="s">
        <v>2239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603</v>
      </c>
      <c r="BH541" s="22">
        <v>231</v>
      </c>
      <c r="BI541" s="22">
        <v>596</v>
      </c>
      <c r="BJ541" s="22">
        <v>230</v>
      </c>
      <c r="BK541" s="22">
        <v>586</v>
      </c>
      <c r="BL541" s="22">
        <v>223</v>
      </c>
      <c r="BM541" s="22">
        <v>608</v>
      </c>
      <c r="BN541" s="22">
        <v>234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432</v>
      </c>
      <c r="CB541" s="22">
        <v>239</v>
      </c>
      <c r="CC541" s="22">
        <v>589</v>
      </c>
      <c r="CD541" s="22">
        <v>224</v>
      </c>
      <c r="CE541" s="22">
        <v>608</v>
      </c>
      <c r="CF541" s="22">
        <v>234</v>
      </c>
      <c r="CG541" s="22">
        <v>673</v>
      </c>
      <c r="CH541" s="22">
        <v>276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48615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3</v>
      </c>
      <c r="J542" s="20">
        <v>-1</v>
      </c>
      <c r="K542" s="20">
        <v>0.5</v>
      </c>
      <c r="L542" s="22">
        <v>0</v>
      </c>
      <c r="M542" s="20" t="s">
        <v>1299</v>
      </c>
      <c r="N542" s="20">
        <v>0</v>
      </c>
      <c r="O542" s="22">
        <v>435</v>
      </c>
      <c r="P542" s="23" t="b">
        <v>0</v>
      </c>
      <c r="Q542" s="20"/>
      <c r="R542" s="20"/>
      <c r="S542" s="22">
        <v>44</v>
      </c>
      <c r="T542" s="20" t="s">
        <v>1532</v>
      </c>
      <c r="U542" s="20">
        <v>0</v>
      </c>
      <c r="V542" s="20" t="s">
        <v>717</v>
      </c>
      <c r="W542" s="20">
        <v>0.1</v>
      </c>
      <c r="X542" s="23" t="b">
        <v>0</v>
      </c>
      <c r="Y542" s="20"/>
      <c r="Z542" s="20" t="s">
        <v>858</v>
      </c>
      <c r="AA542" s="22">
        <v>16</v>
      </c>
      <c r="AB542" s="22">
        <v>17</v>
      </c>
      <c r="AC542" s="22">
        <v>0</v>
      </c>
      <c r="AD542" s="22">
        <v>1560</v>
      </c>
      <c r="AE542" s="22">
        <v>99</v>
      </c>
      <c r="AF542" s="22">
        <v>3750</v>
      </c>
      <c r="AG542" s="22">
        <v>162</v>
      </c>
      <c r="AH542" s="20">
        <v>0</v>
      </c>
      <c r="AI542" s="20">
        <v>0</v>
      </c>
      <c r="AJ542" s="20" t="s">
        <v>717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507</v>
      </c>
      <c r="BH542" s="22">
        <v>186</v>
      </c>
      <c r="BI542" s="22">
        <v>491</v>
      </c>
      <c r="BJ542" s="22">
        <v>184</v>
      </c>
      <c r="BK542" s="22">
        <v>464</v>
      </c>
      <c r="BL542" s="22">
        <v>175</v>
      </c>
      <c r="BM542" s="22">
        <v>512</v>
      </c>
      <c r="BN542" s="22">
        <v>189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482</v>
      </c>
      <c r="CB542" s="22">
        <v>266</v>
      </c>
      <c r="CC542" s="22">
        <v>486</v>
      </c>
      <c r="CD542" s="22">
        <v>179</v>
      </c>
      <c r="CE542" s="22">
        <v>513</v>
      </c>
      <c r="CF542" s="22">
        <v>190</v>
      </c>
      <c r="CG542" s="22">
        <v>462</v>
      </c>
      <c r="CH542" s="22">
        <v>154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75</v>
      </c>
      <c r="B543" s="22">
        <v>75</v>
      </c>
      <c r="C543" s="22">
        <v>80226</v>
      </c>
      <c r="D543" s="22">
        <v>0</v>
      </c>
      <c r="E543" s="22">
        <v>0</v>
      </c>
      <c r="F543" s="22">
        <v>0</v>
      </c>
      <c r="G543" s="22">
        <v>0</v>
      </c>
      <c r="H543" s="22">
        <v>1</v>
      </c>
      <c r="I543" s="22">
        <v>2</v>
      </c>
      <c r="J543" s="20">
        <v>0.8</v>
      </c>
      <c r="K543" s="20">
        <v>1.9</v>
      </c>
      <c r="L543" s="22">
        <v>0</v>
      </c>
      <c r="M543" s="20" t="s">
        <v>1579</v>
      </c>
      <c r="N543" s="20">
        <v>2</v>
      </c>
      <c r="O543" s="22">
        <v>436</v>
      </c>
      <c r="P543" s="23" t="b">
        <v>0</v>
      </c>
      <c r="Q543" s="20" t="s">
        <v>2394</v>
      </c>
      <c r="R543" s="20" t="s">
        <v>3342</v>
      </c>
      <c r="S543" s="22">
        <v>45</v>
      </c>
      <c r="T543" s="20" t="s">
        <v>1580</v>
      </c>
      <c r="U543" s="20">
        <v>4.2</v>
      </c>
      <c r="V543" s="20" t="s">
        <v>1581</v>
      </c>
      <c r="W543" s="20">
        <v>2</v>
      </c>
      <c r="X543" s="23" t="b">
        <v>0</v>
      </c>
      <c r="Y543" s="20"/>
      <c r="Z543" s="20" t="s">
        <v>937</v>
      </c>
      <c r="AA543" s="22">
        <v>16</v>
      </c>
      <c r="AB543" s="22">
        <v>17</v>
      </c>
      <c r="AC543" s="22">
        <v>17</v>
      </c>
      <c r="AD543" s="22">
        <v>212002</v>
      </c>
      <c r="AE543" s="22">
        <v>688</v>
      </c>
      <c r="AF543" s="22">
        <v>91111</v>
      </c>
      <c r="AG543" s="22">
        <v>15612</v>
      </c>
      <c r="AH543" s="20">
        <v>0.4</v>
      </c>
      <c r="AI543" s="20">
        <v>3.8</v>
      </c>
      <c r="AJ543" s="20" t="s">
        <v>1581</v>
      </c>
      <c r="AK543" s="22">
        <v>341</v>
      </c>
      <c r="AL543" s="22">
        <v>0</v>
      </c>
      <c r="AM543" s="22">
        <v>2</v>
      </c>
      <c r="AN543" s="22">
        <v>1</v>
      </c>
      <c r="AO543" s="22">
        <v>6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3</v>
      </c>
      <c r="AW543" s="22">
        <v>66</v>
      </c>
      <c r="AX543" s="20">
        <v>85</v>
      </c>
      <c r="AY543" s="20">
        <v>49.3</v>
      </c>
      <c r="AZ543" s="20">
        <v>14</v>
      </c>
      <c r="BA543" s="20">
        <v>14.8</v>
      </c>
      <c r="BB543" s="22">
        <v>4</v>
      </c>
      <c r="BC543" s="20">
        <v>0.01</v>
      </c>
      <c r="BD543" s="20">
        <v>0.26</v>
      </c>
      <c r="BE543" s="20">
        <v>0.27</v>
      </c>
      <c r="BF543" s="20">
        <v>5.79</v>
      </c>
      <c r="BG543" s="22">
        <v>97</v>
      </c>
      <c r="BH543" s="22">
        <v>33</v>
      </c>
      <c r="BI543" s="22">
        <v>124</v>
      </c>
      <c r="BJ543" s="22">
        <v>29</v>
      </c>
      <c r="BK543" s="22">
        <v>231</v>
      </c>
      <c r="BL543" s="22">
        <v>67</v>
      </c>
      <c r="BM543" s="22">
        <v>135</v>
      </c>
      <c r="BN543" s="22">
        <v>35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7.0000000000000007E-2</v>
      </c>
      <c r="BX543" s="22">
        <v>7.0000000000000007E-2</v>
      </c>
      <c r="BY543" s="22">
        <v>1.53</v>
      </c>
      <c r="BZ543" s="22">
        <v>1.58</v>
      </c>
      <c r="CA543" s="22">
        <v>347</v>
      </c>
      <c r="CB543" s="22">
        <v>48</v>
      </c>
      <c r="CC543" s="22">
        <v>149</v>
      </c>
      <c r="CD543" s="22">
        <v>46</v>
      </c>
      <c r="CE543" s="22">
        <v>66</v>
      </c>
      <c r="CF543" s="22">
        <v>18</v>
      </c>
      <c r="CG543" s="22">
        <v>120</v>
      </c>
      <c r="CH543" s="22">
        <v>47</v>
      </c>
      <c r="CI543" s="22">
        <v>1.06</v>
      </c>
      <c r="CJ543" s="22">
        <v>0.26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100</v>
      </c>
      <c r="C544" s="22">
        <v>210156</v>
      </c>
      <c r="D544" s="22">
        <v>0</v>
      </c>
      <c r="E544" s="22">
        <v>0</v>
      </c>
      <c r="F544" s="22">
        <v>1</v>
      </c>
      <c r="G544" s="22">
        <v>-1</v>
      </c>
      <c r="H544" s="22">
        <v>0</v>
      </c>
      <c r="I544" s="22">
        <v>4</v>
      </c>
      <c r="J544" s="20">
        <v>4.3</v>
      </c>
      <c r="K544" s="20">
        <v>5.8</v>
      </c>
      <c r="L544" s="22">
        <v>5</v>
      </c>
      <c r="M544" s="20" t="s">
        <v>1553</v>
      </c>
      <c r="N544" s="20">
        <v>5.3</v>
      </c>
      <c r="O544" s="22">
        <v>437</v>
      </c>
      <c r="P544" s="23" t="b">
        <v>0</v>
      </c>
      <c r="Q544" s="20"/>
      <c r="R544" s="20" t="s">
        <v>2467</v>
      </c>
      <c r="S544" s="22">
        <v>66</v>
      </c>
      <c r="T544" s="20" t="s">
        <v>1554</v>
      </c>
      <c r="U544" s="20">
        <v>6</v>
      </c>
      <c r="V544" s="20" t="s">
        <v>427</v>
      </c>
      <c r="W544" s="20">
        <v>6.1</v>
      </c>
      <c r="X544" s="23" t="b">
        <v>0</v>
      </c>
      <c r="Y544" s="20"/>
      <c r="Z544" s="20" t="s">
        <v>858</v>
      </c>
      <c r="AA544" s="22">
        <v>16</v>
      </c>
      <c r="AB544" s="22">
        <v>17</v>
      </c>
      <c r="AC544" s="22">
        <v>30</v>
      </c>
      <c r="AD544" s="22">
        <v>598456</v>
      </c>
      <c r="AE544" s="22">
        <v>18141</v>
      </c>
      <c r="AF544" s="22">
        <v>142273</v>
      </c>
      <c r="AG544" s="22">
        <v>25074</v>
      </c>
      <c r="AH544" s="20">
        <v>0.8</v>
      </c>
      <c r="AI544" s="20">
        <v>4.5</v>
      </c>
      <c r="AJ544" s="20" t="s">
        <v>427</v>
      </c>
      <c r="AK544" s="22">
        <v>333</v>
      </c>
      <c r="AL544" s="22">
        <v>3</v>
      </c>
      <c r="AM544" s="22">
        <v>2</v>
      </c>
      <c r="AN544" s="22">
        <v>1</v>
      </c>
      <c r="AO544" s="22">
        <v>5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3</v>
      </c>
      <c r="AW544" s="22">
        <v>115</v>
      </c>
      <c r="AX544" s="20">
        <v>141</v>
      </c>
      <c r="AY544" s="20">
        <v>69.8</v>
      </c>
      <c r="AZ544" s="20">
        <v>109</v>
      </c>
      <c r="BA544" s="20">
        <v>31.9</v>
      </c>
      <c r="BB544" s="22">
        <v>4</v>
      </c>
      <c r="BC544" s="20">
        <v>1.91</v>
      </c>
      <c r="BD544" s="20">
        <v>0.33</v>
      </c>
      <c r="BE544" s="20">
        <v>2.2400000000000002</v>
      </c>
      <c r="BF544" s="20">
        <v>5.58</v>
      </c>
      <c r="BG544" s="22">
        <v>28</v>
      </c>
      <c r="BH544" s="22">
        <v>5</v>
      </c>
      <c r="BI544" s="22">
        <v>75</v>
      </c>
      <c r="BJ544" s="22">
        <v>6</v>
      </c>
      <c r="BK544" s="22">
        <v>39</v>
      </c>
      <c r="BL544" s="22">
        <v>13</v>
      </c>
      <c r="BM544" s="22">
        <v>37</v>
      </c>
      <c r="BN544" s="22">
        <v>10</v>
      </c>
      <c r="BO544" s="20"/>
      <c r="BP544" s="20"/>
      <c r="BQ544" s="20"/>
      <c r="BR544" s="20"/>
      <c r="BS544" s="20"/>
      <c r="BT544" s="20"/>
      <c r="BU544" s="22">
        <v>0.52</v>
      </c>
      <c r="BV544" s="22">
        <v>0</v>
      </c>
      <c r="BW544" s="22">
        <v>0.09</v>
      </c>
      <c r="BX544" s="22">
        <v>0.61</v>
      </c>
      <c r="BY544" s="22">
        <v>1.51</v>
      </c>
      <c r="BZ544" s="22">
        <v>1.35</v>
      </c>
      <c r="CA544" s="22">
        <v>43</v>
      </c>
      <c r="CB544" s="22">
        <v>16</v>
      </c>
      <c r="CC544" s="22">
        <v>26</v>
      </c>
      <c r="CD544" s="22">
        <v>6</v>
      </c>
      <c r="CE544" s="22">
        <v>14</v>
      </c>
      <c r="CF544" s="22">
        <v>5</v>
      </c>
      <c r="CG544" s="22">
        <v>64</v>
      </c>
      <c r="CH544" s="22">
        <v>13</v>
      </c>
      <c r="CI544" s="22">
        <v>1.08</v>
      </c>
      <c r="CJ544" s="22">
        <v>0.27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0"/>
      <c r="C545" s="22">
        <v>437753</v>
      </c>
      <c r="D545" s="22">
        <v>-1</v>
      </c>
      <c r="E545" s="22">
        <v>1</v>
      </c>
      <c r="F545" s="22">
        <v>-1</v>
      </c>
      <c r="G545" s="22">
        <v>1</v>
      </c>
      <c r="H545" s="22">
        <v>0</v>
      </c>
      <c r="I545" s="22">
        <v>2</v>
      </c>
      <c r="J545" s="20">
        <v>0</v>
      </c>
      <c r="K545" s="20">
        <v>0.5</v>
      </c>
      <c r="L545" s="22">
        <v>0</v>
      </c>
      <c r="M545" s="20" t="s">
        <v>1557</v>
      </c>
      <c r="N545" s="20">
        <v>0</v>
      </c>
      <c r="O545" s="22">
        <v>438</v>
      </c>
      <c r="P545" s="23" t="b">
        <v>0</v>
      </c>
      <c r="Q545" s="20" t="s">
        <v>3343</v>
      </c>
      <c r="R545" s="20" t="s">
        <v>3344</v>
      </c>
      <c r="S545" s="22">
        <v>39</v>
      </c>
      <c r="T545" s="20" t="s">
        <v>1558</v>
      </c>
      <c r="U545" s="20">
        <v>0</v>
      </c>
      <c r="V545" s="20" t="s">
        <v>713</v>
      </c>
      <c r="W545" s="20">
        <v>0.1</v>
      </c>
      <c r="X545" s="23" t="b">
        <v>0</v>
      </c>
      <c r="Y545" s="20"/>
      <c r="Z545" s="20" t="s">
        <v>872</v>
      </c>
      <c r="AA545" s="22">
        <v>16</v>
      </c>
      <c r="AB545" s="22">
        <v>17</v>
      </c>
      <c r="AC545" s="22">
        <v>0</v>
      </c>
      <c r="AD545" s="22">
        <v>1479</v>
      </c>
      <c r="AE545" s="22">
        <v>265</v>
      </c>
      <c r="AF545" s="22">
        <v>4324</v>
      </c>
      <c r="AG545" s="22">
        <v>363</v>
      </c>
      <c r="AH545" s="20">
        <v>0</v>
      </c>
      <c r="AI545" s="20">
        <v>0</v>
      </c>
      <c r="AJ545" s="20" t="s">
        <v>713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409</v>
      </c>
      <c r="BH545" s="22">
        <v>148</v>
      </c>
      <c r="BI545" s="22">
        <v>387</v>
      </c>
      <c r="BJ545" s="22">
        <v>144</v>
      </c>
      <c r="BK545" s="22">
        <v>354</v>
      </c>
      <c r="BL545" s="22">
        <v>124</v>
      </c>
      <c r="BM545" s="22">
        <v>414</v>
      </c>
      <c r="BN545" s="22">
        <v>148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717</v>
      </c>
      <c r="CB545" s="22">
        <v>232</v>
      </c>
      <c r="CC545" s="22">
        <v>384</v>
      </c>
      <c r="CD545" s="22">
        <v>128</v>
      </c>
      <c r="CE545" s="22">
        <v>412</v>
      </c>
      <c r="CF545" s="22">
        <v>143</v>
      </c>
      <c r="CG545" s="22">
        <v>392</v>
      </c>
      <c r="CH545" s="22">
        <v>149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75</v>
      </c>
      <c r="B546" s="20"/>
      <c r="C546" s="22">
        <v>90585</v>
      </c>
      <c r="D546" s="22">
        <v>0</v>
      </c>
      <c r="E546" s="22">
        <v>0</v>
      </c>
      <c r="F546" s="22">
        <v>0</v>
      </c>
      <c r="G546" s="22">
        <v>0</v>
      </c>
      <c r="H546" s="22">
        <v>1</v>
      </c>
      <c r="I546" s="22">
        <v>2</v>
      </c>
      <c r="J546" s="20">
        <v>4.3</v>
      </c>
      <c r="K546" s="20">
        <v>5.8</v>
      </c>
      <c r="L546" s="22">
        <v>0</v>
      </c>
      <c r="M546" s="20" t="s">
        <v>1559</v>
      </c>
      <c r="N546" s="20">
        <v>5.3</v>
      </c>
      <c r="O546" s="22">
        <v>439</v>
      </c>
      <c r="P546" s="23" t="b">
        <v>0</v>
      </c>
      <c r="Q546" s="20" t="s">
        <v>3282</v>
      </c>
      <c r="R546" s="20" t="s">
        <v>3345</v>
      </c>
      <c r="S546" s="22">
        <v>45</v>
      </c>
      <c r="T546" s="20" t="s">
        <v>1560</v>
      </c>
      <c r="U546" s="20">
        <v>4.5</v>
      </c>
      <c r="V546" s="20" t="s">
        <v>636</v>
      </c>
      <c r="W546" s="20">
        <v>0.7</v>
      </c>
      <c r="X546" s="23" t="b">
        <v>0</v>
      </c>
      <c r="Y546" s="20"/>
      <c r="Z546" s="20" t="s">
        <v>937</v>
      </c>
      <c r="AA546" s="22">
        <v>16</v>
      </c>
      <c r="AB546" s="22">
        <v>17</v>
      </c>
      <c r="AC546" s="22">
        <v>18</v>
      </c>
      <c r="AD546" s="22">
        <v>59973</v>
      </c>
      <c r="AE546" s="22">
        <v>3808</v>
      </c>
      <c r="AF546" s="22">
        <v>16637</v>
      </c>
      <c r="AG546" s="22">
        <v>3133</v>
      </c>
      <c r="AH546" s="20">
        <v>1.2</v>
      </c>
      <c r="AI546" s="20">
        <v>4</v>
      </c>
      <c r="AJ546" s="20" t="s">
        <v>636</v>
      </c>
      <c r="AK546" s="22">
        <v>338</v>
      </c>
      <c r="AL546" s="22">
        <v>1</v>
      </c>
      <c r="AM546" s="22">
        <v>0</v>
      </c>
      <c r="AN546" s="22">
        <v>1</v>
      </c>
      <c r="AO546" s="22">
        <v>6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3</v>
      </c>
      <c r="AW546" s="22">
        <v>68</v>
      </c>
      <c r="AX546" s="20">
        <v>141</v>
      </c>
      <c r="AY546" s="20">
        <v>11.8</v>
      </c>
      <c r="AZ546" s="20">
        <v>108</v>
      </c>
      <c r="BA546" s="20">
        <v>26.1</v>
      </c>
      <c r="BB546" s="22">
        <v>4</v>
      </c>
      <c r="BC546" s="20">
        <v>0.84</v>
      </c>
      <c r="BD546" s="20">
        <v>0.04</v>
      </c>
      <c r="BE546" s="20">
        <v>0.88</v>
      </c>
      <c r="BF546" s="20">
        <v>6.11</v>
      </c>
      <c r="BG546" s="22">
        <v>27</v>
      </c>
      <c r="BH546" s="22">
        <v>4</v>
      </c>
      <c r="BI546" s="22">
        <v>265</v>
      </c>
      <c r="BJ546" s="22">
        <v>86</v>
      </c>
      <c r="BK546" s="22">
        <v>40</v>
      </c>
      <c r="BL546" s="22">
        <v>2</v>
      </c>
      <c r="BM546" s="22">
        <v>52</v>
      </c>
      <c r="BN546" s="22">
        <v>7</v>
      </c>
      <c r="BO546" s="20"/>
      <c r="BP546" s="20"/>
      <c r="BQ546" s="20"/>
      <c r="BR546" s="20"/>
      <c r="BS546" s="20"/>
      <c r="BT546" s="20"/>
      <c r="BU546" s="22">
        <v>0.22</v>
      </c>
      <c r="BV546" s="22">
        <v>0</v>
      </c>
      <c r="BW546" s="22">
        <v>0.01</v>
      </c>
      <c r="BX546" s="22">
        <v>0.23</v>
      </c>
      <c r="BY546" s="22">
        <v>1.63</v>
      </c>
      <c r="BZ546" s="22">
        <v>1.6</v>
      </c>
      <c r="CA546" s="22">
        <v>351</v>
      </c>
      <c r="CB546" s="22">
        <v>51</v>
      </c>
      <c r="CC546" s="22">
        <v>22</v>
      </c>
      <c r="CD546" s="22">
        <v>5</v>
      </c>
      <c r="CE546" s="22">
        <v>49</v>
      </c>
      <c r="CF546" s="22">
        <v>11</v>
      </c>
      <c r="CG546" s="22">
        <v>186</v>
      </c>
      <c r="CH546" s="22">
        <v>71</v>
      </c>
      <c r="CI546" s="22">
        <v>1.07</v>
      </c>
      <c r="CJ546" s="22">
        <v>0.27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245830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3</v>
      </c>
      <c r="J547" s="20">
        <v>0</v>
      </c>
      <c r="K547" s="20">
        <v>0</v>
      </c>
      <c r="L547" s="22">
        <v>0</v>
      </c>
      <c r="M547" s="20" t="s">
        <v>1039</v>
      </c>
      <c r="N547" s="20">
        <v>0</v>
      </c>
      <c r="O547" s="22">
        <v>440</v>
      </c>
      <c r="P547" s="23" t="b">
        <v>0</v>
      </c>
      <c r="Q547" s="20" t="s">
        <v>2468</v>
      </c>
      <c r="R547" s="20" t="s">
        <v>2469</v>
      </c>
      <c r="S547" s="22">
        <v>45</v>
      </c>
      <c r="T547" s="20" t="s">
        <v>2240</v>
      </c>
      <c r="U547" s="20">
        <v>0</v>
      </c>
      <c r="V547" s="20" t="s">
        <v>2241</v>
      </c>
      <c r="W547" s="20">
        <v>0</v>
      </c>
      <c r="X547" s="23" t="b">
        <v>0</v>
      </c>
      <c r="Y547" s="20"/>
      <c r="Z547" s="20" t="s">
        <v>872</v>
      </c>
      <c r="AA547" s="22">
        <v>16</v>
      </c>
      <c r="AB547" s="22">
        <v>17</v>
      </c>
      <c r="AC547" s="22">
        <v>0</v>
      </c>
      <c r="AD547" s="22">
        <v>0</v>
      </c>
      <c r="AE547" s="22">
        <v>0</v>
      </c>
      <c r="AF547" s="22">
        <v>271</v>
      </c>
      <c r="AG547" s="22">
        <v>4</v>
      </c>
      <c r="AH547" s="20">
        <v>0</v>
      </c>
      <c r="AI547" s="20">
        <v>0</v>
      </c>
      <c r="AJ547" s="20" t="s">
        <v>2241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590</v>
      </c>
      <c r="BH547" s="22">
        <v>224</v>
      </c>
      <c r="BI547" s="22">
        <v>583</v>
      </c>
      <c r="BJ547" s="22">
        <v>223</v>
      </c>
      <c r="BK547" s="22">
        <v>572</v>
      </c>
      <c r="BL547" s="22">
        <v>216</v>
      </c>
      <c r="BM547" s="22">
        <v>595</v>
      </c>
      <c r="BN547" s="22">
        <v>227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411</v>
      </c>
      <c r="CB547" s="22">
        <v>230</v>
      </c>
      <c r="CC547" s="22">
        <v>578</v>
      </c>
      <c r="CD547" s="22">
        <v>218</v>
      </c>
      <c r="CE547" s="22">
        <v>597</v>
      </c>
      <c r="CF547" s="22">
        <v>228</v>
      </c>
      <c r="CG547" s="22">
        <v>702</v>
      </c>
      <c r="CH547" s="22">
        <v>297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56917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2</v>
      </c>
      <c r="J548" s="20">
        <v>0</v>
      </c>
      <c r="K548" s="20">
        <v>0</v>
      </c>
      <c r="L548" s="22">
        <v>0</v>
      </c>
      <c r="M548" s="20" t="s">
        <v>1533</v>
      </c>
      <c r="N548" s="20">
        <v>0</v>
      </c>
      <c r="O548" s="22">
        <v>441</v>
      </c>
      <c r="P548" s="23" t="b">
        <v>0</v>
      </c>
      <c r="Q548" s="20" t="s">
        <v>2613</v>
      </c>
      <c r="R548" s="20" t="s">
        <v>2614</v>
      </c>
      <c r="S548" s="22">
        <v>45</v>
      </c>
      <c r="T548" s="20" t="s">
        <v>1534</v>
      </c>
      <c r="U548" s="20">
        <v>0</v>
      </c>
      <c r="V548" s="20" t="s">
        <v>600</v>
      </c>
      <c r="W548" s="20">
        <v>0</v>
      </c>
      <c r="X548" s="23" t="b">
        <v>0</v>
      </c>
      <c r="Y548" s="20"/>
      <c r="Z548" s="20" t="s">
        <v>872</v>
      </c>
      <c r="AA548" s="22">
        <v>16</v>
      </c>
      <c r="AB548" s="22">
        <v>17</v>
      </c>
      <c r="AC548" s="22">
        <v>0</v>
      </c>
      <c r="AD548" s="22">
        <v>0</v>
      </c>
      <c r="AE548" s="22">
        <v>0</v>
      </c>
      <c r="AF548" s="22">
        <v>2004</v>
      </c>
      <c r="AG548" s="22">
        <v>24</v>
      </c>
      <c r="AH548" s="20">
        <v>0</v>
      </c>
      <c r="AI548" s="20">
        <v>0</v>
      </c>
      <c r="AJ548" s="20" t="s">
        <v>600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569</v>
      </c>
      <c r="BH548" s="22">
        <v>219</v>
      </c>
      <c r="BI548" s="22">
        <v>558</v>
      </c>
      <c r="BJ548" s="22">
        <v>219</v>
      </c>
      <c r="BK548" s="22">
        <v>544</v>
      </c>
      <c r="BL548" s="22">
        <v>215</v>
      </c>
      <c r="BM548" s="22">
        <v>574</v>
      </c>
      <c r="BN548" s="22">
        <v>219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343</v>
      </c>
      <c r="CB548" s="22">
        <v>45</v>
      </c>
      <c r="CC548" s="22">
        <v>556</v>
      </c>
      <c r="CD548" s="22">
        <v>211</v>
      </c>
      <c r="CE548" s="22">
        <v>575</v>
      </c>
      <c r="CF548" s="22">
        <v>217</v>
      </c>
      <c r="CG548" s="22">
        <v>630</v>
      </c>
      <c r="CH548" s="22">
        <v>216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25</v>
      </c>
      <c r="B549" s="22">
        <v>25</v>
      </c>
      <c r="C549" s="22">
        <v>513046</v>
      </c>
      <c r="D549" s="22">
        <v>-1</v>
      </c>
      <c r="E549" s="22">
        <v>1</v>
      </c>
      <c r="F549" s="22">
        <v>-2</v>
      </c>
      <c r="G549" s="22">
        <v>2</v>
      </c>
      <c r="H549" s="22">
        <v>0</v>
      </c>
      <c r="I549" s="22">
        <v>3</v>
      </c>
      <c r="J549" s="20">
        <v>0</v>
      </c>
      <c r="K549" s="20">
        <v>0.4</v>
      </c>
      <c r="L549" s="22">
        <v>0</v>
      </c>
      <c r="M549" s="20" t="s">
        <v>157</v>
      </c>
      <c r="N549" s="20">
        <v>1</v>
      </c>
      <c r="O549" s="22">
        <v>442</v>
      </c>
      <c r="P549" s="23" t="b">
        <v>0</v>
      </c>
      <c r="Q549" s="20" t="s">
        <v>1796</v>
      </c>
      <c r="R549" s="20" t="s">
        <v>3130</v>
      </c>
      <c r="S549" s="22">
        <v>53</v>
      </c>
      <c r="T549" s="20" t="s">
        <v>1585</v>
      </c>
      <c r="U549" s="20">
        <v>1.8</v>
      </c>
      <c r="V549" s="20" t="s">
        <v>1586</v>
      </c>
      <c r="W549" s="20">
        <v>0.1</v>
      </c>
      <c r="X549" s="23" t="b">
        <v>0</v>
      </c>
      <c r="Y549" s="20"/>
      <c r="Z549" s="20" t="s">
        <v>937</v>
      </c>
      <c r="AA549" s="22">
        <v>16</v>
      </c>
      <c r="AB549" s="22">
        <v>17</v>
      </c>
      <c r="AC549" s="22">
        <v>7</v>
      </c>
      <c r="AD549" s="22">
        <v>1930</v>
      </c>
      <c r="AE549" s="22">
        <v>11</v>
      </c>
      <c r="AF549" s="22">
        <v>8275</v>
      </c>
      <c r="AG549" s="22">
        <v>329</v>
      </c>
      <c r="AH549" s="20">
        <v>0.2</v>
      </c>
      <c r="AI549" s="20">
        <v>1.3</v>
      </c>
      <c r="AJ549" s="20" t="s">
        <v>157</v>
      </c>
      <c r="AK549" s="22">
        <v>285</v>
      </c>
      <c r="AL549" s="22">
        <v>0</v>
      </c>
      <c r="AM549" s="22">
        <v>0</v>
      </c>
      <c r="AN549" s="22">
        <v>0</v>
      </c>
      <c r="AO549" s="22">
        <v>6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30</v>
      </c>
      <c r="AX549" s="20">
        <v>20</v>
      </c>
      <c r="AY549" s="20">
        <v>25.6</v>
      </c>
      <c r="AZ549" s="20">
        <v>12</v>
      </c>
      <c r="BA549" s="20">
        <v>5.9</v>
      </c>
      <c r="BB549" s="22">
        <v>4</v>
      </c>
      <c r="BC549" s="20">
        <v>0.12</v>
      </c>
      <c r="BD549" s="20">
        <v>0.08</v>
      </c>
      <c r="BE549" s="20">
        <v>0.2</v>
      </c>
      <c r="BF549" s="20">
        <v>4.4800000000000004</v>
      </c>
      <c r="BG549" s="22">
        <v>283</v>
      </c>
      <c r="BH549" s="22">
        <v>120</v>
      </c>
      <c r="BI549" s="22">
        <v>188</v>
      </c>
      <c r="BJ549" s="22">
        <v>114</v>
      </c>
      <c r="BK549" s="22">
        <v>238</v>
      </c>
      <c r="BL549" s="22">
        <v>125</v>
      </c>
      <c r="BM549" s="22">
        <v>277</v>
      </c>
      <c r="BN549" s="22">
        <v>122</v>
      </c>
      <c r="BO549" s="20"/>
      <c r="BP549" s="20"/>
      <c r="BQ549" s="20"/>
      <c r="BR549" s="20"/>
      <c r="BS549" s="20"/>
      <c r="BT549" s="20"/>
      <c r="BU549" s="22">
        <v>0.04</v>
      </c>
      <c r="BV549" s="22">
        <v>0</v>
      </c>
      <c r="BW549" s="22">
        <v>0.03</v>
      </c>
      <c r="BX549" s="22">
        <v>7.0000000000000007E-2</v>
      </c>
      <c r="BY549" s="22">
        <v>1.41</v>
      </c>
      <c r="BZ549" s="22">
        <v>1.89</v>
      </c>
      <c r="CA549" s="22">
        <v>158</v>
      </c>
      <c r="CB549" s="22">
        <v>101</v>
      </c>
      <c r="CC549" s="22">
        <v>271</v>
      </c>
      <c r="CD549" s="22">
        <v>124</v>
      </c>
      <c r="CE549" s="22">
        <v>234</v>
      </c>
      <c r="CF549" s="22">
        <v>104</v>
      </c>
      <c r="CG549" s="22">
        <v>437</v>
      </c>
      <c r="CH549" s="22">
        <v>141</v>
      </c>
      <c r="CI549" s="22">
        <v>1.26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0"/>
      <c r="C550" s="22">
        <v>230251</v>
      </c>
      <c r="D550" s="22">
        <v>0</v>
      </c>
      <c r="E550" s="22">
        <v>0</v>
      </c>
      <c r="F550" s="22">
        <v>-2</v>
      </c>
      <c r="G550" s="22">
        <v>2</v>
      </c>
      <c r="H550" s="22">
        <v>0</v>
      </c>
      <c r="I550" s="22">
        <v>4</v>
      </c>
      <c r="J550" s="20">
        <v>0</v>
      </c>
      <c r="K550" s="20">
        <v>0.5</v>
      </c>
      <c r="L550" s="22">
        <v>0</v>
      </c>
      <c r="M550" s="20" t="s">
        <v>1577</v>
      </c>
      <c r="N550" s="20">
        <v>0</v>
      </c>
      <c r="O550" s="22">
        <v>443</v>
      </c>
      <c r="P550" s="23" t="b">
        <v>0</v>
      </c>
      <c r="Q550" s="20" t="s">
        <v>3346</v>
      </c>
      <c r="R550" s="20" t="s">
        <v>3347</v>
      </c>
      <c r="S550" s="22">
        <v>48</v>
      </c>
      <c r="T550" s="20" t="s">
        <v>1578</v>
      </c>
      <c r="U550" s="20">
        <v>0</v>
      </c>
      <c r="V550" s="20" t="s">
        <v>587</v>
      </c>
      <c r="W550" s="20">
        <v>0.3</v>
      </c>
      <c r="X550" s="23" t="b">
        <v>0</v>
      </c>
      <c r="Y550" s="20"/>
      <c r="Z550" s="20" t="s">
        <v>872</v>
      </c>
      <c r="AA550" s="22">
        <v>16</v>
      </c>
      <c r="AB550" s="22">
        <v>17</v>
      </c>
      <c r="AC550" s="22">
        <v>0</v>
      </c>
      <c r="AD550" s="22">
        <v>6239</v>
      </c>
      <c r="AE550" s="22">
        <v>187</v>
      </c>
      <c r="AF550" s="22">
        <v>33252</v>
      </c>
      <c r="AG550" s="22">
        <v>1767</v>
      </c>
      <c r="AH550" s="20">
        <v>0</v>
      </c>
      <c r="AI550" s="20">
        <v>0</v>
      </c>
      <c r="AJ550" s="20" t="s">
        <v>587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641</v>
      </c>
      <c r="BH550" s="22">
        <v>73</v>
      </c>
      <c r="BI550" s="22">
        <v>635</v>
      </c>
      <c r="BJ550" s="22">
        <v>74</v>
      </c>
      <c r="BK550" s="22">
        <v>628</v>
      </c>
      <c r="BL550" s="22">
        <v>75</v>
      </c>
      <c r="BM550" s="22">
        <v>645</v>
      </c>
      <c r="BN550" s="22">
        <v>75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320</v>
      </c>
      <c r="CB550" s="22">
        <v>62</v>
      </c>
      <c r="CC550" s="22">
        <v>632</v>
      </c>
      <c r="CD550" s="22">
        <v>74</v>
      </c>
      <c r="CE550" s="22">
        <v>644</v>
      </c>
      <c r="CF550" s="22">
        <v>75</v>
      </c>
      <c r="CG550" s="22">
        <v>263</v>
      </c>
      <c r="CH550" s="22">
        <v>44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173399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2</v>
      </c>
      <c r="J551" s="20">
        <v>0</v>
      </c>
      <c r="K551" s="20">
        <v>0</v>
      </c>
      <c r="L551" s="22">
        <v>0</v>
      </c>
      <c r="M551" s="20" t="s">
        <v>861</v>
      </c>
      <c r="N551" s="20">
        <v>0</v>
      </c>
      <c r="O551" s="22">
        <v>444</v>
      </c>
      <c r="P551" s="23" t="b">
        <v>0</v>
      </c>
      <c r="Q551" s="20" t="s">
        <v>2966</v>
      </c>
      <c r="R551" s="20" t="s">
        <v>2967</v>
      </c>
      <c r="S551" s="22">
        <v>40</v>
      </c>
      <c r="T551" s="20" t="s">
        <v>1537</v>
      </c>
      <c r="U551" s="20">
        <v>0</v>
      </c>
      <c r="V551" s="20" t="s">
        <v>715</v>
      </c>
      <c r="W551" s="20">
        <v>0.1</v>
      </c>
      <c r="X551" s="23" t="b">
        <v>0</v>
      </c>
      <c r="Y551" s="20"/>
      <c r="Z551" s="20" t="s">
        <v>872</v>
      </c>
      <c r="AA551" s="22">
        <v>16</v>
      </c>
      <c r="AB551" s="22">
        <v>17</v>
      </c>
      <c r="AC551" s="22">
        <v>0</v>
      </c>
      <c r="AD551" s="22">
        <v>796</v>
      </c>
      <c r="AE551" s="22">
        <v>0</v>
      </c>
      <c r="AF551" s="22">
        <v>6984</v>
      </c>
      <c r="AG551" s="22">
        <v>300</v>
      </c>
      <c r="AH551" s="20">
        <v>0</v>
      </c>
      <c r="AI551" s="20">
        <v>0</v>
      </c>
      <c r="AJ551" s="20" t="s">
        <v>715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437</v>
      </c>
      <c r="BH551" s="22">
        <v>156</v>
      </c>
      <c r="BI551" s="22">
        <v>419</v>
      </c>
      <c r="BJ551" s="22">
        <v>155</v>
      </c>
      <c r="BK551" s="22">
        <v>386</v>
      </c>
      <c r="BL551" s="22">
        <v>135</v>
      </c>
      <c r="BM551" s="22">
        <v>443</v>
      </c>
      <c r="BN551" s="22">
        <v>157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630</v>
      </c>
      <c r="CB551" s="22">
        <v>176</v>
      </c>
      <c r="CC551" s="22">
        <v>413</v>
      </c>
      <c r="CD551" s="22">
        <v>138</v>
      </c>
      <c r="CE551" s="22">
        <v>441</v>
      </c>
      <c r="CF551" s="22">
        <v>152</v>
      </c>
      <c r="CG551" s="22">
        <v>426</v>
      </c>
      <c r="CH551" s="22">
        <v>167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100</v>
      </c>
      <c r="C552" s="22">
        <v>116404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2</v>
      </c>
      <c r="J552" s="20">
        <v>-1</v>
      </c>
      <c r="K552" s="20">
        <v>0.5</v>
      </c>
      <c r="L552" s="22">
        <v>0</v>
      </c>
      <c r="M552" s="20" t="s">
        <v>1759</v>
      </c>
      <c r="N552" s="20">
        <v>0</v>
      </c>
      <c r="O552" s="22">
        <v>445</v>
      </c>
      <c r="P552" s="23" t="b">
        <v>0</v>
      </c>
      <c r="Q552" s="20"/>
      <c r="R552" s="20" t="s">
        <v>2470</v>
      </c>
      <c r="S552" s="22">
        <v>44</v>
      </c>
      <c r="T552" s="20" t="s">
        <v>1760</v>
      </c>
      <c r="U552" s="20">
        <v>0</v>
      </c>
      <c r="V552" s="20" t="s">
        <v>1761</v>
      </c>
      <c r="W552" s="20">
        <v>0</v>
      </c>
      <c r="X552" s="23" t="b">
        <v>0</v>
      </c>
      <c r="Y552" s="20"/>
      <c r="Z552" s="20" t="s">
        <v>858</v>
      </c>
      <c r="AA552" s="22">
        <v>16</v>
      </c>
      <c r="AB552" s="22">
        <v>17</v>
      </c>
      <c r="AC552" s="22">
        <v>0</v>
      </c>
      <c r="AD552" s="22">
        <v>464</v>
      </c>
      <c r="AE552" s="22">
        <v>48</v>
      </c>
      <c r="AF552" s="22">
        <v>1866</v>
      </c>
      <c r="AG552" s="22">
        <v>38</v>
      </c>
      <c r="AH552" s="20">
        <v>0</v>
      </c>
      <c r="AI552" s="20">
        <v>0</v>
      </c>
      <c r="AJ552" s="20" t="s">
        <v>1762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519</v>
      </c>
      <c r="BH552" s="22">
        <v>205</v>
      </c>
      <c r="BI552" s="22">
        <v>505</v>
      </c>
      <c r="BJ552" s="22">
        <v>205</v>
      </c>
      <c r="BK552" s="22">
        <v>481</v>
      </c>
      <c r="BL552" s="22">
        <v>193</v>
      </c>
      <c r="BM552" s="22">
        <v>524</v>
      </c>
      <c r="BN552" s="22">
        <v>205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505</v>
      </c>
      <c r="CB552" s="22">
        <v>122</v>
      </c>
      <c r="CC552" s="22">
        <v>501</v>
      </c>
      <c r="CD552" s="22">
        <v>193</v>
      </c>
      <c r="CE552" s="22">
        <v>526</v>
      </c>
      <c r="CF552" s="22">
        <v>204</v>
      </c>
      <c r="CG552" s="22">
        <v>574</v>
      </c>
      <c r="CH552" s="22">
        <v>204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89076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3</v>
      </c>
      <c r="J553" s="20">
        <v>0</v>
      </c>
      <c r="K553" s="20">
        <v>0</v>
      </c>
      <c r="L553" s="22">
        <v>0</v>
      </c>
      <c r="M553" s="20" t="s">
        <v>1573</v>
      </c>
      <c r="N553" s="20">
        <v>0</v>
      </c>
      <c r="O553" s="22">
        <v>446</v>
      </c>
      <c r="P553" s="23" t="b">
        <v>0</v>
      </c>
      <c r="Q553" s="20" t="s">
        <v>3131</v>
      </c>
      <c r="R553" s="20" t="s">
        <v>3132</v>
      </c>
      <c r="S553" s="22">
        <v>49</v>
      </c>
      <c r="T553" s="20" t="s">
        <v>1574</v>
      </c>
      <c r="U553" s="20">
        <v>0</v>
      </c>
      <c r="V553" s="20" t="s">
        <v>603</v>
      </c>
      <c r="W553" s="20">
        <v>0</v>
      </c>
      <c r="X553" s="23" t="b">
        <v>0</v>
      </c>
      <c r="Y553" s="20"/>
      <c r="Z553" s="20" t="s">
        <v>872</v>
      </c>
      <c r="AA553" s="22">
        <v>16</v>
      </c>
      <c r="AB553" s="22">
        <v>17</v>
      </c>
      <c r="AC553" s="22">
        <v>0</v>
      </c>
      <c r="AD553" s="22">
        <v>105</v>
      </c>
      <c r="AE553" s="22">
        <v>0</v>
      </c>
      <c r="AF553" s="22">
        <v>1471</v>
      </c>
      <c r="AG553" s="22">
        <v>68</v>
      </c>
      <c r="AH553" s="20">
        <v>0</v>
      </c>
      <c r="AI553" s="20">
        <v>0</v>
      </c>
      <c r="AJ553" s="20" t="s">
        <v>603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647</v>
      </c>
      <c r="BH553" s="22">
        <v>262</v>
      </c>
      <c r="BI553" s="22">
        <v>641</v>
      </c>
      <c r="BJ553" s="22">
        <v>261</v>
      </c>
      <c r="BK553" s="22">
        <v>634</v>
      </c>
      <c r="BL553" s="22">
        <v>254</v>
      </c>
      <c r="BM553" s="22">
        <v>651</v>
      </c>
      <c r="BN553" s="22">
        <v>264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241</v>
      </c>
      <c r="CB553" s="22">
        <v>156</v>
      </c>
      <c r="CC553" s="22">
        <v>638</v>
      </c>
      <c r="CD553" s="22">
        <v>259</v>
      </c>
      <c r="CE553" s="22">
        <v>650</v>
      </c>
      <c r="CF553" s="22">
        <v>263</v>
      </c>
      <c r="CG553" s="22">
        <v>609</v>
      </c>
      <c r="CH553" s="22">
        <v>238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222531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3</v>
      </c>
      <c r="J554" s="20">
        <v>3.3</v>
      </c>
      <c r="K554" s="20">
        <v>4.8</v>
      </c>
      <c r="L554" s="22">
        <v>2</v>
      </c>
      <c r="M554" s="20" t="s">
        <v>933</v>
      </c>
      <c r="N554" s="20">
        <v>4.3</v>
      </c>
      <c r="O554" s="22">
        <v>447</v>
      </c>
      <c r="P554" s="23" t="b">
        <v>0</v>
      </c>
      <c r="Q554" s="20"/>
      <c r="R554" s="20"/>
      <c r="S554" s="22">
        <v>59</v>
      </c>
      <c r="T554" s="20" t="s">
        <v>1561</v>
      </c>
      <c r="U554" s="20">
        <v>3.4</v>
      </c>
      <c r="V554" s="20" t="s">
        <v>436</v>
      </c>
      <c r="W554" s="20">
        <v>1.9</v>
      </c>
      <c r="X554" s="23" t="b">
        <v>0</v>
      </c>
      <c r="Y554" s="20"/>
      <c r="Z554" s="20" t="s">
        <v>858</v>
      </c>
      <c r="AA554" s="22">
        <v>16</v>
      </c>
      <c r="AB554" s="22">
        <v>17</v>
      </c>
      <c r="AC554" s="22">
        <v>17</v>
      </c>
      <c r="AD554" s="22">
        <v>59281</v>
      </c>
      <c r="AE554" s="22">
        <v>1511</v>
      </c>
      <c r="AF554" s="22">
        <v>114805</v>
      </c>
      <c r="AG554" s="22">
        <v>6154</v>
      </c>
      <c r="AH554" s="20">
        <v>0.7</v>
      </c>
      <c r="AI554" s="20">
        <v>2.9</v>
      </c>
      <c r="AJ554" s="20" t="s">
        <v>436</v>
      </c>
      <c r="AK554" s="22">
        <v>450</v>
      </c>
      <c r="AL554" s="22">
        <v>0</v>
      </c>
      <c r="AM554" s="22">
        <v>2</v>
      </c>
      <c r="AN554" s="22">
        <v>1</v>
      </c>
      <c r="AO554" s="22">
        <v>7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1</v>
      </c>
      <c r="AW554" s="22">
        <v>74</v>
      </c>
      <c r="AX554" s="20">
        <v>81.400000000000006</v>
      </c>
      <c r="AY554" s="20">
        <v>152.9</v>
      </c>
      <c r="AZ554" s="20">
        <v>62</v>
      </c>
      <c r="BA554" s="20">
        <v>29.6</v>
      </c>
      <c r="BB554" s="22">
        <v>5</v>
      </c>
      <c r="BC554" s="20">
        <v>0.67</v>
      </c>
      <c r="BD554" s="20">
        <v>0.91</v>
      </c>
      <c r="BE554" s="20">
        <v>1.58</v>
      </c>
      <c r="BF554" s="20">
        <v>6.94</v>
      </c>
      <c r="BG554" s="22">
        <v>108</v>
      </c>
      <c r="BH554" s="22">
        <v>41</v>
      </c>
      <c r="BI554" s="22">
        <v>17</v>
      </c>
      <c r="BJ554" s="22">
        <v>13</v>
      </c>
      <c r="BK554" s="22">
        <v>80</v>
      </c>
      <c r="BL554" s="22">
        <v>47</v>
      </c>
      <c r="BM554" s="22">
        <v>43</v>
      </c>
      <c r="BN554" s="22">
        <v>27</v>
      </c>
      <c r="BO554" s="22">
        <v>1</v>
      </c>
      <c r="BP554" s="20"/>
      <c r="BQ554" s="22">
        <v>1</v>
      </c>
      <c r="BR554" s="20"/>
      <c r="BS554" s="22">
        <v>1</v>
      </c>
      <c r="BT554" s="20"/>
      <c r="BU554" s="22">
        <v>0.13</v>
      </c>
      <c r="BV554" s="22">
        <v>0</v>
      </c>
      <c r="BW554" s="22">
        <v>0.18</v>
      </c>
      <c r="BX554" s="22">
        <v>0.31</v>
      </c>
      <c r="BY554" s="22">
        <v>1.39</v>
      </c>
      <c r="BZ554" s="22">
        <v>1.4</v>
      </c>
      <c r="CA554" s="22">
        <v>72</v>
      </c>
      <c r="CB554" s="22">
        <v>44</v>
      </c>
      <c r="CC554" s="22">
        <v>51</v>
      </c>
      <c r="CD554" s="22">
        <v>28</v>
      </c>
      <c r="CE554" s="22">
        <v>104</v>
      </c>
      <c r="CF554" s="22">
        <v>47</v>
      </c>
      <c r="CG554" s="22">
        <v>129</v>
      </c>
      <c r="CH554" s="22">
        <v>40</v>
      </c>
      <c r="CI554" s="22">
        <v>1</v>
      </c>
      <c r="CJ554" s="22">
        <v>0.2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20066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1</v>
      </c>
      <c r="J555" s="20">
        <v>-1</v>
      </c>
      <c r="K555" s="20">
        <v>0.5</v>
      </c>
      <c r="L555" s="22">
        <v>0</v>
      </c>
      <c r="M555" s="20" t="s">
        <v>1566</v>
      </c>
      <c r="N555" s="20">
        <v>0</v>
      </c>
      <c r="O555" s="22">
        <v>448</v>
      </c>
      <c r="P555" s="23" t="b">
        <v>0</v>
      </c>
      <c r="Q555" s="20"/>
      <c r="R555" s="20" t="s">
        <v>2471</v>
      </c>
      <c r="S555" s="22">
        <v>40</v>
      </c>
      <c r="T555" s="20" t="s">
        <v>1567</v>
      </c>
      <c r="U555" s="20">
        <v>0</v>
      </c>
      <c r="V555" s="20" t="s">
        <v>591</v>
      </c>
      <c r="W555" s="20">
        <v>0.2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0</v>
      </c>
      <c r="AD555" s="22">
        <v>624</v>
      </c>
      <c r="AE555" s="22">
        <v>85</v>
      </c>
      <c r="AF555" s="22">
        <v>8168</v>
      </c>
      <c r="AG555" s="22">
        <v>221</v>
      </c>
      <c r="AH555" s="20">
        <v>0</v>
      </c>
      <c r="AI555" s="20">
        <v>0</v>
      </c>
      <c r="AJ555" s="20" t="s">
        <v>591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411</v>
      </c>
      <c r="BH555" s="22">
        <v>29</v>
      </c>
      <c r="BI555" s="22">
        <v>389</v>
      </c>
      <c r="BJ555" s="22">
        <v>11</v>
      </c>
      <c r="BK555" s="22">
        <v>356</v>
      </c>
      <c r="BL555" s="22">
        <v>7</v>
      </c>
      <c r="BM555" s="22">
        <v>416</v>
      </c>
      <c r="BN555" s="22">
        <v>29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595</v>
      </c>
      <c r="CB555" s="22">
        <v>35</v>
      </c>
      <c r="CC555" s="22">
        <v>386</v>
      </c>
      <c r="CD555" s="22">
        <v>29</v>
      </c>
      <c r="CE555" s="22">
        <v>414</v>
      </c>
      <c r="CF555" s="22">
        <v>29</v>
      </c>
      <c r="CG555" s="22">
        <v>298</v>
      </c>
      <c r="CH555" s="22">
        <v>45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168547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1</v>
      </c>
      <c r="J556" s="20">
        <v>-1</v>
      </c>
      <c r="K556" s="20">
        <v>0.5</v>
      </c>
      <c r="L556" s="22">
        <v>0</v>
      </c>
      <c r="M556" s="20" t="s">
        <v>918</v>
      </c>
      <c r="N556" s="20">
        <v>0</v>
      </c>
      <c r="O556" s="22">
        <v>449</v>
      </c>
      <c r="P556" s="23" t="b">
        <v>0</v>
      </c>
      <c r="Q556" s="20"/>
      <c r="R556" s="20"/>
      <c r="S556" s="22">
        <v>44</v>
      </c>
      <c r="T556" s="20" t="s">
        <v>2242</v>
      </c>
      <c r="U556" s="20">
        <v>0</v>
      </c>
      <c r="V556" s="20" t="s">
        <v>2243</v>
      </c>
      <c r="W556" s="20">
        <v>0.1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0</v>
      </c>
      <c r="AD556" s="22">
        <v>1297</v>
      </c>
      <c r="AE556" s="22">
        <v>27</v>
      </c>
      <c r="AF556" s="22">
        <v>4984</v>
      </c>
      <c r="AG556" s="22">
        <v>175</v>
      </c>
      <c r="AH556" s="20">
        <v>0</v>
      </c>
      <c r="AI556" s="20">
        <v>0</v>
      </c>
      <c r="AJ556" s="20" t="s">
        <v>2243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527</v>
      </c>
      <c r="BH556" s="22">
        <v>77</v>
      </c>
      <c r="BI556" s="22">
        <v>513</v>
      </c>
      <c r="BJ556" s="22">
        <v>63</v>
      </c>
      <c r="BK556" s="22">
        <v>489</v>
      </c>
      <c r="BL556" s="22">
        <v>60</v>
      </c>
      <c r="BM556" s="22">
        <v>532</v>
      </c>
      <c r="BN556" s="22">
        <v>77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514</v>
      </c>
      <c r="CB556" s="22">
        <v>29</v>
      </c>
      <c r="CC556" s="22">
        <v>510</v>
      </c>
      <c r="CD556" s="22">
        <v>76</v>
      </c>
      <c r="CE556" s="22">
        <v>534</v>
      </c>
      <c r="CF556" s="22">
        <v>77</v>
      </c>
      <c r="CG556" s="22">
        <v>394</v>
      </c>
      <c r="CH556" s="22">
        <v>59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0"/>
      <c r="B557" s="20"/>
      <c r="C557" s="22">
        <v>55037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3</v>
      </c>
      <c r="J557" s="20">
        <v>-0.7</v>
      </c>
      <c r="K557" s="20">
        <v>0.8</v>
      </c>
      <c r="L557" s="22">
        <v>0</v>
      </c>
      <c r="M557" s="20" t="s">
        <v>1575</v>
      </c>
      <c r="N557" s="20">
        <v>0.3</v>
      </c>
      <c r="O557" s="22">
        <v>451</v>
      </c>
      <c r="P557" s="23" t="b">
        <v>0</v>
      </c>
      <c r="Q557" s="20"/>
      <c r="R557" s="20"/>
      <c r="S557" s="22">
        <v>49</v>
      </c>
      <c r="T557" s="20" t="s">
        <v>1576</v>
      </c>
      <c r="U557" s="20">
        <v>0.8</v>
      </c>
      <c r="V557" s="20" t="s">
        <v>618</v>
      </c>
      <c r="W557" s="20">
        <v>0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3</v>
      </c>
      <c r="AD557" s="22">
        <v>274</v>
      </c>
      <c r="AE557" s="22">
        <v>23</v>
      </c>
      <c r="AF557" s="22">
        <v>1147</v>
      </c>
      <c r="AG557" s="22">
        <v>45</v>
      </c>
      <c r="AH557" s="20">
        <v>0.1</v>
      </c>
      <c r="AI557" s="20">
        <v>0.6</v>
      </c>
      <c r="AJ557" s="20" t="s">
        <v>618</v>
      </c>
      <c r="AK557" s="22">
        <v>39</v>
      </c>
      <c r="AL557" s="22">
        <v>0</v>
      </c>
      <c r="AM557" s="22">
        <v>0</v>
      </c>
      <c r="AN557" s="22">
        <v>0</v>
      </c>
      <c r="AO557" s="22">
        <v>1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0</v>
      </c>
      <c r="AW557" s="22">
        <v>14</v>
      </c>
      <c r="AX557" s="20">
        <v>20.6</v>
      </c>
      <c r="AY557" s="20">
        <v>10.7</v>
      </c>
      <c r="AZ557" s="20">
        <v>3</v>
      </c>
      <c r="BA557" s="20">
        <v>3.4</v>
      </c>
      <c r="BB557" s="22">
        <v>0</v>
      </c>
      <c r="BC557" s="20">
        <v>0.02</v>
      </c>
      <c r="BD557" s="20">
        <v>0.02</v>
      </c>
      <c r="BE557" s="20">
        <v>0.04</v>
      </c>
      <c r="BF557" s="20">
        <v>1.58</v>
      </c>
      <c r="BG557" s="22">
        <v>281</v>
      </c>
      <c r="BH557" s="22">
        <v>118</v>
      </c>
      <c r="BI557" s="22">
        <v>280</v>
      </c>
      <c r="BJ557" s="22">
        <v>145</v>
      </c>
      <c r="BK557" s="22">
        <v>315</v>
      </c>
      <c r="BL557" s="22">
        <v>156</v>
      </c>
      <c r="BM557" s="22">
        <v>315</v>
      </c>
      <c r="BN557" s="22">
        <v>141</v>
      </c>
      <c r="BO557" s="20"/>
      <c r="BP557" s="20"/>
      <c r="BQ557" s="20"/>
      <c r="BR557" s="20"/>
      <c r="BS557" s="20"/>
      <c r="BT557" s="20"/>
      <c r="BU557" s="22">
        <v>0.05</v>
      </c>
      <c r="BV557" s="22">
        <v>0</v>
      </c>
      <c r="BW557" s="22">
        <v>0.05</v>
      </c>
      <c r="BX557" s="22">
        <v>0.1</v>
      </c>
      <c r="BY557" s="22">
        <v>3.65</v>
      </c>
      <c r="BZ557" s="22">
        <v>2.31</v>
      </c>
      <c r="CA557" s="22">
        <v>234</v>
      </c>
      <c r="CB557" s="22">
        <v>150</v>
      </c>
      <c r="CC557" s="22">
        <v>353</v>
      </c>
      <c r="CD557" s="22">
        <v>164</v>
      </c>
      <c r="CE557" s="22">
        <v>387</v>
      </c>
      <c r="CF557" s="22">
        <v>184</v>
      </c>
      <c r="CG557" s="22">
        <v>572</v>
      </c>
      <c r="CH557" s="22">
        <v>218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27.75" thickBot="1">
      <c r="A558" s="22">
        <v>0</v>
      </c>
      <c r="B558" s="22">
        <v>0</v>
      </c>
      <c r="C558" s="22">
        <v>221403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1543</v>
      </c>
      <c r="N558" s="20">
        <v>0</v>
      </c>
      <c r="O558" s="22">
        <v>452</v>
      </c>
      <c r="P558" s="23" t="b">
        <v>0</v>
      </c>
      <c r="Q558" s="20" t="s">
        <v>2472</v>
      </c>
      <c r="R558" s="20" t="s">
        <v>2473</v>
      </c>
      <c r="S558" s="22">
        <v>45</v>
      </c>
      <c r="T558" s="20" t="s">
        <v>1544</v>
      </c>
      <c r="U558" s="20">
        <v>0</v>
      </c>
      <c r="V558" s="20" t="s">
        <v>720</v>
      </c>
      <c r="W558" s="20">
        <v>0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0</v>
      </c>
      <c r="AE558" s="22">
        <v>0</v>
      </c>
      <c r="AF558" s="22">
        <v>426</v>
      </c>
      <c r="AG558" s="22">
        <v>7</v>
      </c>
      <c r="AH558" s="20">
        <v>0</v>
      </c>
      <c r="AI558" s="20">
        <v>0</v>
      </c>
      <c r="AJ558" s="20" t="s">
        <v>720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582</v>
      </c>
      <c r="BH558" s="22">
        <v>222</v>
      </c>
      <c r="BI558" s="22">
        <v>575</v>
      </c>
      <c r="BJ558" s="22">
        <v>222</v>
      </c>
      <c r="BK558" s="22">
        <v>563</v>
      </c>
      <c r="BL558" s="22">
        <v>219</v>
      </c>
      <c r="BM558" s="22">
        <v>587</v>
      </c>
      <c r="BN558" s="22">
        <v>222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392</v>
      </c>
      <c r="CB558" s="22">
        <v>78</v>
      </c>
      <c r="CC558" s="22">
        <v>570</v>
      </c>
      <c r="CD558" s="22">
        <v>215</v>
      </c>
      <c r="CE558" s="22">
        <v>588</v>
      </c>
      <c r="CF558" s="22">
        <v>220</v>
      </c>
      <c r="CG558" s="22">
        <v>690</v>
      </c>
      <c r="CH558" s="22">
        <v>228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179519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3</v>
      </c>
      <c r="J559" s="20">
        <v>0.3</v>
      </c>
      <c r="K559" s="20">
        <v>1.8</v>
      </c>
      <c r="L559" s="22">
        <v>1</v>
      </c>
      <c r="M559" s="20" t="s">
        <v>1570</v>
      </c>
      <c r="N559" s="20">
        <v>1.3</v>
      </c>
      <c r="O559" s="22">
        <v>453</v>
      </c>
      <c r="P559" s="23" t="b">
        <v>0</v>
      </c>
      <c r="Q559" s="20"/>
      <c r="R559" s="20" t="s">
        <v>2968</v>
      </c>
      <c r="S559" s="22">
        <v>50</v>
      </c>
      <c r="T559" s="20" t="s">
        <v>1571</v>
      </c>
      <c r="U559" s="20">
        <v>1.8</v>
      </c>
      <c r="V559" s="20" t="s">
        <v>611</v>
      </c>
      <c r="W559" s="20">
        <v>0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7</v>
      </c>
      <c r="AD559" s="22">
        <v>580</v>
      </c>
      <c r="AE559" s="22">
        <v>54</v>
      </c>
      <c r="AF559" s="22">
        <v>1368</v>
      </c>
      <c r="AG559" s="22">
        <v>48</v>
      </c>
      <c r="AH559" s="20">
        <v>0.3</v>
      </c>
      <c r="AI559" s="20">
        <v>1.4</v>
      </c>
      <c r="AJ559" s="20" t="s">
        <v>611</v>
      </c>
      <c r="AK559" s="22">
        <v>298</v>
      </c>
      <c r="AL559" s="22">
        <v>0</v>
      </c>
      <c r="AM559" s="22">
        <v>0</v>
      </c>
      <c r="AN559" s="22">
        <v>1</v>
      </c>
      <c r="AO559" s="22">
        <v>4</v>
      </c>
      <c r="AP559" s="22">
        <v>0</v>
      </c>
      <c r="AQ559" s="22">
        <v>0</v>
      </c>
      <c r="AR559" s="22">
        <v>0</v>
      </c>
      <c r="AS559" s="22">
        <v>2</v>
      </c>
      <c r="AT559" s="22">
        <v>0</v>
      </c>
      <c r="AU559" s="22">
        <v>0</v>
      </c>
      <c r="AV559" s="22">
        <v>0</v>
      </c>
      <c r="AW559" s="22">
        <v>8</v>
      </c>
      <c r="AX559" s="20">
        <v>21.6</v>
      </c>
      <c r="AY559" s="20">
        <v>24.2</v>
      </c>
      <c r="AZ559" s="20">
        <v>6</v>
      </c>
      <c r="BA559" s="20">
        <v>5.2</v>
      </c>
      <c r="BB559" s="22">
        <v>4</v>
      </c>
      <c r="BC559" s="20">
        <v>0.11</v>
      </c>
      <c r="BD559" s="20">
        <v>0.01</v>
      </c>
      <c r="BE559" s="20">
        <v>0.12</v>
      </c>
      <c r="BF559" s="20">
        <v>2.72</v>
      </c>
      <c r="BG559" s="22">
        <v>279</v>
      </c>
      <c r="BH559" s="22">
        <v>116</v>
      </c>
      <c r="BI559" s="22">
        <v>195</v>
      </c>
      <c r="BJ559" s="22">
        <v>117</v>
      </c>
      <c r="BK559" s="22">
        <v>284</v>
      </c>
      <c r="BL559" s="22">
        <v>140</v>
      </c>
      <c r="BM559" s="22">
        <v>288</v>
      </c>
      <c r="BN559" s="22">
        <v>129</v>
      </c>
      <c r="BO559" s="20"/>
      <c r="BP559" s="20"/>
      <c r="BQ559" s="20"/>
      <c r="BR559" s="20"/>
      <c r="BS559" s="20"/>
      <c r="BT559" s="20"/>
      <c r="BU559" s="22">
        <v>0.03</v>
      </c>
      <c r="BV559" s="22">
        <v>0</v>
      </c>
      <c r="BW559" s="22">
        <v>0</v>
      </c>
      <c r="BX559" s="22">
        <v>0.03</v>
      </c>
      <c r="BY559" s="22">
        <v>0.82</v>
      </c>
      <c r="BZ559" s="22">
        <v>1.21</v>
      </c>
      <c r="CA559" s="22">
        <v>192</v>
      </c>
      <c r="CB559" s="22">
        <v>120</v>
      </c>
      <c r="CC559" s="22">
        <v>226</v>
      </c>
      <c r="CD559" s="22">
        <v>104</v>
      </c>
      <c r="CE559" s="22">
        <v>233</v>
      </c>
      <c r="CF559" s="22">
        <v>103</v>
      </c>
      <c r="CG559" s="22">
        <v>585</v>
      </c>
      <c r="CH559" s="22">
        <v>223</v>
      </c>
      <c r="CI559" s="22">
        <v>1.21</v>
      </c>
      <c r="CJ559" s="22">
        <v>0.3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242885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2</v>
      </c>
      <c r="J560" s="20">
        <v>0</v>
      </c>
      <c r="K560" s="20">
        <v>0</v>
      </c>
      <c r="L560" s="22">
        <v>0</v>
      </c>
      <c r="M560" s="20" t="s">
        <v>1545</v>
      </c>
      <c r="N560" s="20">
        <v>0</v>
      </c>
      <c r="O560" s="22">
        <v>454</v>
      </c>
      <c r="P560" s="23" t="b">
        <v>0</v>
      </c>
      <c r="Q560" s="20" t="s">
        <v>3133</v>
      </c>
      <c r="R560" s="20" t="s">
        <v>3134</v>
      </c>
      <c r="S560" s="22">
        <v>40</v>
      </c>
      <c r="T560" s="20" t="s">
        <v>1546</v>
      </c>
      <c r="U560" s="20">
        <v>0</v>
      </c>
      <c r="V560" s="20" t="s">
        <v>719</v>
      </c>
      <c r="W560" s="20">
        <v>0.1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589</v>
      </c>
      <c r="AE560" s="22">
        <v>0</v>
      </c>
      <c r="AF560" s="22">
        <v>4951</v>
      </c>
      <c r="AG560" s="22">
        <v>221</v>
      </c>
      <c r="AH560" s="20">
        <v>0</v>
      </c>
      <c r="AI560" s="20">
        <v>0</v>
      </c>
      <c r="AJ560" s="20" t="s">
        <v>719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461</v>
      </c>
      <c r="BH560" s="22">
        <v>170</v>
      </c>
      <c r="BI560" s="22">
        <v>445</v>
      </c>
      <c r="BJ560" s="22">
        <v>170</v>
      </c>
      <c r="BK560" s="22">
        <v>413</v>
      </c>
      <c r="BL560" s="22">
        <v>151</v>
      </c>
      <c r="BM560" s="22">
        <v>467</v>
      </c>
      <c r="BN560" s="22">
        <v>171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658</v>
      </c>
      <c r="CB560" s="22">
        <v>193</v>
      </c>
      <c r="CC560" s="22">
        <v>438</v>
      </c>
      <c r="CD560" s="22">
        <v>153</v>
      </c>
      <c r="CE560" s="22">
        <v>466</v>
      </c>
      <c r="CF560" s="22">
        <v>167</v>
      </c>
      <c r="CG560" s="22">
        <v>440</v>
      </c>
      <c r="CH560" s="22">
        <v>171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100</v>
      </c>
      <c r="B561" s="22">
        <v>100</v>
      </c>
      <c r="C561" s="22">
        <v>168281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2</v>
      </c>
      <c r="K561" s="20">
        <v>3.5</v>
      </c>
      <c r="L561" s="22">
        <v>2</v>
      </c>
      <c r="M561" s="20" t="s">
        <v>1414</v>
      </c>
      <c r="N561" s="20">
        <v>3</v>
      </c>
      <c r="O561" s="22">
        <v>455</v>
      </c>
      <c r="P561" s="23" t="b">
        <v>0</v>
      </c>
      <c r="Q561" s="20"/>
      <c r="R561" s="20" t="s">
        <v>2969</v>
      </c>
      <c r="S561" s="22">
        <v>45</v>
      </c>
      <c r="T561" s="20" t="s">
        <v>1536</v>
      </c>
      <c r="U561" s="20">
        <v>2.4</v>
      </c>
      <c r="V561" s="20" t="s">
        <v>588</v>
      </c>
      <c r="W561" s="20">
        <v>0.1</v>
      </c>
      <c r="X561" s="23" t="b">
        <v>0</v>
      </c>
      <c r="Y561" s="20"/>
      <c r="Z561" s="20" t="s">
        <v>858</v>
      </c>
      <c r="AA561" s="22">
        <v>16</v>
      </c>
      <c r="AB561" s="22">
        <v>17</v>
      </c>
      <c r="AC561" s="22">
        <v>12</v>
      </c>
      <c r="AD561" s="22">
        <v>3456</v>
      </c>
      <c r="AE561" s="22">
        <v>153</v>
      </c>
      <c r="AF561" s="22">
        <v>4971</v>
      </c>
      <c r="AG561" s="22">
        <v>165</v>
      </c>
      <c r="AH561" s="20">
        <v>0.7</v>
      </c>
      <c r="AI561" s="20">
        <v>2.7</v>
      </c>
      <c r="AJ561" s="20" t="s">
        <v>588</v>
      </c>
      <c r="AK561" s="22">
        <v>416</v>
      </c>
      <c r="AL561" s="22">
        <v>0</v>
      </c>
      <c r="AM561" s="22">
        <v>0</v>
      </c>
      <c r="AN561" s="22">
        <v>1</v>
      </c>
      <c r="AO561" s="22">
        <v>6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1</v>
      </c>
      <c r="AW561" s="22">
        <v>64</v>
      </c>
      <c r="AX561" s="20">
        <v>89</v>
      </c>
      <c r="AY561" s="20">
        <v>32.4</v>
      </c>
      <c r="AZ561" s="20">
        <v>17</v>
      </c>
      <c r="BA561" s="20">
        <v>13.8</v>
      </c>
      <c r="BB561" s="22">
        <v>5</v>
      </c>
      <c r="BC561" s="20">
        <v>0.21</v>
      </c>
      <c r="BD561" s="20">
        <v>0.17</v>
      </c>
      <c r="BE561" s="20">
        <v>0.38</v>
      </c>
      <c r="BF561" s="20">
        <v>5.64</v>
      </c>
      <c r="BG561" s="22">
        <v>90</v>
      </c>
      <c r="BH561" s="22">
        <v>31</v>
      </c>
      <c r="BI561" s="22">
        <v>164</v>
      </c>
      <c r="BJ561" s="22">
        <v>44</v>
      </c>
      <c r="BK561" s="22">
        <v>208</v>
      </c>
      <c r="BL561" s="22">
        <v>57</v>
      </c>
      <c r="BM561" s="22">
        <v>147</v>
      </c>
      <c r="BN561" s="22">
        <v>39</v>
      </c>
      <c r="BO561" s="20"/>
      <c r="BP561" s="20"/>
      <c r="BQ561" s="20"/>
      <c r="BR561" s="20"/>
      <c r="BS561" s="20"/>
      <c r="BT561" s="20"/>
      <c r="BU561" s="22">
        <v>0.05</v>
      </c>
      <c r="BV561" s="22">
        <v>0</v>
      </c>
      <c r="BW561" s="22">
        <v>0.04</v>
      </c>
      <c r="BX561" s="22">
        <v>0.09</v>
      </c>
      <c r="BY561" s="22">
        <v>1.22</v>
      </c>
      <c r="BZ561" s="22">
        <v>1.3</v>
      </c>
      <c r="CA561" s="22">
        <v>366</v>
      </c>
      <c r="CB561" s="22">
        <v>61</v>
      </c>
      <c r="CC561" s="22">
        <v>94</v>
      </c>
      <c r="CD561" s="22">
        <v>25</v>
      </c>
      <c r="CE561" s="22">
        <v>168</v>
      </c>
      <c r="CF561" s="22">
        <v>53</v>
      </c>
      <c r="CG561" s="22">
        <v>420</v>
      </c>
      <c r="CH561" s="22">
        <v>164</v>
      </c>
      <c r="CI561" s="22">
        <v>1.08</v>
      </c>
      <c r="CJ561" s="22">
        <v>0.22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244930</v>
      </c>
      <c r="D562" s="22">
        <v>0</v>
      </c>
      <c r="E562" s="22">
        <v>0</v>
      </c>
      <c r="F562" s="22">
        <v>-1</v>
      </c>
      <c r="G562" s="22">
        <v>1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1256</v>
      </c>
      <c r="N562" s="20">
        <v>0</v>
      </c>
      <c r="O562" s="22">
        <v>456</v>
      </c>
      <c r="P562" s="23" t="b">
        <v>0</v>
      </c>
      <c r="Q562" s="20" t="s">
        <v>3348</v>
      </c>
      <c r="R562" s="20" t="s">
        <v>3349</v>
      </c>
      <c r="S562" s="22">
        <v>44</v>
      </c>
      <c r="T562" s="20" t="s">
        <v>1549</v>
      </c>
      <c r="U562" s="20">
        <v>0</v>
      </c>
      <c r="V562" s="20" t="s">
        <v>712</v>
      </c>
      <c r="W562" s="20">
        <v>0</v>
      </c>
      <c r="X562" s="23" t="b">
        <v>0</v>
      </c>
      <c r="Y562" s="20"/>
      <c r="Z562" s="20" t="s">
        <v>872</v>
      </c>
      <c r="AA562" s="22">
        <v>16</v>
      </c>
      <c r="AB562" s="22">
        <v>17</v>
      </c>
      <c r="AC562" s="22">
        <v>0</v>
      </c>
      <c r="AD562" s="22">
        <v>874</v>
      </c>
      <c r="AE562" s="22">
        <v>0</v>
      </c>
      <c r="AF562" s="22">
        <v>2101</v>
      </c>
      <c r="AG562" s="22">
        <v>179</v>
      </c>
      <c r="AH562" s="20">
        <v>0</v>
      </c>
      <c r="AI562" s="20">
        <v>0</v>
      </c>
      <c r="AJ562" s="20" t="s">
        <v>712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550</v>
      </c>
      <c r="BH562" s="22">
        <v>204</v>
      </c>
      <c r="BI562" s="22">
        <v>536</v>
      </c>
      <c r="BJ562" s="22">
        <v>202</v>
      </c>
      <c r="BK562" s="22">
        <v>520</v>
      </c>
      <c r="BL562" s="22">
        <v>194</v>
      </c>
      <c r="BM562" s="22">
        <v>555</v>
      </c>
      <c r="BN562" s="22">
        <v>207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553</v>
      </c>
      <c r="CB562" s="22">
        <v>287</v>
      </c>
      <c r="CC562" s="22">
        <v>535</v>
      </c>
      <c r="CD562" s="22">
        <v>197</v>
      </c>
      <c r="CE562" s="22">
        <v>557</v>
      </c>
      <c r="CF562" s="22">
        <v>208</v>
      </c>
      <c r="CG562" s="22">
        <v>553</v>
      </c>
      <c r="CH562" s="22">
        <v>206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199170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-0.7</v>
      </c>
      <c r="K563" s="20">
        <v>0.8</v>
      </c>
      <c r="L563" s="22">
        <v>0</v>
      </c>
      <c r="M563" s="20" t="s">
        <v>1562</v>
      </c>
      <c r="N563" s="20">
        <v>0.3</v>
      </c>
      <c r="O563" s="22">
        <v>457</v>
      </c>
      <c r="P563" s="23" t="b">
        <v>0</v>
      </c>
      <c r="Q563" s="20"/>
      <c r="R563" s="20" t="s">
        <v>2474</v>
      </c>
      <c r="S563" s="22">
        <v>45</v>
      </c>
      <c r="T563" s="20" t="s">
        <v>1563</v>
      </c>
      <c r="U563" s="20">
        <v>1</v>
      </c>
      <c r="V563" s="20" t="s">
        <v>714</v>
      </c>
      <c r="W563" s="20">
        <v>0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2</v>
      </c>
      <c r="AD563" s="22">
        <v>796</v>
      </c>
      <c r="AE563" s="22">
        <v>38</v>
      </c>
      <c r="AF563" s="22">
        <v>1330</v>
      </c>
      <c r="AG563" s="22">
        <v>86</v>
      </c>
      <c r="AH563" s="20">
        <v>0.1</v>
      </c>
      <c r="AI563" s="20">
        <v>0.4</v>
      </c>
      <c r="AJ563" s="20" t="s">
        <v>714</v>
      </c>
      <c r="AK563" s="22">
        <v>34</v>
      </c>
      <c r="AL563" s="22">
        <v>0</v>
      </c>
      <c r="AM563" s="22">
        <v>0</v>
      </c>
      <c r="AN563" s="22">
        <v>0</v>
      </c>
      <c r="AO563" s="22">
        <v>1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9</v>
      </c>
      <c r="AX563" s="20">
        <v>7.8</v>
      </c>
      <c r="AY563" s="20">
        <v>0.4</v>
      </c>
      <c r="AZ563" s="20">
        <v>0</v>
      </c>
      <c r="BA563" s="20">
        <v>0.8</v>
      </c>
      <c r="BB563" s="22">
        <v>0</v>
      </c>
      <c r="BC563" s="20">
        <v>0</v>
      </c>
      <c r="BD563" s="20">
        <v>0.01</v>
      </c>
      <c r="BE563" s="20">
        <v>0.01</v>
      </c>
      <c r="BF563" s="20">
        <v>1.31</v>
      </c>
      <c r="BG563" s="22">
        <v>341</v>
      </c>
      <c r="BH563" s="22">
        <v>132</v>
      </c>
      <c r="BI563" s="22">
        <v>362</v>
      </c>
      <c r="BJ563" s="22">
        <v>135</v>
      </c>
      <c r="BK563" s="22">
        <v>558</v>
      </c>
      <c r="BL563" s="22">
        <v>218</v>
      </c>
      <c r="BM563" s="22">
        <v>375</v>
      </c>
      <c r="BN563" s="22">
        <v>136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0.03</v>
      </c>
      <c r="BX563" s="22">
        <v>0.03</v>
      </c>
      <c r="BY563" s="22">
        <v>3.47</v>
      </c>
      <c r="BZ563" s="22">
        <v>2.65</v>
      </c>
      <c r="CA563" s="22">
        <v>376</v>
      </c>
      <c r="CB563" s="22">
        <v>67</v>
      </c>
      <c r="CC563" s="22">
        <v>343</v>
      </c>
      <c r="CD563" s="22">
        <v>116</v>
      </c>
      <c r="CE563" s="22">
        <v>328</v>
      </c>
      <c r="CF563" s="22">
        <v>121</v>
      </c>
      <c r="CG563" s="22">
        <v>514</v>
      </c>
      <c r="CH563" s="22">
        <v>193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243345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505</v>
      </c>
      <c r="N564" s="20">
        <v>0</v>
      </c>
      <c r="O564" s="22">
        <v>458</v>
      </c>
      <c r="P564" s="23" t="b">
        <v>0</v>
      </c>
      <c r="Q564" s="20" t="s">
        <v>3135</v>
      </c>
      <c r="R564" s="20" t="s">
        <v>3136</v>
      </c>
      <c r="S564" s="22">
        <v>49</v>
      </c>
      <c r="T564" s="20" t="s">
        <v>1569</v>
      </c>
      <c r="U564" s="20">
        <v>0</v>
      </c>
      <c r="V564" s="20" t="s">
        <v>619</v>
      </c>
      <c r="W564" s="20">
        <v>0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68</v>
      </c>
      <c r="AE564" s="22">
        <v>0</v>
      </c>
      <c r="AF564" s="22">
        <v>922</v>
      </c>
      <c r="AG564" s="22">
        <v>31</v>
      </c>
      <c r="AH564" s="20">
        <v>0</v>
      </c>
      <c r="AI564" s="20">
        <v>0</v>
      </c>
      <c r="AJ564" s="20" t="s">
        <v>619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660</v>
      </c>
      <c r="BH564" s="22">
        <v>271</v>
      </c>
      <c r="BI564" s="22">
        <v>656</v>
      </c>
      <c r="BJ564" s="22">
        <v>271</v>
      </c>
      <c r="BK564" s="22">
        <v>651</v>
      </c>
      <c r="BL564" s="22">
        <v>266</v>
      </c>
      <c r="BM564" s="22">
        <v>665</v>
      </c>
      <c r="BN564" s="22">
        <v>274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285</v>
      </c>
      <c r="CB564" s="22">
        <v>186</v>
      </c>
      <c r="CC564" s="22">
        <v>652</v>
      </c>
      <c r="CD564" s="22">
        <v>268</v>
      </c>
      <c r="CE564" s="22">
        <v>663</v>
      </c>
      <c r="CF564" s="22">
        <v>272</v>
      </c>
      <c r="CG564" s="22">
        <v>647</v>
      </c>
      <c r="CH564" s="22">
        <v>262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437476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1550</v>
      </c>
      <c r="N565" s="20">
        <v>0</v>
      </c>
      <c r="O565" s="22">
        <v>459</v>
      </c>
      <c r="P565" s="23" t="b">
        <v>0</v>
      </c>
      <c r="Q565" s="20" t="s">
        <v>2475</v>
      </c>
      <c r="R565" s="20" t="s">
        <v>2476</v>
      </c>
      <c r="S565" s="22">
        <v>45</v>
      </c>
      <c r="T565" s="20" t="s">
        <v>1551</v>
      </c>
      <c r="U565" s="20">
        <v>0</v>
      </c>
      <c r="V565" s="20" t="s">
        <v>1552</v>
      </c>
      <c r="W565" s="20">
        <v>0</v>
      </c>
      <c r="X565" s="23" t="b">
        <v>0</v>
      </c>
      <c r="Y565" s="20"/>
      <c r="Z565" s="20" t="s">
        <v>872</v>
      </c>
      <c r="AA565" s="22">
        <v>16</v>
      </c>
      <c r="AB565" s="22">
        <v>17</v>
      </c>
      <c r="AC565" s="22">
        <v>0</v>
      </c>
      <c r="AD565" s="22">
        <v>0</v>
      </c>
      <c r="AE565" s="22">
        <v>0</v>
      </c>
      <c r="AF565" s="22">
        <v>298</v>
      </c>
      <c r="AG565" s="22">
        <v>8</v>
      </c>
      <c r="AH565" s="20">
        <v>0</v>
      </c>
      <c r="AI565" s="20">
        <v>0</v>
      </c>
      <c r="AJ565" s="20" t="s">
        <v>721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594</v>
      </c>
      <c r="BH565" s="22">
        <v>226</v>
      </c>
      <c r="BI565" s="22">
        <v>587</v>
      </c>
      <c r="BJ565" s="22">
        <v>225</v>
      </c>
      <c r="BK565" s="22">
        <v>577</v>
      </c>
      <c r="BL565" s="22">
        <v>218</v>
      </c>
      <c r="BM565" s="22">
        <v>599</v>
      </c>
      <c r="BN565" s="22">
        <v>229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418</v>
      </c>
      <c r="CB565" s="22">
        <v>232</v>
      </c>
      <c r="CC565" s="22">
        <v>582</v>
      </c>
      <c r="CD565" s="22">
        <v>220</v>
      </c>
      <c r="CE565" s="22">
        <v>601</v>
      </c>
      <c r="CF565" s="22">
        <v>230</v>
      </c>
      <c r="CG565" s="22">
        <v>704</v>
      </c>
      <c r="CH565" s="22">
        <v>299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0</v>
      </c>
      <c r="C566" s="22">
        <v>209035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2</v>
      </c>
      <c r="J566" s="20">
        <v>0</v>
      </c>
      <c r="K566" s="20">
        <v>0</v>
      </c>
      <c r="L566" s="22">
        <v>0</v>
      </c>
      <c r="M566" s="20" t="s">
        <v>1540</v>
      </c>
      <c r="N566" s="20">
        <v>0</v>
      </c>
      <c r="O566" s="22">
        <v>460</v>
      </c>
      <c r="P566" s="23" t="b">
        <v>0</v>
      </c>
      <c r="Q566" s="20" t="s">
        <v>3137</v>
      </c>
      <c r="R566" s="20" t="s">
        <v>3138</v>
      </c>
      <c r="S566" s="22">
        <v>40</v>
      </c>
      <c r="T566" s="20" t="s">
        <v>1541</v>
      </c>
      <c r="U566" s="20">
        <v>0</v>
      </c>
      <c r="V566" s="20" t="s">
        <v>716</v>
      </c>
      <c r="W566" s="20">
        <v>0.1</v>
      </c>
      <c r="X566" s="23" t="b">
        <v>0</v>
      </c>
      <c r="Y566" s="20"/>
      <c r="Z566" s="20" t="s">
        <v>872</v>
      </c>
      <c r="AA566" s="22">
        <v>16</v>
      </c>
      <c r="AB566" s="22">
        <v>17</v>
      </c>
      <c r="AC566" s="22">
        <v>0</v>
      </c>
      <c r="AD566" s="22">
        <v>884</v>
      </c>
      <c r="AE566" s="22">
        <v>0</v>
      </c>
      <c r="AF566" s="22">
        <v>5828</v>
      </c>
      <c r="AG566" s="22">
        <v>286</v>
      </c>
      <c r="AH566" s="20">
        <v>0</v>
      </c>
      <c r="AI566" s="20">
        <v>0</v>
      </c>
      <c r="AJ566" s="20" t="s">
        <v>716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447</v>
      </c>
      <c r="BH566" s="22">
        <v>163</v>
      </c>
      <c r="BI566" s="22">
        <v>430</v>
      </c>
      <c r="BJ566" s="22">
        <v>163</v>
      </c>
      <c r="BK566" s="22">
        <v>397</v>
      </c>
      <c r="BL566" s="22">
        <v>143</v>
      </c>
      <c r="BM566" s="22">
        <v>453</v>
      </c>
      <c r="BN566" s="22">
        <v>164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642</v>
      </c>
      <c r="CB566" s="22">
        <v>185</v>
      </c>
      <c r="CC566" s="22">
        <v>424</v>
      </c>
      <c r="CD566" s="22">
        <v>146</v>
      </c>
      <c r="CE566" s="22">
        <v>452</v>
      </c>
      <c r="CF566" s="22">
        <v>160</v>
      </c>
      <c r="CG566" s="22">
        <v>411</v>
      </c>
      <c r="CH566" s="22">
        <v>159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204822</v>
      </c>
      <c r="D567" s="22">
        <v>0</v>
      </c>
      <c r="E567" s="22">
        <v>0</v>
      </c>
      <c r="F567" s="22">
        <v>-1</v>
      </c>
      <c r="G567" s="22">
        <v>1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1564</v>
      </c>
      <c r="N567" s="20">
        <v>0</v>
      </c>
      <c r="O567" s="22">
        <v>461</v>
      </c>
      <c r="P567" s="23" t="b">
        <v>0</v>
      </c>
      <c r="Q567" s="20" t="s">
        <v>2970</v>
      </c>
      <c r="R567" s="20" t="s">
        <v>2844</v>
      </c>
      <c r="S567" s="22">
        <v>44</v>
      </c>
      <c r="T567" s="20" t="s">
        <v>1565</v>
      </c>
      <c r="U567" s="20">
        <v>0</v>
      </c>
      <c r="V567" s="20" t="s">
        <v>503</v>
      </c>
      <c r="W567" s="20">
        <v>0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88</v>
      </c>
      <c r="AE567" s="22">
        <v>0</v>
      </c>
      <c r="AF567" s="22">
        <v>3158</v>
      </c>
      <c r="AG567" s="22">
        <v>56</v>
      </c>
      <c r="AH567" s="20">
        <v>0</v>
      </c>
      <c r="AI567" s="20">
        <v>0</v>
      </c>
      <c r="AJ567" s="20" t="s">
        <v>2244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536</v>
      </c>
      <c r="BH567" s="22">
        <v>212</v>
      </c>
      <c r="BI567" s="22">
        <v>522</v>
      </c>
      <c r="BJ567" s="22">
        <v>212</v>
      </c>
      <c r="BK567" s="22">
        <v>502</v>
      </c>
      <c r="BL567" s="22">
        <v>204</v>
      </c>
      <c r="BM567" s="22">
        <v>541</v>
      </c>
      <c r="BN567" s="22">
        <v>212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529</v>
      </c>
      <c r="CB567" s="22">
        <v>135</v>
      </c>
      <c r="CC567" s="22">
        <v>519</v>
      </c>
      <c r="CD567" s="22">
        <v>201</v>
      </c>
      <c r="CE567" s="22">
        <v>543</v>
      </c>
      <c r="CF567" s="22">
        <v>211</v>
      </c>
      <c r="CG567" s="22">
        <v>564</v>
      </c>
      <c r="CH567" s="22">
        <v>203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185253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1582</v>
      </c>
      <c r="N568" s="20">
        <v>0</v>
      </c>
      <c r="O568" s="22">
        <v>462</v>
      </c>
      <c r="P568" s="23" t="b">
        <v>0</v>
      </c>
      <c r="Q568" s="20" t="s">
        <v>2845</v>
      </c>
      <c r="R568" s="20" t="s">
        <v>2846</v>
      </c>
      <c r="S568" s="22">
        <v>45</v>
      </c>
      <c r="T568" s="20" t="s">
        <v>1583</v>
      </c>
      <c r="U568" s="20">
        <v>0</v>
      </c>
      <c r="V568" s="20" t="s">
        <v>1584</v>
      </c>
      <c r="W568" s="20">
        <v>0</v>
      </c>
      <c r="X568" s="23" t="b">
        <v>0</v>
      </c>
      <c r="Y568" s="20"/>
      <c r="Z568" s="20" t="s">
        <v>872</v>
      </c>
      <c r="AA568" s="22">
        <v>16</v>
      </c>
      <c r="AB568" s="22">
        <v>17</v>
      </c>
      <c r="AC568" s="22">
        <v>0</v>
      </c>
      <c r="AD568" s="22">
        <v>296</v>
      </c>
      <c r="AE568" s="22">
        <v>0</v>
      </c>
      <c r="AF568" s="22">
        <v>4198</v>
      </c>
      <c r="AG568" s="22">
        <v>97</v>
      </c>
      <c r="AH568" s="20">
        <v>0</v>
      </c>
      <c r="AI568" s="20">
        <v>0</v>
      </c>
      <c r="AJ568" s="20" t="s">
        <v>2245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578</v>
      </c>
      <c r="BH568" s="22">
        <v>220</v>
      </c>
      <c r="BI568" s="22">
        <v>571</v>
      </c>
      <c r="BJ568" s="22">
        <v>219</v>
      </c>
      <c r="BK568" s="22">
        <v>557</v>
      </c>
      <c r="BL568" s="22">
        <v>212</v>
      </c>
      <c r="BM568" s="22">
        <v>583</v>
      </c>
      <c r="BN568" s="22">
        <v>223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374</v>
      </c>
      <c r="CB568" s="22">
        <v>225</v>
      </c>
      <c r="CC568" s="22">
        <v>566</v>
      </c>
      <c r="CD568" s="22">
        <v>214</v>
      </c>
      <c r="CE568" s="22">
        <v>584</v>
      </c>
      <c r="CF568" s="22">
        <v>224</v>
      </c>
      <c r="CG568" s="22">
        <v>560</v>
      </c>
      <c r="CH568" s="22">
        <v>209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0"/>
      <c r="C569" s="22">
        <v>50232</v>
      </c>
      <c r="D569" s="22">
        <v>0</v>
      </c>
      <c r="E569" s="22">
        <v>0</v>
      </c>
      <c r="F569" s="22">
        <v>-2</v>
      </c>
      <c r="G569" s="22">
        <v>2</v>
      </c>
      <c r="H569" s="22">
        <v>0</v>
      </c>
      <c r="I569" s="22">
        <v>3</v>
      </c>
      <c r="J569" s="20">
        <v>0</v>
      </c>
      <c r="K569" s="20">
        <v>0.5</v>
      </c>
      <c r="L569" s="22">
        <v>0</v>
      </c>
      <c r="M569" s="20" t="s">
        <v>1475</v>
      </c>
      <c r="N569" s="20">
        <v>0</v>
      </c>
      <c r="O569" s="22">
        <v>463</v>
      </c>
      <c r="P569" s="23" t="b">
        <v>0</v>
      </c>
      <c r="Q569" s="20" t="s">
        <v>3350</v>
      </c>
      <c r="R569" s="20" t="s">
        <v>3351</v>
      </c>
      <c r="S569" s="22">
        <v>48</v>
      </c>
      <c r="T569" s="20" t="s">
        <v>1476</v>
      </c>
      <c r="U569" s="20">
        <v>0</v>
      </c>
      <c r="V569" s="20" t="s">
        <v>743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290</v>
      </c>
      <c r="AE569" s="22">
        <v>19</v>
      </c>
      <c r="AF569" s="22">
        <v>1793</v>
      </c>
      <c r="AG569" s="22">
        <v>88</v>
      </c>
      <c r="AH569" s="20">
        <v>0</v>
      </c>
      <c r="AI569" s="20">
        <v>0</v>
      </c>
      <c r="AJ569" s="20" t="s">
        <v>2615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636</v>
      </c>
      <c r="BH569" s="22">
        <v>253</v>
      </c>
      <c r="BI569" s="22">
        <v>629</v>
      </c>
      <c r="BJ569" s="22">
        <v>252</v>
      </c>
      <c r="BK569" s="22">
        <v>622</v>
      </c>
      <c r="BL569" s="22">
        <v>246</v>
      </c>
      <c r="BM569" s="22">
        <v>641</v>
      </c>
      <c r="BN569" s="22">
        <v>256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303</v>
      </c>
      <c r="CB569" s="22">
        <v>201</v>
      </c>
      <c r="CC569" s="22">
        <v>626</v>
      </c>
      <c r="CD569" s="22">
        <v>249</v>
      </c>
      <c r="CE569" s="22">
        <v>641</v>
      </c>
      <c r="CF569" s="22">
        <v>256</v>
      </c>
      <c r="CG569" s="22">
        <v>569</v>
      </c>
      <c r="CH569" s="22">
        <v>215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27.75" thickBot="1">
      <c r="A570" s="22">
        <v>0</v>
      </c>
      <c r="B570" s="22">
        <v>0</v>
      </c>
      <c r="C570" s="22">
        <v>217331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4</v>
      </c>
      <c r="J570" s="20">
        <v>0</v>
      </c>
      <c r="K570" s="20">
        <v>0</v>
      </c>
      <c r="L570" s="22">
        <v>0</v>
      </c>
      <c r="M570" s="20" t="s">
        <v>1232</v>
      </c>
      <c r="N570" s="20">
        <v>0</v>
      </c>
      <c r="O570" s="22">
        <v>464</v>
      </c>
      <c r="P570" s="23" t="b">
        <v>0</v>
      </c>
      <c r="Q570" s="20" t="s">
        <v>2246</v>
      </c>
      <c r="R570" s="20" t="s">
        <v>2247</v>
      </c>
      <c r="S570" s="22">
        <v>45</v>
      </c>
      <c r="T570" s="20" t="s">
        <v>1542</v>
      </c>
      <c r="U570" s="20">
        <v>0</v>
      </c>
      <c r="V570" s="20" t="s">
        <v>441</v>
      </c>
      <c r="W570" s="20">
        <v>0.2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0</v>
      </c>
      <c r="AE570" s="22">
        <v>0</v>
      </c>
      <c r="AF570" s="22">
        <v>19174</v>
      </c>
      <c r="AG570" s="22">
        <v>735</v>
      </c>
      <c r="AH570" s="20">
        <v>0</v>
      </c>
      <c r="AI570" s="20">
        <v>0</v>
      </c>
      <c r="AJ570" s="20" t="s">
        <v>441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580</v>
      </c>
      <c r="BH570" s="22">
        <v>56</v>
      </c>
      <c r="BI570" s="22">
        <v>573</v>
      </c>
      <c r="BJ570" s="22">
        <v>58</v>
      </c>
      <c r="BK570" s="22">
        <v>561</v>
      </c>
      <c r="BL570" s="22">
        <v>58</v>
      </c>
      <c r="BM570" s="22">
        <v>585</v>
      </c>
      <c r="BN570" s="22">
        <v>58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387</v>
      </c>
      <c r="CB570" s="22">
        <v>65</v>
      </c>
      <c r="CC570" s="22">
        <v>568</v>
      </c>
      <c r="CD570" s="22">
        <v>58</v>
      </c>
      <c r="CE570" s="22">
        <v>586</v>
      </c>
      <c r="CF570" s="22">
        <v>60</v>
      </c>
      <c r="CG570" s="22">
        <v>308</v>
      </c>
      <c r="CH570" s="22">
        <v>52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114241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-1</v>
      </c>
      <c r="K571" s="20">
        <v>0.5</v>
      </c>
      <c r="L571" s="22">
        <v>0</v>
      </c>
      <c r="M571" s="20" t="s">
        <v>1299</v>
      </c>
      <c r="N571" s="20">
        <v>0</v>
      </c>
      <c r="O571" s="22">
        <v>465</v>
      </c>
      <c r="P571" s="23" t="b">
        <v>0</v>
      </c>
      <c r="Q571" s="20"/>
      <c r="R571" s="20"/>
      <c r="S571" s="22">
        <v>44</v>
      </c>
      <c r="T571" s="20" t="s">
        <v>1568</v>
      </c>
      <c r="U571" s="20">
        <v>0</v>
      </c>
      <c r="V571" s="20" t="s">
        <v>553</v>
      </c>
      <c r="W571" s="20">
        <v>0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0</v>
      </c>
      <c r="AD571" s="22">
        <v>231</v>
      </c>
      <c r="AE571" s="22">
        <v>20</v>
      </c>
      <c r="AF571" s="22">
        <v>2043</v>
      </c>
      <c r="AG571" s="22">
        <v>76</v>
      </c>
      <c r="AH571" s="20">
        <v>0</v>
      </c>
      <c r="AI571" s="20">
        <v>0</v>
      </c>
      <c r="AJ571" s="20" t="s">
        <v>553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518</v>
      </c>
      <c r="BH571" s="22">
        <v>204</v>
      </c>
      <c r="BI571" s="22">
        <v>504</v>
      </c>
      <c r="BJ571" s="22">
        <v>204</v>
      </c>
      <c r="BK571" s="22">
        <v>480</v>
      </c>
      <c r="BL571" s="22">
        <v>192</v>
      </c>
      <c r="BM571" s="22">
        <v>523</v>
      </c>
      <c r="BN571" s="22">
        <v>204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503</v>
      </c>
      <c r="CB571" s="22">
        <v>120</v>
      </c>
      <c r="CC571" s="22">
        <v>500</v>
      </c>
      <c r="CD571" s="22">
        <v>192</v>
      </c>
      <c r="CE571" s="22">
        <v>525</v>
      </c>
      <c r="CF571" s="22">
        <v>203</v>
      </c>
      <c r="CG571" s="22">
        <v>506</v>
      </c>
      <c r="CH571" s="22">
        <v>190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201440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4</v>
      </c>
      <c r="J572" s="20">
        <v>0</v>
      </c>
      <c r="K572" s="20">
        <v>0</v>
      </c>
      <c r="L572" s="22">
        <v>0</v>
      </c>
      <c r="M572" s="20" t="s">
        <v>597</v>
      </c>
      <c r="N572" s="20">
        <v>0</v>
      </c>
      <c r="O572" s="22">
        <v>466</v>
      </c>
      <c r="P572" s="23" t="b">
        <v>0</v>
      </c>
      <c r="Q572" s="20" t="s">
        <v>3139</v>
      </c>
      <c r="R572" s="20" t="s">
        <v>3140</v>
      </c>
      <c r="S572" s="22">
        <v>44</v>
      </c>
      <c r="T572" s="20" t="s">
        <v>2248</v>
      </c>
      <c r="U572" s="20">
        <v>0</v>
      </c>
      <c r="V572" s="20" t="s">
        <v>2249</v>
      </c>
      <c r="W572" s="20">
        <v>0.9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22938</v>
      </c>
      <c r="AE572" s="22">
        <v>0</v>
      </c>
      <c r="AF572" s="22">
        <v>71731</v>
      </c>
      <c r="AG572" s="22">
        <v>4789</v>
      </c>
      <c r="AH572" s="20">
        <v>0</v>
      </c>
      <c r="AI572" s="20">
        <v>0</v>
      </c>
      <c r="AJ572" s="20" t="s">
        <v>2249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533</v>
      </c>
      <c r="BH572" s="22">
        <v>50</v>
      </c>
      <c r="BI572" s="22">
        <v>519</v>
      </c>
      <c r="BJ572" s="22">
        <v>52</v>
      </c>
      <c r="BK572" s="22">
        <v>499</v>
      </c>
      <c r="BL572" s="22">
        <v>52</v>
      </c>
      <c r="BM572" s="22">
        <v>538</v>
      </c>
      <c r="BN572" s="22">
        <v>52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526</v>
      </c>
      <c r="CB572" s="22">
        <v>87</v>
      </c>
      <c r="CC572" s="22">
        <v>516</v>
      </c>
      <c r="CD572" s="22">
        <v>52</v>
      </c>
      <c r="CE572" s="22">
        <v>540</v>
      </c>
      <c r="CF572" s="22">
        <v>54</v>
      </c>
      <c r="CG572" s="22">
        <v>174</v>
      </c>
      <c r="CH572" s="22">
        <v>32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215136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2</v>
      </c>
      <c r="J573" s="20">
        <v>-1</v>
      </c>
      <c r="K573" s="20">
        <v>0.5</v>
      </c>
      <c r="L573" s="22">
        <v>0</v>
      </c>
      <c r="M573" s="20" t="s">
        <v>1529</v>
      </c>
      <c r="N573" s="20">
        <v>0</v>
      </c>
      <c r="O573" s="22">
        <v>467</v>
      </c>
      <c r="P573" s="23" t="b">
        <v>0</v>
      </c>
      <c r="Q573" s="20"/>
      <c r="R573" s="20"/>
      <c r="S573" s="22">
        <v>44</v>
      </c>
      <c r="T573" s="20" t="s">
        <v>1530</v>
      </c>
      <c r="U573" s="20">
        <v>1.5</v>
      </c>
      <c r="V573" s="20" t="s">
        <v>1373</v>
      </c>
      <c r="W573" s="20">
        <v>0.2</v>
      </c>
      <c r="X573" s="23" t="b">
        <v>0</v>
      </c>
      <c r="Y573" s="20"/>
      <c r="Z573" s="20" t="s">
        <v>858</v>
      </c>
      <c r="AA573" s="22">
        <v>16</v>
      </c>
      <c r="AB573" s="22">
        <v>17</v>
      </c>
      <c r="AC573" s="22">
        <v>3</v>
      </c>
      <c r="AD573" s="22">
        <v>3402</v>
      </c>
      <c r="AE573" s="22">
        <v>105</v>
      </c>
      <c r="AF573" s="22">
        <v>9127</v>
      </c>
      <c r="AG573" s="22">
        <v>432</v>
      </c>
      <c r="AH573" s="20">
        <v>0</v>
      </c>
      <c r="AI573" s="20">
        <v>0.7</v>
      </c>
      <c r="AJ573" s="20" t="s">
        <v>1373</v>
      </c>
      <c r="AK573" s="22">
        <v>108</v>
      </c>
      <c r="AL573" s="22">
        <v>0</v>
      </c>
      <c r="AM573" s="22">
        <v>0</v>
      </c>
      <c r="AN573" s="22">
        <v>0</v>
      </c>
      <c r="AO573" s="22">
        <v>1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9</v>
      </c>
      <c r="AX573" s="20">
        <v>26.8</v>
      </c>
      <c r="AY573" s="20">
        <v>15.9</v>
      </c>
      <c r="AZ573" s="20">
        <v>6</v>
      </c>
      <c r="BA573" s="20">
        <v>4.9000000000000004</v>
      </c>
      <c r="BB573" s="22">
        <v>1</v>
      </c>
      <c r="BC573" s="20">
        <v>0.02</v>
      </c>
      <c r="BD573" s="20">
        <v>7.0000000000000007E-2</v>
      </c>
      <c r="BE573" s="20">
        <v>0.09</v>
      </c>
      <c r="BF573" s="20">
        <v>0.97</v>
      </c>
      <c r="BG573" s="22">
        <v>260</v>
      </c>
      <c r="BH573" s="22">
        <v>103</v>
      </c>
      <c r="BI573" s="22">
        <v>234</v>
      </c>
      <c r="BJ573" s="22">
        <v>70</v>
      </c>
      <c r="BK573" s="22">
        <v>276</v>
      </c>
      <c r="BL573" s="22">
        <v>94</v>
      </c>
      <c r="BM573" s="22">
        <v>294</v>
      </c>
      <c r="BN573" s="22">
        <v>105</v>
      </c>
      <c r="BO573" s="20"/>
      <c r="BP573" s="20"/>
      <c r="BQ573" s="22">
        <v>3</v>
      </c>
      <c r="BR573" s="20"/>
      <c r="BS573" s="20"/>
      <c r="BT573" s="20"/>
      <c r="BU573" s="22">
        <v>0.02</v>
      </c>
      <c r="BV573" s="22">
        <v>0</v>
      </c>
      <c r="BW573" s="22">
        <v>0.06</v>
      </c>
      <c r="BX573" s="22">
        <v>0.08</v>
      </c>
      <c r="BY573" s="22">
        <v>0.81</v>
      </c>
      <c r="BZ573" s="22">
        <v>0.83</v>
      </c>
      <c r="CA573" s="22">
        <v>531</v>
      </c>
      <c r="CB573" s="22">
        <v>137</v>
      </c>
      <c r="CC573" s="22">
        <v>521</v>
      </c>
      <c r="CD573" s="22">
        <v>203</v>
      </c>
      <c r="CE573" s="22">
        <v>260</v>
      </c>
      <c r="CF573" s="22">
        <v>83</v>
      </c>
      <c r="CG573" s="22">
        <v>293</v>
      </c>
      <c r="CH573" s="22">
        <v>114</v>
      </c>
      <c r="CI573" s="22">
        <v>0.83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60689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4</v>
      </c>
      <c r="J574" s="20">
        <v>0</v>
      </c>
      <c r="K574" s="20">
        <v>1.5</v>
      </c>
      <c r="L574" s="22">
        <v>1</v>
      </c>
      <c r="M574" s="20" t="s">
        <v>1004</v>
      </c>
      <c r="N574" s="20">
        <v>1</v>
      </c>
      <c r="O574" s="22">
        <v>468</v>
      </c>
      <c r="P574" s="23" t="b">
        <v>0</v>
      </c>
      <c r="Q574" s="20"/>
      <c r="R574" s="20"/>
      <c r="S574" s="22">
        <v>50</v>
      </c>
      <c r="T574" s="20" t="s">
        <v>1531</v>
      </c>
      <c r="U574" s="20">
        <v>2.2000000000000002</v>
      </c>
      <c r="V574" s="20" t="s">
        <v>445</v>
      </c>
      <c r="W574" s="20">
        <v>0.6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11</v>
      </c>
      <c r="AD574" s="22">
        <v>26821</v>
      </c>
      <c r="AE574" s="22">
        <v>546</v>
      </c>
      <c r="AF574" s="22">
        <v>33384</v>
      </c>
      <c r="AG574" s="22">
        <v>2141</v>
      </c>
      <c r="AH574" s="20">
        <v>0.2</v>
      </c>
      <c r="AI574" s="20">
        <v>2.2000000000000002</v>
      </c>
      <c r="AJ574" s="20" t="s">
        <v>445</v>
      </c>
      <c r="AK574" s="22">
        <v>43</v>
      </c>
      <c r="AL574" s="22">
        <v>1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2</v>
      </c>
      <c r="AW574" s="22">
        <v>41</v>
      </c>
      <c r="AX574" s="20">
        <v>39.4</v>
      </c>
      <c r="AY574" s="20">
        <v>21.2</v>
      </c>
      <c r="AZ574" s="20">
        <v>23</v>
      </c>
      <c r="BA574" s="20">
        <v>8.5</v>
      </c>
      <c r="BB574" s="22">
        <v>0</v>
      </c>
      <c r="BC574" s="20">
        <v>0.12</v>
      </c>
      <c r="BD574" s="20">
        <v>0.04</v>
      </c>
      <c r="BE574" s="20">
        <v>0.16</v>
      </c>
      <c r="BF574" s="20">
        <v>1.07</v>
      </c>
      <c r="BG574" s="22">
        <v>230</v>
      </c>
      <c r="BH574" s="22">
        <v>27</v>
      </c>
      <c r="BI574" s="22">
        <v>208</v>
      </c>
      <c r="BJ574" s="22">
        <v>27</v>
      </c>
      <c r="BK574" s="22">
        <v>185</v>
      </c>
      <c r="BL574" s="22">
        <v>39</v>
      </c>
      <c r="BM574" s="22">
        <v>235</v>
      </c>
      <c r="BN574" s="22">
        <v>32</v>
      </c>
      <c r="BO574" s="20"/>
      <c r="BP574" s="20"/>
      <c r="BQ574" s="20"/>
      <c r="BR574" s="20"/>
      <c r="BS574" s="20"/>
      <c r="BT574" s="20"/>
      <c r="BU574" s="22">
        <v>0.25</v>
      </c>
      <c r="BV574" s="22">
        <v>0</v>
      </c>
      <c r="BW574" s="22">
        <v>0.08</v>
      </c>
      <c r="BX574" s="22">
        <v>0.33</v>
      </c>
      <c r="BY574" s="22">
        <v>2.2400000000000002</v>
      </c>
      <c r="BZ574" s="22">
        <v>0</v>
      </c>
      <c r="CA574" s="22">
        <v>168</v>
      </c>
      <c r="CB574" s="22">
        <v>43</v>
      </c>
      <c r="CC574" s="22">
        <v>266</v>
      </c>
      <c r="CD574" s="22">
        <v>37</v>
      </c>
      <c r="CE574" s="22">
        <v>182</v>
      </c>
      <c r="CF574" s="22">
        <v>28</v>
      </c>
      <c r="CG574" s="22">
        <v>213</v>
      </c>
      <c r="CH574" s="22">
        <v>40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208912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2</v>
      </c>
      <c r="K575" s="20">
        <v>3.5</v>
      </c>
      <c r="L575" s="22">
        <v>2</v>
      </c>
      <c r="M575" s="20" t="s">
        <v>1016</v>
      </c>
      <c r="N575" s="20">
        <v>3</v>
      </c>
      <c r="O575" s="22">
        <v>469</v>
      </c>
      <c r="P575" s="23" t="b">
        <v>0</v>
      </c>
      <c r="Q575" s="20"/>
      <c r="R575" s="20" t="s">
        <v>2971</v>
      </c>
      <c r="S575" s="22">
        <v>45</v>
      </c>
      <c r="T575" s="20" t="s">
        <v>1539</v>
      </c>
      <c r="U575" s="20">
        <v>2.4</v>
      </c>
      <c r="V575" s="20" t="s">
        <v>520</v>
      </c>
      <c r="W575" s="20">
        <v>0.1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12</v>
      </c>
      <c r="AD575" s="22">
        <v>3574</v>
      </c>
      <c r="AE575" s="22">
        <v>139</v>
      </c>
      <c r="AF575" s="22">
        <v>3868</v>
      </c>
      <c r="AG575" s="22">
        <v>255</v>
      </c>
      <c r="AH575" s="20">
        <v>0.7</v>
      </c>
      <c r="AI575" s="20">
        <v>2.7</v>
      </c>
      <c r="AJ575" s="20" t="s">
        <v>520</v>
      </c>
      <c r="AK575" s="22">
        <v>425</v>
      </c>
      <c r="AL575" s="22">
        <v>0</v>
      </c>
      <c r="AM575" s="22">
        <v>0</v>
      </c>
      <c r="AN575" s="22">
        <v>1</v>
      </c>
      <c r="AO575" s="22">
        <v>7</v>
      </c>
      <c r="AP575" s="22">
        <v>0</v>
      </c>
      <c r="AQ575" s="22">
        <v>0</v>
      </c>
      <c r="AR575" s="22">
        <v>0</v>
      </c>
      <c r="AS575" s="22">
        <v>0</v>
      </c>
      <c r="AT575" s="22">
        <v>1</v>
      </c>
      <c r="AU575" s="22">
        <v>0</v>
      </c>
      <c r="AV575" s="22">
        <v>3</v>
      </c>
      <c r="AW575" s="22">
        <v>64</v>
      </c>
      <c r="AX575" s="20">
        <v>74</v>
      </c>
      <c r="AY575" s="20">
        <v>21.9</v>
      </c>
      <c r="AZ575" s="20">
        <v>16</v>
      </c>
      <c r="BA575" s="20">
        <v>11.2</v>
      </c>
      <c r="BB575" s="22">
        <v>5</v>
      </c>
      <c r="BC575" s="20">
        <v>0.1</v>
      </c>
      <c r="BD575" s="20">
        <v>0.31</v>
      </c>
      <c r="BE575" s="20">
        <v>0.41</v>
      </c>
      <c r="BF575" s="20">
        <v>7.78</v>
      </c>
      <c r="BG575" s="22">
        <v>128</v>
      </c>
      <c r="BH575" s="22">
        <v>51</v>
      </c>
      <c r="BI575" s="22">
        <v>206</v>
      </c>
      <c r="BJ575" s="22">
        <v>60</v>
      </c>
      <c r="BK575" s="22">
        <v>220</v>
      </c>
      <c r="BL575" s="22">
        <v>63</v>
      </c>
      <c r="BM575" s="22">
        <v>192</v>
      </c>
      <c r="BN575" s="22">
        <v>61</v>
      </c>
      <c r="BO575" s="20"/>
      <c r="BP575" s="20"/>
      <c r="BQ575" s="20"/>
      <c r="BR575" s="20"/>
      <c r="BS575" s="20"/>
      <c r="BT575" s="20"/>
      <c r="BU575" s="22">
        <v>0.02</v>
      </c>
      <c r="BV575" s="22">
        <v>0</v>
      </c>
      <c r="BW575" s="22">
        <v>7.0000000000000007E-2</v>
      </c>
      <c r="BX575" s="22">
        <v>0.09</v>
      </c>
      <c r="BY575" s="22">
        <v>1.65</v>
      </c>
      <c r="BZ575" s="22">
        <v>1.48</v>
      </c>
      <c r="CA575" s="22">
        <v>380</v>
      </c>
      <c r="CB575" s="22">
        <v>70</v>
      </c>
      <c r="CC575" s="22">
        <v>96</v>
      </c>
      <c r="CD575" s="22">
        <v>27</v>
      </c>
      <c r="CE575" s="22">
        <v>169</v>
      </c>
      <c r="CF575" s="22">
        <v>54</v>
      </c>
      <c r="CG575" s="22">
        <v>413</v>
      </c>
      <c r="CH575" s="22">
        <v>161</v>
      </c>
      <c r="CI575" s="22">
        <v>1.06</v>
      </c>
      <c r="CJ575" s="22">
        <v>0.21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204968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3</v>
      </c>
      <c r="J576" s="20">
        <v>0.7</v>
      </c>
      <c r="K576" s="20">
        <v>2.2000000000000002</v>
      </c>
      <c r="L576" s="22">
        <v>1</v>
      </c>
      <c r="M576" s="20" t="s">
        <v>983</v>
      </c>
      <c r="N576" s="20">
        <v>1.7</v>
      </c>
      <c r="O576" s="22">
        <v>470</v>
      </c>
      <c r="P576" s="23" t="b">
        <v>0</v>
      </c>
      <c r="Q576" s="20"/>
      <c r="R576" s="20"/>
      <c r="S576" s="22">
        <v>49</v>
      </c>
      <c r="T576" s="20" t="s">
        <v>1538</v>
      </c>
      <c r="U576" s="20">
        <v>1.6</v>
      </c>
      <c r="V576" s="20" t="s">
        <v>599</v>
      </c>
      <c r="W576" s="20">
        <v>0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8</v>
      </c>
      <c r="AD576" s="22">
        <v>784</v>
      </c>
      <c r="AE576" s="22">
        <v>57</v>
      </c>
      <c r="AF576" s="22">
        <v>1738</v>
      </c>
      <c r="AG576" s="22">
        <v>97</v>
      </c>
      <c r="AH576" s="20">
        <v>0.3</v>
      </c>
      <c r="AI576" s="20">
        <v>1.6</v>
      </c>
      <c r="AJ576" s="20" t="s">
        <v>599</v>
      </c>
      <c r="AK576" s="22">
        <v>310</v>
      </c>
      <c r="AL576" s="22">
        <v>0</v>
      </c>
      <c r="AM576" s="22">
        <v>0</v>
      </c>
      <c r="AN576" s="22">
        <v>1</v>
      </c>
      <c r="AO576" s="22">
        <v>5</v>
      </c>
      <c r="AP576" s="22">
        <v>0</v>
      </c>
      <c r="AQ576" s="22">
        <v>0</v>
      </c>
      <c r="AR576" s="22">
        <v>0</v>
      </c>
      <c r="AS576" s="22">
        <v>1</v>
      </c>
      <c r="AT576" s="22">
        <v>0</v>
      </c>
      <c r="AU576" s="22">
        <v>0</v>
      </c>
      <c r="AV576" s="22">
        <v>0</v>
      </c>
      <c r="AW576" s="22">
        <v>22</v>
      </c>
      <c r="AX576" s="20">
        <v>50.2</v>
      </c>
      <c r="AY576" s="20">
        <v>6.1</v>
      </c>
      <c r="AZ576" s="20">
        <v>3</v>
      </c>
      <c r="BA576" s="20">
        <v>5.9</v>
      </c>
      <c r="BB576" s="22">
        <v>3</v>
      </c>
      <c r="BC576" s="20">
        <v>0.02</v>
      </c>
      <c r="BD576" s="20">
        <v>0.02</v>
      </c>
      <c r="BE576" s="20">
        <v>0.04</v>
      </c>
      <c r="BF576" s="20">
        <v>6.51</v>
      </c>
      <c r="BG576" s="22">
        <v>190</v>
      </c>
      <c r="BH576" s="22">
        <v>75</v>
      </c>
      <c r="BI576" s="22">
        <v>300</v>
      </c>
      <c r="BJ576" s="22">
        <v>153</v>
      </c>
      <c r="BK576" s="22">
        <v>317</v>
      </c>
      <c r="BL576" s="22">
        <v>158</v>
      </c>
      <c r="BM576" s="22">
        <v>276</v>
      </c>
      <c r="BN576" s="22">
        <v>121</v>
      </c>
      <c r="BO576" s="20"/>
      <c r="BP576" s="20"/>
      <c r="BQ576" s="20"/>
      <c r="BR576" s="20"/>
      <c r="BS576" s="20"/>
      <c r="BT576" s="20"/>
      <c r="BU576" s="22">
        <v>0.01</v>
      </c>
      <c r="BV576" s="22">
        <v>0</v>
      </c>
      <c r="BW576" s="22">
        <v>0.01</v>
      </c>
      <c r="BX576" s="22">
        <v>0.02</v>
      </c>
      <c r="BY576" s="22">
        <v>1.89</v>
      </c>
      <c r="BZ576" s="22">
        <v>1.45</v>
      </c>
      <c r="CA576" s="22">
        <v>270</v>
      </c>
      <c r="CB576" s="22">
        <v>178</v>
      </c>
      <c r="CC576" s="22">
        <v>189</v>
      </c>
      <c r="CD576" s="22">
        <v>84</v>
      </c>
      <c r="CE576" s="22">
        <v>249</v>
      </c>
      <c r="CF576" s="22">
        <v>112</v>
      </c>
      <c r="CG576" s="22">
        <v>533</v>
      </c>
      <c r="CH576" s="22">
        <v>194</v>
      </c>
      <c r="CI576" s="22">
        <v>0.87</v>
      </c>
      <c r="CJ576" s="22">
        <v>0.28999999999999998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159506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1.3</v>
      </c>
      <c r="K577" s="20">
        <v>2.8</v>
      </c>
      <c r="L577" s="22">
        <v>2</v>
      </c>
      <c r="M577" s="20" t="s">
        <v>2250</v>
      </c>
      <c r="N577" s="20">
        <v>2.2999999999999998</v>
      </c>
      <c r="O577" s="22">
        <v>604</v>
      </c>
      <c r="P577" s="23" t="b">
        <v>0</v>
      </c>
      <c r="Q577" s="20"/>
      <c r="R577" s="20" t="s">
        <v>2847</v>
      </c>
      <c r="S577" s="22">
        <v>45</v>
      </c>
      <c r="T577" s="20" t="s">
        <v>2251</v>
      </c>
      <c r="U577" s="20">
        <v>1.8</v>
      </c>
      <c r="V577" s="20" t="s">
        <v>2252</v>
      </c>
      <c r="W577" s="20">
        <v>0.1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7</v>
      </c>
      <c r="AD577" s="22">
        <v>7448</v>
      </c>
      <c r="AE577" s="22">
        <v>406</v>
      </c>
      <c r="AF577" s="22">
        <v>8435</v>
      </c>
      <c r="AG577" s="22">
        <v>276</v>
      </c>
      <c r="AH577" s="20">
        <v>0.5</v>
      </c>
      <c r="AI577" s="20">
        <v>1.6</v>
      </c>
      <c r="AJ577" s="20" t="s">
        <v>2252</v>
      </c>
      <c r="AK577" s="22">
        <v>323</v>
      </c>
      <c r="AL577" s="22">
        <v>0</v>
      </c>
      <c r="AM577" s="22">
        <v>0</v>
      </c>
      <c r="AN577" s="22">
        <v>1</v>
      </c>
      <c r="AO577" s="22">
        <v>6</v>
      </c>
      <c r="AP577" s="22">
        <v>0</v>
      </c>
      <c r="AQ577" s="22">
        <v>0</v>
      </c>
      <c r="AR577" s="22">
        <v>0</v>
      </c>
      <c r="AS577" s="22">
        <v>3</v>
      </c>
      <c r="AT577" s="22">
        <v>0</v>
      </c>
      <c r="AU577" s="22">
        <v>0</v>
      </c>
      <c r="AV577" s="22">
        <v>0</v>
      </c>
      <c r="AW577" s="22">
        <v>43</v>
      </c>
      <c r="AX577" s="20">
        <v>44.6</v>
      </c>
      <c r="AY577" s="20">
        <v>12.4</v>
      </c>
      <c r="AZ577" s="20">
        <v>3</v>
      </c>
      <c r="BA577" s="20">
        <v>6</v>
      </c>
      <c r="BB577" s="22">
        <v>4</v>
      </c>
      <c r="BC577" s="20">
        <v>0.05</v>
      </c>
      <c r="BD577" s="20">
        <v>0.02</v>
      </c>
      <c r="BE577" s="20">
        <v>7.0000000000000007E-2</v>
      </c>
      <c r="BF577" s="20">
        <v>5.39</v>
      </c>
      <c r="BG577" s="22">
        <v>211</v>
      </c>
      <c r="BH577" s="22">
        <v>85</v>
      </c>
      <c r="BI577" s="22">
        <v>258</v>
      </c>
      <c r="BJ577" s="22">
        <v>81</v>
      </c>
      <c r="BK577" s="22">
        <v>314</v>
      </c>
      <c r="BL577" s="22">
        <v>109</v>
      </c>
      <c r="BM577" s="22">
        <v>271</v>
      </c>
      <c r="BN577" s="22">
        <v>98</v>
      </c>
      <c r="BO577" s="20"/>
      <c r="BP577" s="20"/>
      <c r="BQ577" s="20"/>
      <c r="BR577" s="20"/>
      <c r="BS577" s="20"/>
      <c r="BT577" s="20"/>
      <c r="BU577" s="22">
        <v>0.01</v>
      </c>
      <c r="BV577" s="22">
        <v>0</v>
      </c>
      <c r="BW577" s="22">
        <v>0.01</v>
      </c>
      <c r="BX577" s="22">
        <v>0.02</v>
      </c>
      <c r="BY577" s="22">
        <v>1.5</v>
      </c>
      <c r="BZ577" s="22">
        <v>1.67</v>
      </c>
      <c r="CA577" s="22">
        <v>361</v>
      </c>
      <c r="CB577" s="22">
        <v>56</v>
      </c>
      <c r="CC577" s="22">
        <v>128</v>
      </c>
      <c r="CD577" s="22">
        <v>41</v>
      </c>
      <c r="CE577" s="22">
        <v>223</v>
      </c>
      <c r="CF577" s="22">
        <v>73</v>
      </c>
      <c r="CG577" s="22">
        <v>375</v>
      </c>
      <c r="CH577" s="22">
        <v>143</v>
      </c>
      <c r="CI577" s="22">
        <v>1.1100000000000001</v>
      </c>
      <c r="CJ577" s="22">
        <v>0.28000000000000003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450197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1</v>
      </c>
      <c r="J578" s="20">
        <v>-1</v>
      </c>
      <c r="K578" s="20">
        <v>0.5</v>
      </c>
      <c r="L578" s="22">
        <v>0</v>
      </c>
      <c r="M578" s="20" t="s">
        <v>1791</v>
      </c>
      <c r="N578" s="20">
        <v>0</v>
      </c>
      <c r="O578" s="22">
        <v>636</v>
      </c>
      <c r="P578" s="23" t="b">
        <v>0</v>
      </c>
      <c r="Q578" s="20"/>
      <c r="R578" s="20"/>
      <c r="S578" s="22">
        <v>40</v>
      </c>
      <c r="T578" s="20" t="s">
        <v>2616</v>
      </c>
      <c r="U578" s="20">
        <v>0</v>
      </c>
      <c r="V578" s="20" t="s">
        <v>743</v>
      </c>
      <c r="W578" s="20">
        <v>0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0</v>
      </c>
      <c r="AD578" s="22">
        <v>759</v>
      </c>
      <c r="AE578" s="22">
        <v>24</v>
      </c>
      <c r="AF578" s="22">
        <v>1220</v>
      </c>
      <c r="AG578" s="22">
        <v>40</v>
      </c>
      <c r="AH578" s="20">
        <v>0</v>
      </c>
      <c r="AI578" s="20">
        <v>0</v>
      </c>
      <c r="AJ578" s="20" t="s">
        <v>2617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471</v>
      </c>
      <c r="BH578" s="22">
        <v>61</v>
      </c>
      <c r="BI578" s="22">
        <v>455</v>
      </c>
      <c r="BJ578" s="22">
        <v>45</v>
      </c>
      <c r="BK578" s="22">
        <v>425</v>
      </c>
      <c r="BL578" s="22">
        <v>41</v>
      </c>
      <c r="BM578" s="22">
        <v>477</v>
      </c>
      <c r="BN578" s="22">
        <v>61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672</v>
      </c>
      <c r="CB578" s="22">
        <v>69</v>
      </c>
      <c r="CC578" s="22">
        <v>448</v>
      </c>
      <c r="CD578" s="22">
        <v>60</v>
      </c>
      <c r="CE578" s="22">
        <v>476</v>
      </c>
      <c r="CF578" s="22">
        <v>61</v>
      </c>
      <c r="CG578" s="22">
        <v>499</v>
      </c>
      <c r="CH578" s="22">
        <v>66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0"/>
      <c r="B579" s="20"/>
      <c r="C579" s="22">
        <v>547659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-1</v>
      </c>
      <c r="K579" s="20">
        <v>0.5</v>
      </c>
      <c r="L579" s="22">
        <v>0</v>
      </c>
      <c r="M579" s="20" t="s">
        <v>1039</v>
      </c>
      <c r="N579" s="20">
        <v>0</v>
      </c>
      <c r="O579" s="22">
        <v>637</v>
      </c>
      <c r="P579" s="23" t="b">
        <v>0</v>
      </c>
      <c r="Q579" s="20"/>
      <c r="R579" s="20"/>
      <c r="S579" s="22">
        <v>40</v>
      </c>
      <c r="T579" s="20" t="s">
        <v>2618</v>
      </c>
      <c r="U579" s="20">
        <v>0</v>
      </c>
      <c r="V579" s="20" t="s">
        <v>2619</v>
      </c>
      <c r="W579" s="20">
        <v>0.1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0</v>
      </c>
      <c r="AD579" s="22">
        <v>2275</v>
      </c>
      <c r="AE579" s="22">
        <v>98</v>
      </c>
      <c r="AF579" s="22">
        <v>2958</v>
      </c>
      <c r="AG579" s="22">
        <v>143</v>
      </c>
      <c r="AH579" s="20">
        <v>0</v>
      </c>
      <c r="AI579" s="20">
        <v>0</v>
      </c>
      <c r="AJ579" s="20" t="s">
        <v>2619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496</v>
      </c>
      <c r="BH579" s="22">
        <v>189</v>
      </c>
      <c r="BI579" s="22">
        <v>479</v>
      </c>
      <c r="BJ579" s="22">
        <v>188</v>
      </c>
      <c r="BK579" s="22">
        <v>450</v>
      </c>
      <c r="BL579" s="22">
        <v>172</v>
      </c>
      <c r="BM579" s="22">
        <v>501</v>
      </c>
      <c r="BN579" s="22">
        <v>189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701</v>
      </c>
      <c r="CB579" s="22">
        <v>220</v>
      </c>
      <c r="CC579" s="22">
        <v>473</v>
      </c>
      <c r="CD579" s="22">
        <v>172</v>
      </c>
      <c r="CE579" s="22">
        <v>500</v>
      </c>
      <c r="CF579" s="22">
        <v>185</v>
      </c>
      <c r="CG579" s="22">
        <v>405</v>
      </c>
      <c r="CH579" s="22">
        <v>156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218430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-0.7</v>
      </c>
      <c r="K580" s="20">
        <v>0.8</v>
      </c>
      <c r="L580" s="22">
        <v>0</v>
      </c>
      <c r="M580" s="20" t="s">
        <v>2972</v>
      </c>
      <c r="N580" s="20">
        <v>0.3</v>
      </c>
      <c r="O580" s="22">
        <v>679</v>
      </c>
      <c r="P580" s="23" t="b">
        <v>0</v>
      </c>
      <c r="Q580" s="20"/>
      <c r="R580" s="20"/>
      <c r="S580" s="22">
        <v>45</v>
      </c>
      <c r="T580" s="20" t="s">
        <v>2973</v>
      </c>
      <c r="U580" s="20">
        <v>0.5</v>
      </c>
      <c r="V580" s="20" t="s">
        <v>2974</v>
      </c>
      <c r="W580" s="20">
        <v>0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1</v>
      </c>
      <c r="AD580" s="22">
        <v>2181</v>
      </c>
      <c r="AE580" s="22">
        <v>188</v>
      </c>
      <c r="AF580" s="22">
        <v>675</v>
      </c>
      <c r="AG580" s="22">
        <v>168</v>
      </c>
      <c r="AH580" s="20">
        <v>0.1</v>
      </c>
      <c r="AI580" s="20">
        <v>0.2</v>
      </c>
      <c r="AJ580" s="20" t="s">
        <v>2975</v>
      </c>
      <c r="AK580" s="22">
        <v>70</v>
      </c>
      <c r="AL580" s="22">
        <v>0</v>
      </c>
      <c r="AM580" s="22">
        <v>0</v>
      </c>
      <c r="AN580" s="22">
        <v>0</v>
      </c>
      <c r="AO580" s="22">
        <v>1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0</v>
      </c>
      <c r="AV580" s="22">
        <v>0</v>
      </c>
      <c r="AW580" s="22">
        <v>4</v>
      </c>
      <c r="AX580" s="20">
        <v>7.2</v>
      </c>
      <c r="AY580" s="20">
        <v>1.6</v>
      </c>
      <c r="AZ580" s="20">
        <v>2</v>
      </c>
      <c r="BA580" s="20">
        <v>1.1000000000000001</v>
      </c>
      <c r="BB580" s="22">
        <v>1</v>
      </c>
      <c r="BC580" s="20">
        <v>0</v>
      </c>
      <c r="BD580" s="20">
        <v>0.01</v>
      </c>
      <c r="BE580" s="20">
        <v>0.01</v>
      </c>
      <c r="BF580" s="20">
        <v>0.78</v>
      </c>
      <c r="BG580" s="22">
        <v>345</v>
      </c>
      <c r="BH580" s="22">
        <v>133</v>
      </c>
      <c r="BI580" s="22">
        <v>335</v>
      </c>
      <c r="BJ580" s="22">
        <v>124</v>
      </c>
      <c r="BK580" s="22">
        <v>328</v>
      </c>
      <c r="BL580" s="22">
        <v>116</v>
      </c>
      <c r="BM580" s="22">
        <v>368</v>
      </c>
      <c r="BN580" s="22">
        <v>132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0.01</v>
      </c>
      <c r="BX580" s="22">
        <v>0.01</v>
      </c>
      <c r="BY580" s="22">
        <v>1</v>
      </c>
      <c r="BZ580" s="22">
        <v>1.29</v>
      </c>
      <c r="CA580" s="22">
        <v>388</v>
      </c>
      <c r="CB580" s="22">
        <v>75</v>
      </c>
      <c r="CC580" s="22">
        <v>346</v>
      </c>
      <c r="CD580" s="22">
        <v>118</v>
      </c>
      <c r="CE580" s="22">
        <v>401</v>
      </c>
      <c r="CF580" s="22">
        <v>137</v>
      </c>
      <c r="CG580" s="22">
        <v>538</v>
      </c>
      <c r="CH580" s="22">
        <v>196</v>
      </c>
      <c r="CI580" s="22">
        <v>1.29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575476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2</v>
      </c>
      <c r="J581" s="20">
        <v>-1</v>
      </c>
      <c r="K581" s="20">
        <v>0.5</v>
      </c>
      <c r="L581" s="22">
        <v>0</v>
      </c>
      <c r="M581" s="20" t="s">
        <v>3141</v>
      </c>
      <c r="N581" s="20">
        <v>0</v>
      </c>
      <c r="O581" s="22">
        <v>696</v>
      </c>
      <c r="P581" s="23" t="b">
        <v>0</v>
      </c>
      <c r="Q581" s="20"/>
      <c r="R581" s="20"/>
      <c r="S581" s="22">
        <v>45</v>
      </c>
      <c r="T581" s="20" t="s">
        <v>3142</v>
      </c>
      <c r="U581" s="20">
        <v>0</v>
      </c>
      <c r="V581" s="20" t="s">
        <v>3143</v>
      </c>
      <c r="W581" s="20">
        <v>0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0</v>
      </c>
      <c r="AD581" s="22">
        <v>143</v>
      </c>
      <c r="AE581" s="22">
        <v>21</v>
      </c>
      <c r="AF581" s="22">
        <v>54</v>
      </c>
      <c r="AG581" s="22">
        <v>22</v>
      </c>
      <c r="AH581" s="20">
        <v>0</v>
      </c>
      <c r="AI581" s="20">
        <v>0</v>
      </c>
      <c r="AJ581" s="20" t="s">
        <v>3141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633</v>
      </c>
      <c r="BH581" s="22">
        <v>228</v>
      </c>
      <c r="BI581" s="22">
        <v>625</v>
      </c>
      <c r="BJ581" s="22">
        <v>228</v>
      </c>
      <c r="BK581" s="22">
        <v>617</v>
      </c>
      <c r="BL581" s="22">
        <v>226</v>
      </c>
      <c r="BM581" s="22">
        <v>638</v>
      </c>
      <c r="BN581" s="22">
        <v>228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474</v>
      </c>
      <c r="CB581" s="22">
        <v>103</v>
      </c>
      <c r="CC581" s="22">
        <v>622</v>
      </c>
      <c r="CD581" s="22">
        <v>221</v>
      </c>
      <c r="CE581" s="22">
        <v>637</v>
      </c>
      <c r="CF581" s="22">
        <v>227</v>
      </c>
      <c r="CG581" s="22">
        <v>667</v>
      </c>
      <c r="CH581" s="22">
        <v>225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111452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1</v>
      </c>
      <c r="J582" s="20">
        <v>1.4</v>
      </c>
      <c r="K582" s="20">
        <v>2.9</v>
      </c>
      <c r="L582" s="22">
        <v>0</v>
      </c>
      <c r="M582" s="20" t="s">
        <v>3352</v>
      </c>
      <c r="N582" s="20">
        <v>0</v>
      </c>
      <c r="O582" s="22">
        <v>710</v>
      </c>
      <c r="P582" s="23" t="b">
        <v>0</v>
      </c>
      <c r="Q582" s="20"/>
      <c r="R582" s="20"/>
      <c r="S582" s="22">
        <v>45</v>
      </c>
      <c r="T582" s="20" t="s">
        <v>3353</v>
      </c>
      <c r="U582" s="20">
        <v>0</v>
      </c>
      <c r="V582" s="20" t="s">
        <v>3354</v>
      </c>
      <c r="W582" s="20">
        <v>0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0</v>
      </c>
      <c r="AD582" s="22">
        <v>877</v>
      </c>
      <c r="AE582" s="22">
        <v>138</v>
      </c>
      <c r="AF582" s="22">
        <v>239</v>
      </c>
      <c r="AG582" s="22">
        <v>70</v>
      </c>
      <c r="AH582" s="20">
        <v>0</v>
      </c>
      <c r="AI582" s="20">
        <v>0</v>
      </c>
      <c r="AJ582" s="20" t="s">
        <v>3352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570</v>
      </c>
      <c r="BH582" s="22">
        <v>81</v>
      </c>
      <c r="BI582" s="22">
        <v>562</v>
      </c>
      <c r="BJ582" s="22">
        <v>72</v>
      </c>
      <c r="BK582" s="22">
        <v>548</v>
      </c>
      <c r="BL582" s="22">
        <v>69</v>
      </c>
      <c r="BM582" s="22">
        <v>575</v>
      </c>
      <c r="BN582" s="22">
        <v>81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356</v>
      </c>
      <c r="CB582" s="22">
        <v>18</v>
      </c>
      <c r="CC582" s="22">
        <v>557</v>
      </c>
      <c r="CD582" s="22">
        <v>80</v>
      </c>
      <c r="CE582" s="22">
        <v>576</v>
      </c>
      <c r="CF582" s="22">
        <v>81</v>
      </c>
      <c r="CG582" s="22">
        <v>634</v>
      </c>
      <c r="CH582" s="22">
        <v>78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466404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1</v>
      </c>
      <c r="K583" s="20">
        <v>2.5</v>
      </c>
      <c r="L583" s="22">
        <v>0</v>
      </c>
      <c r="M583" s="20" t="s">
        <v>1137</v>
      </c>
      <c r="N583" s="20">
        <v>0</v>
      </c>
      <c r="O583" s="22">
        <v>711</v>
      </c>
      <c r="P583" s="23" t="b">
        <v>0</v>
      </c>
      <c r="Q583" s="20"/>
      <c r="R583" s="20"/>
      <c r="S583" s="22">
        <v>45</v>
      </c>
      <c r="T583" s="20" t="s">
        <v>3355</v>
      </c>
      <c r="U583" s="20">
        <v>0</v>
      </c>
      <c r="V583" s="20" t="s">
        <v>3356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0</v>
      </c>
      <c r="AD583" s="22">
        <v>119</v>
      </c>
      <c r="AE583" s="22">
        <v>31</v>
      </c>
      <c r="AF583" s="22">
        <v>28</v>
      </c>
      <c r="AG583" s="22">
        <v>15</v>
      </c>
      <c r="AH583" s="20">
        <v>0</v>
      </c>
      <c r="AI583" s="20">
        <v>0</v>
      </c>
      <c r="AJ583" s="20" t="s">
        <v>3356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605</v>
      </c>
      <c r="BH583" s="22">
        <v>226</v>
      </c>
      <c r="BI583" s="22">
        <v>598</v>
      </c>
      <c r="BJ583" s="22">
        <v>226</v>
      </c>
      <c r="BK583" s="22">
        <v>588</v>
      </c>
      <c r="BL583" s="22">
        <v>224</v>
      </c>
      <c r="BM583" s="22">
        <v>610</v>
      </c>
      <c r="BN583" s="22">
        <v>226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434</v>
      </c>
      <c r="CB583" s="22">
        <v>96</v>
      </c>
      <c r="CC583" s="22">
        <v>591</v>
      </c>
      <c r="CD583" s="22">
        <v>219</v>
      </c>
      <c r="CE583" s="22">
        <v>610</v>
      </c>
      <c r="CF583" s="22">
        <v>225</v>
      </c>
      <c r="CG583" s="22">
        <v>694</v>
      </c>
      <c r="CH583" s="22">
        <v>229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250199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3</v>
      </c>
      <c r="J584" s="20">
        <v>0.7</v>
      </c>
      <c r="K584" s="20">
        <v>2.2000000000000002</v>
      </c>
      <c r="L584" s="22">
        <v>0</v>
      </c>
      <c r="M584" s="20" t="s">
        <v>3357</v>
      </c>
      <c r="N584" s="20">
        <v>0</v>
      </c>
      <c r="O584" s="22">
        <v>712</v>
      </c>
      <c r="P584" s="23" t="b">
        <v>0</v>
      </c>
      <c r="Q584" s="20"/>
      <c r="R584" s="20"/>
      <c r="S584" s="22">
        <v>50</v>
      </c>
      <c r="T584" s="20" t="s">
        <v>3358</v>
      </c>
      <c r="U584" s="20">
        <v>0</v>
      </c>
      <c r="V584" s="20" t="s">
        <v>3359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85</v>
      </c>
      <c r="AE584" s="22">
        <v>34</v>
      </c>
      <c r="AF584" s="22">
        <v>16</v>
      </c>
      <c r="AG584" s="22">
        <v>9</v>
      </c>
      <c r="AH584" s="20">
        <v>0</v>
      </c>
      <c r="AI584" s="20">
        <v>0</v>
      </c>
      <c r="AJ584" s="20" t="s">
        <v>3360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681</v>
      </c>
      <c r="BH584" s="22">
        <v>286</v>
      </c>
      <c r="BI584" s="22">
        <v>679</v>
      </c>
      <c r="BJ584" s="22">
        <v>285</v>
      </c>
      <c r="BK584" s="22">
        <v>674</v>
      </c>
      <c r="BL584" s="22">
        <v>281</v>
      </c>
      <c r="BM584" s="22">
        <v>683</v>
      </c>
      <c r="BN584" s="22">
        <v>287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205</v>
      </c>
      <c r="CB584" s="22">
        <v>129</v>
      </c>
      <c r="CC584" s="22">
        <v>673</v>
      </c>
      <c r="CD584" s="22">
        <v>283</v>
      </c>
      <c r="CE584" s="22">
        <v>682</v>
      </c>
      <c r="CF584" s="22">
        <v>286</v>
      </c>
      <c r="CG584" s="22">
        <v>706</v>
      </c>
      <c r="CH584" s="22">
        <v>301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210462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3</v>
      </c>
      <c r="J585" s="20">
        <v>0.7</v>
      </c>
      <c r="K585" s="20">
        <v>2.2000000000000002</v>
      </c>
      <c r="L585" s="22">
        <v>2</v>
      </c>
      <c r="M585" s="20" t="s">
        <v>3361</v>
      </c>
      <c r="N585" s="20">
        <v>2</v>
      </c>
      <c r="O585" s="22">
        <v>713</v>
      </c>
      <c r="P585" s="23" t="b">
        <v>0</v>
      </c>
      <c r="Q585" s="20"/>
      <c r="R585" s="20"/>
      <c r="S585" s="22">
        <v>50</v>
      </c>
      <c r="T585" s="20" t="s">
        <v>3362</v>
      </c>
      <c r="U585" s="20">
        <v>2</v>
      </c>
      <c r="V585" s="20" t="s">
        <v>3363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2</v>
      </c>
      <c r="AD585" s="22">
        <v>665</v>
      </c>
      <c r="AE585" s="22">
        <v>131</v>
      </c>
      <c r="AF585" s="22">
        <v>79</v>
      </c>
      <c r="AG585" s="22">
        <v>30</v>
      </c>
      <c r="AH585" s="20">
        <v>0.4</v>
      </c>
      <c r="AI585" s="20">
        <v>0.4</v>
      </c>
      <c r="AJ585" s="20" t="s">
        <v>3363</v>
      </c>
      <c r="AK585" s="22">
        <v>90</v>
      </c>
      <c r="AL585" s="22">
        <v>0</v>
      </c>
      <c r="AM585" s="22">
        <v>0</v>
      </c>
      <c r="AN585" s="22">
        <v>0</v>
      </c>
      <c r="AO585" s="22">
        <v>1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12</v>
      </c>
      <c r="AX585" s="20">
        <v>16.8</v>
      </c>
      <c r="AY585" s="20">
        <v>3.3</v>
      </c>
      <c r="AZ585" s="20">
        <v>1</v>
      </c>
      <c r="BA585" s="20">
        <v>2.1</v>
      </c>
      <c r="BB585" s="22">
        <v>1</v>
      </c>
      <c r="BC585" s="20">
        <v>0.06</v>
      </c>
      <c r="BD585" s="20">
        <v>0.04</v>
      </c>
      <c r="BE585" s="20">
        <v>0.1</v>
      </c>
      <c r="BF585" s="20">
        <v>0.56000000000000005</v>
      </c>
      <c r="BG585" s="22">
        <v>295</v>
      </c>
      <c r="BH585" s="22">
        <v>126</v>
      </c>
      <c r="BI585" s="22">
        <v>314</v>
      </c>
      <c r="BJ585" s="22">
        <v>158</v>
      </c>
      <c r="BK585" s="22">
        <v>343</v>
      </c>
      <c r="BL585" s="22">
        <v>173</v>
      </c>
      <c r="BM585" s="22">
        <v>350</v>
      </c>
      <c r="BN585" s="22">
        <v>159</v>
      </c>
      <c r="BO585" s="20"/>
      <c r="BP585" s="20"/>
      <c r="BQ585" s="20"/>
      <c r="BR585" s="20"/>
      <c r="BS585" s="20"/>
      <c r="BT585" s="20"/>
      <c r="BU585" s="22">
        <v>0.06</v>
      </c>
      <c r="BV585" s="22">
        <v>0</v>
      </c>
      <c r="BW585" s="22">
        <v>0.04</v>
      </c>
      <c r="BX585" s="22">
        <v>0.1</v>
      </c>
      <c r="BY585" s="22">
        <v>0.56000000000000005</v>
      </c>
      <c r="BZ585" s="22">
        <v>1</v>
      </c>
      <c r="CA585" s="22">
        <v>196</v>
      </c>
      <c r="CB585" s="22">
        <v>123</v>
      </c>
      <c r="CC585" s="22">
        <v>163</v>
      </c>
      <c r="CD585" s="22">
        <v>72</v>
      </c>
      <c r="CE585" s="22">
        <v>211</v>
      </c>
      <c r="CF585" s="22">
        <v>93</v>
      </c>
      <c r="CG585" s="22">
        <v>663</v>
      </c>
      <c r="CH585" s="22">
        <v>269</v>
      </c>
      <c r="CI585" s="22">
        <v>1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152760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4</v>
      </c>
      <c r="J586" s="20">
        <v>0.5</v>
      </c>
      <c r="K586" s="20">
        <v>2</v>
      </c>
      <c r="L586" s="22">
        <v>1</v>
      </c>
      <c r="M586" s="20" t="s">
        <v>3364</v>
      </c>
      <c r="N586" s="20">
        <v>1</v>
      </c>
      <c r="O586" s="22">
        <v>714</v>
      </c>
      <c r="P586" s="23" t="b">
        <v>0</v>
      </c>
      <c r="Q586" s="20"/>
      <c r="R586" s="20"/>
      <c r="S586" s="22">
        <v>50</v>
      </c>
      <c r="T586" s="20" t="s">
        <v>3365</v>
      </c>
      <c r="U586" s="20">
        <v>1</v>
      </c>
      <c r="V586" s="20" t="s">
        <v>3366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1</v>
      </c>
      <c r="AD586" s="22">
        <v>8483</v>
      </c>
      <c r="AE586" s="22">
        <v>1501</v>
      </c>
      <c r="AF586" s="22">
        <v>1352</v>
      </c>
      <c r="AG586" s="22">
        <v>559</v>
      </c>
      <c r="AH586" s="20">
        <v>0.2</v>
      </c>
      <c r="AI586" s="20">
        <v>0.2</v>
      </c>
      <c r="AJ586" s="20" t="s">
        <v>3366</v>
      </c>
      <c r="AK586" s="22">
        <v>19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3</v>
      </c>
      <c r="AX586" s="20">
        <v>0.2</v>
      </c>
      <c r="AY586" s="20">
        <v>0</v>
      </c>
      <c r="AZ586" s="20">
        <v>4</v>
      </c>
      <c r="BA586" s="20">
        <v>0.4</v>
      </c>
      <c r="BB586" s="22">
        <v>0</v>
      </c>
      <c r="BC586" s="20">
        <v>0</v>
      </c>
      <c r="BD586" s="20">
        <v>0</v>
      </c>
      <c r="BE586" s="20">
        <v>0</v>
      </c>
      <c r="BF586" s="20">
        <v>0.37</v>
      </c>
      <c r="BG586" s="22">
        <v>400</v>
      </c>
      <c r="BH586" s="22">
        <v>49</v>
      </c>
      <c r="BI586" s="22">
        <v>669</v>
      </c>
      <c r="BJ586" s="22">
        <v>80</v>
      </c>
      <c r="BK586" s="22">
        <v>309</v>
      </c>
      <c r="BL586" s="22">
        <v>49</v>
      </c>
      <c r="BM586" s="22">
        <v>389</v>
      </c>
      <c r="BN586" s="22">
        <v>49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1.75</v>
      </c>
      <c r="BZ586" s="22">
        <v>0</v>
      </c>
      <c r="CA586" s="22">
        <v>181</v>
      </c>
      <c r="CB586" s="22">
        <v>44</v>
      </c>
      <c r="CC586" s="22">
        <v>267</v>
      </c>
      <c r="CD586" s="22">
        <v>38</v>
      </c>
      <c r="CE586" s="22">
        <v>363</v>
      </c>
      <c r="CF586" s="22">
        <v>48</v>
      </c>
      <c r="CG586" s="22">
        <v>425</v>
      </c>
      <c r="CH586" s="22">
        <v>64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201410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-1</v>
      </c>
      <c r="K587" s="20">
        <v>-0.5</v>
      </c>
      <c r="L587" s="22">
        <v>0</v>
      </c>
      <c r="M587" s="20" t="s">
        <v>1886</v>
      </c>
      <c r="N587" s="20">
        <v>0</v>
      </c>
      <c r="O587" s="22">
        <v>27</v>
      </c>
      <c r="P587" s="23" t="b">
        <v>0</v>
      </c>
      <c r="Q587" s="20"/>
      <c r="R587" s="20"/>
      <c r="S587" s="22">
        <v>40</v>
      </c>
      <c r="T587" s="20" t="s">
        <v>1887</v>
      </c>
      <c r="U587" s="20">
        <v>0</v>
      </c>
      <c r="V587" s="20" t="s">
        <v>1888</v>
      </c>
      <c r="W587" s="20">
        <v>0.9</v>
      </c>
      <c r="X587" s="23" t="b">
        <v>0</v>
      </c>
      <c r="Y587" s="20"/>
      <c r="Z587" s="20" t="s">
        <v>858</v>
      </c>
      <c r="AA587" s="22">
        <v>17</v>
      </c>
      <c r="AB587" s="22">
        <v>49</v>
      </c>
      <c r="AC587" s="22">
        <v>0</v>
      </c>
      <c r="AD587" s="22">
        <v>18006</v>
      </c>
      <c r="AE587" s="22">
        <v>157</v>
      </c>
      <c r="AF587" s="22">
        <v>31710</v>
      </c>
      <c r="AG587" s="22">
        <v>1473</v>
      </c>
      <c r="AH587" s="20">
        <v>0</v>
      </c>
      <c r="AI587" s="20">
        <v>0</v>
      </c>
      <c r="AJ587" s="20" t="s">
        <v>1888</v>
      </c>
      <c r="AK587" s="22">
        <v>4</v>
      </c>
      <c r="AL587" s="22">
        <v>0</v>
      </c>
      <c r="AM587" s="22">
        <v>0</v>
      </c>
      <c r="AN587" s="22">
        <v>0</v>
      </c>
      <c r="AO587" s="22">
        <v>2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6</v>
      </c>
      <c r="AX587" s="20">
        <v>5</v>
      </c>
      <c r="AY587" s="20">
        <v>0</v>
      </c>
      <c r="AZ587" s="20">
        <v>0</v>
      </c>
      <c r="BA587" s="20">
        <v>0.5</v>
      </c>
      <c r="BB587" s="22">
        <v>0</v>
      </c>
      <c r="BC587" s="20">
        <v>0</v>
      </c>
      <c r="BD587" s="20">
        <v>0</v>
      </c>
      <c r="BE587" s="20">
        <v>0</v>
      </c>
      <c r="BF587" s="20">
        <v>0.55000000000000004</v>
      </c>
      <c r="BG587" s="22">
        <v>358</v>
      </c>
      <c r="BH587" s="22">
        <v>135</v>
      </c>
      <c r="BI587" s="22">
        <v>428</v>
      </c>
      <c r="BJ587" s="22">
        <v>162</v>
      </c>
      <c r="BK587" s="22">
        <v>395</v>
      </c>
      <c r="BL587" s="22">
        <v>142</v>
      </c>
      <c r="BM587" s="22">
        <v>384</v>
      </c>
      <c r="BN587" s="22">
        <v>139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12.38</v>
      </c>
      <c r="BZ587" s="22">
        <v>45</v>
      </c>
      <c r="CA587" s="22">
        <v>639</v>
      </c>
      <c r="CB587" s="22">
        <v>183</v>
      </c>
      <c r="CC587" s="22">
        <v>422</v>
      </c>
      <c r="CD587" s="22">
        <v>145</v>
      </c>
      <c r="CE587" s="22">
        <v>450</v>
      </c>
      <c r="CF587" s="22">
        <v>159</v>
      </c>
      <c r="CG587" s="22">
        <v>171</v>
      </c>
      <c r="CH587" s="22">
        <v>66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433979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4</v>
      </c>
      <c r="J588" s="20">
        <v>2.2000000000000002</v>
      </c>
      <c r="K588" s="20">
        <v>2.7</v>
      </c>
      <c r="L588" s="22">
        <v>1</v>
      </c>
      <c r="M588" s="20" t="s">
        <v>967</v>
      </c>
      <c r="N588" s="20">
        <v>3.2</v>
      </c>
      <c r="O588" s="22">
        <v>33</v>
      </c>
      <c r="P588" s="23" t="b">
        <v>0</v>
      </c>
      <c r="Q588" s="20"/>
      <c r="R588" s="20"/>
      <c r="S588" s="22">
        <v>45</v>
      </c>
      <c r="T588" s="20" t="s">
        <v>968</v>
      </c>
      <c r="U588" s="20">
        <v>4.3</v>
      </c>
      <c r="V588" s="20" t="s">
        <v>665</v>
      </c>
      <c r="W588" s="20">
        <v>6.2</v>
      </c>
      <c r="X588" s="23" t="b">
        <v>0</v>
      </c>
      <c r="Y588" s="20"/>
      <c r="Z588" s="20" t="s">
        <v>858</v>
      </c>
      <c r="AA588" s="22">
        <v>17</v>
      </c>
      <c r="AB588" s="22">
        <v>49</v>
      </c>
      <c r="AC588" s="22">
        <v>13</v>
      </c>
      <c r="AD588" s="22">
        <v>257466</v>
      </c>
      <c r="AE588" s="22">
        <v>26188</v>
      </c>
      <c r="AF588" s="22">
        <v>219087</v>
      </c>
      <c r="AG588" s="22">
        <v>14286</v>
      </c>
      <c r="AH588" s="20">
        <v>0.7</v>
      </c>
      <c r="AI588" s="20">
        <v>2.9</v>
      </c>
      <c r="AJ588" s="20" t="s">
        <v>665</v>
      </c>
      <c r="AK588" s="22">
        <v>169</v>
      </c>
      <c r="AL588" s="22">
        <v>1</v>
      </c>
      <c r="AM588" s="22">
        <v>1</v>
      </c>
      <c r="AN588" s="22">
        <v>0</v>
      </c>
      <c r="AO588" s="22">
        <v>4</v>
      </c>
      <c r="AP588" s="22">
        <v>0</v>
      </c>
      <c r="AQ588" s="22">
        <v>0</v>
      </c>
      <c r="AR588" s="22">
        <v>0</v>
      </c>
      <c r="AS588" s="22">
        <v>2</v>
      </c>
      <c r="AT588" s="22">
        <v>0</v>
      </c>
      <c r="AU588" s="22">
        <v>0</v>
      </c>
      <c r="AV588" s="22">
        <v>3</v>
      </c>
      <c r="AW588" s="22">
        <v>29</v>
      </c>
      <c r="AX588" s="20">
        <v>38.6</v>
      </c>
      <c r="AY588" s="20">
        <v>19.399999999999999</v>
      </c>
      <c r="AZ588" s="20">
        <v>26</v>
      </c>
      <c r="BA588" s="20">
        <v>8.3000000000000007</v>
      </c>
      <c r="BB588" s="22">
        <v>2</v>
      </c>
      <c r="BC588" s="20">
        <v>0.17</v>
      </c>
      <c r="BD588" s="20">
        <v>7.0000000000000007E-2</v>
      </c>
      <c r="BE588" s="20">
        <v>0.24</v>
      </c>
      <c r="BF588" s="20">
        <v>4.3600000000000003</v>
      </c>
      <c r="BG588" s="22">
        <v>233</v>
      </c>
      <c r="BH588" s="22">
        <v>29</v>
      </c>
      <c r="BI588" s="22">
        <v>218</v>
      </c>
      <c r="BJ588" s="22">
        <v>32</v>
      </c>
      <c r="BK588" s="22">
        <v>161</v>
      </c>
      <c r="BL588" s="22">
        <v>35</v>
      </c>
      <c r="BM588" s="22">
        <v>238</v>
      </c>
      <c r="BN588" s="22">
        <v>34</v>
      </c>
      <c r="BO588" s="20"/>
      <c r="BP588" s="20"/>
      <c r="BQ588" s="20"/>
      <c r="BR588" s="20"/>
      <c r="BS588" s="20"/>
      <c r="BT588" s="20"/>
      <c r="BU588" s="22">
        <v>0.09</v>
      </c>
      <c r="BV588" s="22">
        <v>0</v>
      </c>
      <c r="BW588" s="22">
        <v>0.04</v>
      </c>
      <c r="BX588" s="22">
        <v>0.13</v>
      </c>
      <c r="BY588" s="22">
        <v>2.3199999999999998</v>
      </c>
      <c r="BZ588" s="22">
        <v>2.13</v>
      </c>
      <c r="CA588" s="22">
        <v>416</v>
      </c>
      <c r="CB588" s="22">
        <v>70</v>
      </c>
      <c r="CC588" s="22">
        <v>89</v>
      </c>
      <c r="CD588" s="22">
        <v>17</v>
      </c>
      <c r="CE588" s="22">
        <v>62</v>
      </c>
      <c r="CF588" s="22">
        <v>13</v>
      </c>
      <c r="CG588" s="22">
        <v>62</v>
      </c>
      <c r="CH588" s="22">
        <v>12</v>
      </c>
      <c r="CI588" s="22">
        <v>1.07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432714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0</v>
      </c>
      <c r="K589" s="20">
        <v>0.5</v>
      </c>
      <c r="L589" s="22">
        <v>3</v>
      </c>
      <c r="M589" s="20" t="s">
        <v>479</v>
      </c>
      <c r="N589" s="20">
        <v>1</v>
      </c>
      <c r="O589" s="22">
        <v>360</v>
      </c>
      <c r="P589" s="23" t="b">
        <v>0</v>
      </c>
      <c r="Q589" s="20"/>
      <c r="R589" s="20"/>
      <c r="S589" s="22">
        <v>44</v>
      </c>
      <c r="T589" s="20" t="s">
        <v>1405</v>
      </c>
      <c r="U589" s="20">
        <v>2</v>
      </c>
      <c r="V589" s="20" t="s">
        <v>752</v>
      </c>
      <c r="W589" s="20">
        <v>0.1</v>
      </c>
      <c r="X589" s="23" t="b">
        <v>0</v>
      </c>
      <c r="Y589" s="20"/>
      <c r="Z589" s="20" t="s">
        <v>858</v>
      </c>
      <c r="AA589" s="22">
        <v>17</v>
      </c>
      <c r="AB589" s="22">
        <v>49</v>
      </c>
      <c r="AC589" s="22">
        <v>4</v>
      </c>
      <c r="AD589" s="22">
        <v>5005</v>
      </c>
      <c r="AE589" s="22">
        <v>1294</v>
      </c>
      <c r="AF589" s="22">
        <v>2892</v>
      </c>
      <c r="AG589" s="22">
        <v>252</v>
      </c>
      <c r="AH589" s="20">
        <v>0.2</v>
      </c>
      <c r="AI589" s="20">
        <v>0.9</v>
      </c>
      <c r="AJ589" s="20" t="s">
        <v>752</v>
      </c>
      <c r="AK589" s="22">
        <v>70</v>
      </c>
      <c r="AL589" s="22">
        <v>0</v>
      </c>
      <c r="AM589" s="22">
        <v>0</v>
      </c>
      <c r="AN589" s="22">
        <v>1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10</v>
      </c>
      <c r="AX589" s="20">
        <v>8</v>
      </c>
      <c r="AY589" s="20">
        <v>0.5</v>
      </c>
      <c r="AZ589" s="20">
        <v>34</v>
      </c>
      <c r="BA589" s="20">
        <v>4.3</v>
      </c>
      <c r="BB589" s="22">
        <v>1</v>
      </c>
      <c r="BC589" s="20">
        <v>0.26</v>
      </c>
      <c r="BD589" s="20">
        <v>0.01</v>
      </c>
      <c r="BE589" s="20">
        <v>0.27</v>
      </c>
      <c r="BF589" s="20">
        <v>1.25</v>
      </c>
      <c r="BG589" s="22">
        <v>338</v>
      </c>
      <c r="BH589" s="22">
        <v>146</v>
      </c>
      <c r="BI589" s="22">
        <v>360</v>
      </c>
      <c r="BJ589" s="22">
        <v>177</v>
      </c>
      <c r="BK589" s="22">
        <v>132</v>
      </c>
      <c r="BL589" s="22">
        <v>79</v>
      </c>
      <c r="BM589" s="22">
        <v>301</v>
      </c>
      <c r="BN589" s="22">
        <v>133</v>
      </c>
      <c r="BO589" s="20"/>
      <c r="BP589" s="20"/>
      <c r="BQ589" s="20"/>
      <c r="BR589" s="20"/>
      <c r="BS589" s="20"/>
      <c r="BT589" s="20"/>
      <c r="BU589" s="22">
        <v>0.33</v>
      </c>
      <c r="BV589" s="22">
        <v>0</v>
      </c>
      <c r="BW589" s="22">
        <v>0.01</v>
      </c>
      <c r="BX589" s="22">
        <v>0.34</v>
      </c>
      <c r="BY589" s="22">
        <v>1.61</v>
      </c>
      <c r="BZ589" s="22">
        <v>0</v>
      </c>
      <c r="CA589" s="22">
        <v>557</v>
      </c>
      <c r="CB589" s="22">
        <v>291</v>
      </c>
      <c r="CC589" s="22">
        <v>243</v>
      </c>
      <c r="CD589" s="22">
        <v>110</v>
      </c>
      <c r="CE589" s="22">
        <v>193</v>
      </c>
      <c r="CF589" s="22">
        <v>81</v>
      </c>
      <c r="CG589" s="22">
        <v>449</v>
      </c>
      <c r="CH589" s="22">
        <v>147</v>
      </c>
      <c r="CI589" s="22">
        <v>1.29</v>
      </c>
      <c r="CJ589" s="22">
        <v>1.29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233821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2</v>
      </c>
      <c r="J590" s="20">
        <v>-0.3</v>
      </c>
      <c r="K590" s="20">
        <v>0.2</v>
      </c>
      <c r="L590" s="22">
        <v>1</v>
      </c>
      <c r="M590" s="20" t="s">
        <v>2253</v>
      </c>
      <c r="N590" s="20">
        <v>0.7</v>
      </c>
      <c r="O590" s="22">
        <v>471</v>
      </c>
      <c r="P590" s="23" t="b">
        <v>0</v>
      </c>
      <c r="Q590" s="20"/>
      <c r="R590" s="20" t="s">
        <v>3367</v>
      </c>
      <c r="S590" s="22">
        <v>44</v>
      </c>
      <c r="T590" s="20" t="s">
        <v>2254</v>
      </c>
      <c r="U590" s="20">
        <v>0.8</v>
      </c>
      <c r="V590" s="20" t="s">
        <v>2255</v>
      </c>
      <c r="W590" s="20">
        <v>0.3</v>
      </c>
      <c r="X590" s="23" t="b">
        <v>0</v>
      </c>
      <c r="Y590" s="20"/>
      <c r="Z590" s="20" t="s">
        <v>858</v>
      </c>
      <c r="AA590" s="22">
        <v>17</v>
      </c>
      <c r="AB590" s="22">
        <v>49</v>
      </c>
      <c r="AC590" s="22">
        <v>4</v>
      </c>
      <c r="AD590" s="22">
        <v>6631</v>
      </c>
      <c r="AE590" s="22">
        <v>143</v>
      </c>
      <c r="AF590" s="22">
        <v>19406</v>
      </c>
      <c r="AG590" s="22">
        <v>779</v>
      </c>
      <c r="AH590" s="20">
        <v>0.2</v>
      </c>
      <c r="AI590" s="20">
        <v>0.9</v>
      </c>
      <c r="AJ590" s="20" t="s">
        <v>2255</v>
      </c>
      <c r="AK590" s="22">
        <v>450</v>
      </c>
      <c r="AL590" s="22">
        <v>0</v>
      </c>
      <c r="AM590" s="22">
        <v>0</v>
      </c>
      <c r="AN590" s="22">
        <v>0</v>
      </c>
      <c r="AO590" s="22">
        <v>9</v>
      </c>
      <c r="AP590" s="22">
        <v>0</v>
      </c>
      <c r="AQ590" s="22">
        <v>0</v>
      </c>
      <c r="AR590" s="22">
        <v>0</v>
      </c>
      <c r="AS590" s="22">
        <v>2</v>
      </c>
      <c r="AT590" s="22">
        <v>0</v>
      </c>
      <c r="AU590" s="22">
        <v>0</v>
      </c>
      <c r="AV590" s="22">
        <v>0</v>
      </c>
      <c r="AW590" s="22">
        <v>40</v>
      </c>
      <c r="AX590" s="20">
        <v>95.4</v>
      </c>
      <c r="AY590" s="20">
        <v>4.2</v>
      </c>
      <c r="AZ590" s="20">
        <v>21</v>
      </c>
      <c r="BA590" s="20">
        <v>12.2</v>
      </c>
      <c r="BB590" s="22">
        <v>5</v>
      </c>
      <c r="BC590" s="20">
        <v>0.48</v>
      </c>
      <c r="BD590" s="20">
        <v>0.01</v>
      </c>
      <c r="BE590" s="20">
        <v>0.49</v>
      </c>
      <c r="BF590" s="20">
        <v>11.35</v>
      </c>
      <c r="BG590" s="22">
        <v>77</v>
      </c>
      <c r="BH590" s="22">
        <v>23</v>
      </c>
      <c r="BI590" s="22">
        <v>309</v>
      </c>
      <c r="BJ590" s="22">
        <v>109</v>
      </c>
      <c r="BK590" s="22">
        <v>189</v>
      </c>
      <c r="BL590" s="22">
        <v>47</v>
      </c>
      <c r="BM590" s="22">
        <v>179</v>
      </c>
      <c r="BN590" s="22">
        <v>53</v>
      </c>
      <c r="BO590" s="20"/>
      <c r="BP590" s="20"/>
      <c r="BQ590" s="20"/>
      <c r="BR590" s="20"/>
      <c r="BS590" s="20"/>
      <c r="BT590" s="20"/>
      <c r="BU590" s="22">
        <v>0.1</v>
      </c>
      <c r="BV590" s="22">
        <v>0</v>
      </c>
      <c r="BW590" s="22">
        <v>0</v>
      </c>
      <c r="BX590" s="22">
        <v>0.1</v>
      </c>
      <c r="BY590" s="22">
        <v>2.27</v>
      </c>
      <c r="BZ590" s="22">
        <v>1.8</v>
      </c>
      <c r="CA590" s="22">
        <v>545</v>
      </c>
      <c r="CB590" s="22">
        <v>143</v>
      </c>
      <c r="CC590" s="22">
        <v>295</v>
      </c>
      <c r="CD590" s="22">
        <v>97</v>
      </c>
      <c r="CE590" s="22">
        <v>385</v>
      </c>
      <c r="CF590" s="22">
        <v>127</v>
      </c>
      <c r="CG590" s="22">
        <v>266</v>
      </c>
      <c r="CH590" s="22">
        <v>104</v>
      </c>
      <c r="CI590" s="22">
        <v>1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538206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1</v>
      </c>
      <c r="J591" s="20">
        <v>-1</v>
      </c>
      <c r="K591" s="20">
        <v>-0.5</v>
      </c>
      <c r="L591" s="22">
        <v>0</v>
      </c>
      <c r="M591" s="20" t="s">
        <v>1014</v>
      </c>
      <c r="N591" s="20">
        <v>0</v>
      </c>
      <c r="O591" s="22">
        <v>472</v>
      </c>
      <c r="P591" s="23" t="b">
        <v>0</v>
      </c>
      <c r="Q591" s="20"/>
      <c r="R591" s="20"/>
      <c r="S591" s="22">
        <v>40</v>
      </c>
      <c r="T591" s="20" t="s">
        <v>2256</v>
      </c>
      <c r="U591" s="20">
        <v>0</v>
      </c>
      <c r="V591" s="20" t="s">
        <v>2257</v>
      </c>
      <c r="W591" s="20">
        <v>0.3</v>
      </c>
      <c r="X591" s="23" t="b">
        <v>0</v>
      </c>
      <c r="Y591" s="20"/>
      <c r="Z591" s="20" t="s">
        <v>858</v>
      </c>
      <c r="AA591" s="22">
        <v>17</v>
      </c>
      <c r="AB591" s="22">
        <v>49</v>
      </c>
      <c r="AC591" s="22">
        <v>0</v>
      </c>
      <c r="AD591" s="22">
        <v>1768</v>
      </c>
      <c r="AE591" s="22">
        <v>52</v>
      </c>
      <c r="AF591" s="22">
        <v>8027</v>
      </c>
      <c r="AG591" s="22">
        <v>392</v>
      </c>
      <c r="AH591" s="20">
        <v>0</v>
      </c>
      <c r="AI591" s="20">
        <v>0</v>
      </c>
      <c r="AJ591" s="20" t="s">
        <v>2257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494</v>
      </c>
      <c r="BH591" s="22">
        <v>73</v>
      </c>
      <c r="BI591" s="22">
        <v>477</v>
      </c>
      <c r="BJ591" s="22">
        <v>57</v>
      </c>
      <c r="BK591" s="22">
        <v>448</v>
      </c>
      <c r="BL591" s="22">
        <v>53</v>
      </c>
      <c r="BM591" s="22">
        <v>499</v>
      </c>
      <c r="BN591" s="22">
        <v>73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699</v>
      </c>
      <c r="CB591" s="22">
        <v>81</v>
      </c>
      <c r="CC591" s="22">
        <v>471</v>
      </c>
      <c r="CD591" s="22">
        <v>72</v>
      </c>
      <c r="CE591" s="22">
        <v>498</v>
      </c>
      <c r="CF591" s="22">
        <v>73</v>
      </c>
      <c r="CG591" s="22">
        <v>276</v>
      </c>
      <c r="CH591" s="22">
        <v>41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50</v>
      </c>
      <c r="B592" s="22">
        <v>50</v>
      </c>
      <c r="C592" s="22">
        <v>82691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-0.2</v>
      </c>
      <c r="K592" s="20">
        <v>0.1</v>
      </c>
      <c r="L592" s="22">
        <v>0</v>
      </c>
      <c r="M592" s="20" t="s">
        <v>1791</v>
      </c>
      <c r="N592" s="20">
        <v>0.7</v>
      </c>
      <c r="O592" s="22">
        <v>473</v>
      </c>
      <c r="P592" s="23" t="b">
        <v>0</v>
      </c>
      <c r="Q592" s="20" t="s">
        <v>3368</v>
      </c>
      <c r="R592" s="20" t="s">
        <v>3369</v>
      </c>
      <c r="S592" s="22">
        <v>40</v>
      </c>
      <c r="T592" s="20" t="s">
        <v>2258</v>
      </c>
      <c r="U592" s="20">
        <v>1.3</v>
      </c>
      <c r="V592" s="20" t="s">
        <v>2259</v>
      </c>
      <c r="W592" s="20">
        <v>9.8000000000000007</v>
      </c>
      <c r="X592" s="23" t="b">
        <v>0</v>
      </c>
      <c r="Y592" s="20"/>
      <c r="Z592" s="20" t="s">
        <v>937</v>
      </c>
      <c r="AA592" s="22">
        <v>17</v>
      </c>
      <c r="AB592" s="22">
        <v>49</v>
      </c>
      <c r="AC592" s="22">
        <v>4</v>
      </c>
      <c r="AD592" s="22">
        <v>161870</v>
      </c>
      <c r="AE592" s="22">
        <v>616</v>
      </c>
      <c r="AF592" s="22">
        <v>546732</v>
      </c>
      <c r="AG592" s="22">
        <v>42772</v>
      </c>
      <c r="AH592" s="20">
        <v>0.2</v>
      </c>
      <c r="AI592" s="20">
        <v>1</v>
      </c>
      <c r="AJ592" s="20" t="s">
        <v>2259</v>
      </c>
      <c r="AK592" s="22">
        <v>250</v>
      </c>
      <c r="AL592" s="22">
        <v>0</v>
      </c>
      <c r="AM592" s="22">
        <v>0</v>
      </c>
      <c r="AN592" s="22">
        <v>0</v>
      </c>
      <c r="AO592" s="22">
        <v>4</v>
      </c>
      <c r="AP592" s="22">
        <v>0</v>
      </c>
      <c r="AQ592" s="22">
        <v>0</v>
      </c>
      <c r="AR592" s="22">
        <v>0</v>
      </c>
      <c r="AS592" s="22">
        <v>1</v>
      </c>
      <c r="AT592" s="22">
        <v>0</v>
      </c>
      <c r="AU592" s="22">
        <v>0</v>
      </c>
      <c r="AV592" s="22">
        <v>0</v>
      </c>
      <c r="AW592" s="22">
        <v>17</v>
      </c>
      <c r="AX592" s="20">
        <v>41</v>
      </c>
      <c r="AY592" s="20">
        <v>28.6</v>
      </c>
      <c r="AZ592" s="20">
        <v>6</v>
      </c>
      <c r="BA592" s="20">
        <v>7.5</v>
      </c>
      <c r="BB592" s="22">
        <v>3</v>
      </c>
      <c r="BC592" s="20">
        <v>0</v>
      </c>
      <c r="BD592" s="20">
        <v>0.12</v>
      </c>
      <c r="BE592" s="20">
        <v>0.12</v>
      </c>
      <c r="BF592" s="20">
        <v>7.4</v>
      </c>
      <c r="BG592" s="22">
        <v>224</v>
      </c>
      <c r="BH592" s="22">
        <v>89</v>
      </c>
      <c r="BI592" s="22">
        <v>180</v>
      </c>
      <c r="BJ592" s="22">
        <v>47</v>
      </c>
      <c r="BK592" s="22">
        <v>274</v>
      </c>
      <c r="BL592" s="22">
        <v>92</v>
      </c>
      <c r="BM592" s="22">
        <v>252</v>
      </c>
      <c r="BN592" s="22">
        <v>89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0.04</v>
      </c>
      <c r="BX592" s="22">
        <v>0.04</v>
      </c>
      <c r="BY592" s="22">
        <v>2.66</v>
      </c>
      <c r="BZ592" s="22">
        <v>1.44</v>
      </c>
      <c r="CA592" s="22">
        <v>607</v>
      </c>
      <c r="CB592" s="22">
        <v>164</v>
      </c>
      <c r="CC592" s="22">
        <v>289</v>
      </c>
      <c r="CD592" s="22">
        <v>92</v>
      </c>
      <c r="CE592" s="22">
        <v>273</v>
      </c>
      <c r="CF592" s="22">
        <v>89</v>
      </c>
      <c r="CG592" s="22">
        <v>44</v>
      </c>
      <c r="CH592" s="22">
        <v>13</v>
      </c>
      <c r="CI592" s="22">
        <v>1.08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40386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-0.3</v>
      </c>
      <c r="K593" s="20">
        <v>0.2</v>
      </c>
      <c r="L593" s="22">
        <v>0</v>
      </c>
      <c r="M593" s="20" t="s">
        <v>1004</v>
      </c>
      <c r="N593" s="20">
        <v>0.7</v>
      </c>
      <c r="O593" s="22">
        <v>474</v>
      </c>
      <c r="P593" s="23" t="b">
        <v>0</v>
      </c>
      <c r="Q593" s="20"/>
      <c r="R593" s="20"/>
      <c r="S593" s="22">
        <v>40</v>
      </c>
      <c r="T593" s="20" t="s">
        <v>2260</v>
      </c>
      <c r="U593" s="20">
        <v>1</v>
      </c>
      <c r="V593" s="20" t="s">
        <v>2261</v>
      </c>
      <c r="W593" s="20">
        <v>1.1000000000000001</v>
      </c>
      <c r="X593" s="23" t="b">
        <v>0</v>
      </c>
      <c r="Y593" s="20"/>
      <c r="Z593" s="20" t="s">
        <v>858</v>
      </c>
      <c r="AA593" s="22">
        <v>17</v>
      </c>
      <c r="AB593" s="22">
        <v>49</v>
      </c>
      <c r="AC593" s="22">
        <v>5</v>
      </c>
      <c r="AD593" s="22">
        <v>90901</v>
      </c>
      <c r="AE593" s="22">
        <v>715</v>
      </c>
      <c r="AF593" s="22">
        <v>38563</v>
      </c>
      <c r="AG593" s="22">
        <v>2188</v>
      </c>
      <c r="AH593" s="20">
        <v>0.2</v>
      </c>
      <c r="AI593" s="20">
        <v>1.2</v>
      </c>
      <c r="AJ593" s="20" t="s">
        <v>2261</v>
      </c>
      <c r="AK593" s="22">
        <v>233</v>
      </c>
      <c r="AL593" s="22">
        <v>0</v>
      </c>
      <c r="AM593" s="22">
        <v>0</v>
      </c>
      <c r="AN593" s="22">
        <v>0</v>
      </c>
      <c r="AO593" s="22">
        <v>5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22</v>
      </c>
      <c r="AX593" s="20">
        <v>49.2</v>
      </c>
      <c r="AY593" s="20">
        <v>3.5</v>
      </c>
      <c r="AZ593" s="20">
        <v>10</v>
      </c>
      <c r="BA593" s="20">
        <v>6.3</v>
      </c>
      <c r="BB593" s="22">
        <v>2</v>
      </c>
      <c r="BC593" s="20">
        <v>0.1</v>
      </c>
      <c r="BD593" s="20">
        <v>0</v>
      </c>
      <c r="BE593" s="20">
        <v>0.1</v>
      </c>
      <c r="BF593" s="20">
        <v>4.93</v>
      </c>
      <c r="BG593" s="22">
        <v>197</v>
      </c>
      <c r="BH593" s="22">
        <v>79</v>
      </c>
      <c r="BI593" s="22">
        <v>311</v>
      </c>
      <c r="BJ593" s="22">
        <v>111</v>
      </c>
      <c r="BK593" s="22">
        <v>244</v>
      </c>
      <c r="BL593" s="22">
        <v>75</v>
      </c>
      <c r="BM593" s="22">
        <v>268</v>
      </c>
      <c r="BN593" s="22">
        <v>97</v>
      </c>
      <c r="BO593" s="20"/>
      <c r="BP593" s="20"/>
      <c r="BQ593" s="20"/>
      <c r="BR593" s="20"/>
      <c r="BS593" s="20"/>
      <c r="BT593" s="20"/>
      <c r="BU593" s="22">
        <v>0.04</v>
      </c>
      <c r="BV593" s="22">
        <v>0</v>
      </c>
      <c r="BW593" s="22">
        <v>0</v>
      </c>
      <c r="BX593" s="22">
        <v>0.04</v>
      </c>
      <c r="BY593" s="22">
        <v>1.9</v>
      </c>
      <c r="BZ593" s="22">
        <v>1.93</v>
      </c>
      <c r="CA593" s="22">
        <v>600</v>
      </c>
      <c r="CB593" s="22">
        <v>162</v>
      </c>
      <c r="CC593" s="22">
        <v>288</v>
      </c>
      <c r="CD593" s="22">
        <v>91</v>
      </c>
      <c r="CE593" s="22">
        <v>295</v>
      </c>
      <c r="CF593" s="22">
        <v>96</v>
      </c>
      <c r="CG593" s="22">
        <v>157</v>
      </c>
      <c r="CH593" s="22">
        <v>60</v>
      </c>
      <c r="CI593" s="22">
        <v>0.77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100</v>
      </c>
      <c r="C594" s="22">
        <v>226182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3.3</v>
      </c>
      <c r="K594" s="20">
        <v>3.8</v>
      </c>
      <c r="L594" s="22">
        <v>6</v>
      </c>
      <c r="M594" s="20" t="s">
        <v>2265</v>
      </c>
      <c r="N594" s="20">
        <v>4.3</v>
      </c>
      <c r="O594" s="22">
        <v>476</v>
      </c>
      <c r="P594" s="23" t="b">
        <v>0</v>
      </c>
      <c r="Q594" s="20"/>
      <c r="R594" s="20" t="s">
        <v>2477</v>
      </c>
      <c r="S594" s="22">
        <v>45</v>
      </c>
      <c r="T594" s="20" t="s">
        <v>2266</v>
      </c>
      <c r="U594" s="20">
        <v>6.5</v>
      </c>
      <c r="V594" s="20" t="s">
        <v>2267</v>
      </c>
      <c r="W594" s="20">
        <v>0.1</v>
      </c>
      <c r="X594" s="23" t="b">
        <v>0</v>
      </c>
      <c r="Y594" s="20"/>
      <c r="Z594" s="20" t="s">
        <v>858</v>
      </c>
      <c r="AA594" s="22">
        <v>17</v>
      </c>
      <c r="AB594" s="22">
        <v>49</v>
      </c>
      <c r="AC594" s="22">
        <v>13</v>
      </c>
      <c r="AD594" s="22">
        <v>5233</v>
      </c>
      <c r="AE594" s="22">
        <v>640</v>
      </c>
      <c r="AF594" s="22">
        <v>4015</v>
      </c>
      <c r="AG594" s="22">
        <v>175</v>
      </c>
      <c r="AH594" s="20">
        <v>1</v>
      </c>
      <c r="AI594" s="20">
        <v>2.9</v>
      </c>
      <c r="AJ594" s="20" t="s">
        <v>2267</v>
      </c>
      <c r="AK594" s="22">
        <v>104</v>
      </c>
      <c r="AL594" s="22">
        <v>1</v>
      </c>
      <c r="AM594" s="22">
        <v>0</v>
      </c>
      <c r="AN594" s="22">
        <v>1</v>
      </c>
      <c r="AO594" s="22">
        <v>1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36</v>
      </c>
      <c r="AX594" s="20">
        <v>42.4</v>
      </c>
      <c r="AY594" s="20">
        <v>11.2</v>
      </c>
      <c r="AZ594" s="20">
        <v>19</v>
      </c>
      <c r="BA594" s="20">
        <v>7.2</v>
      </c>
      <c r="BB594" s="22">
        <v>1</v>
      </c>
      <c r="BC594" s="20">
        <v>0.14000000000000001</v>
      </c>
      <c r="BD594" s="20">
        <v>0.05</v>
      </c>
      <c r="BE594" s="20">
        <v>0.19</v>
      </c>
      <c r="BF594" s="20">
        <v>2.04</v>
      </c>
      <c r="BG594" s="22">
        <v>219</v>
      </c>
      <c r="BH594" s="22">
        <v>87</v>
      </c>
      <c r="BI594" s="22">
        <v>273</v>
      </c>
      <c r="BJ594" s="22">
        <v>90</v>
      </c>
      <c r="BK594" s="22">
        <v>199</v>
      </c>
      <c r="BL594" s="22">
        <v>50</v>
      </c>
      <c r="BM594" s="22">
        <v>257</v>
      </c>
      <c r="BN594" s="22">
        <v>91</v>
      </c>
      <c r="BO594" s="20"/>
      <c r="BP594" s="20"/>
      <c r="BQ594" s="20"/>
      <c r="BR594" s="20"/>
      <c r="BS594" s="20"/>
      <c r="BT594" s="20"/>
      <c r="BU594" s="22">
        <v>0.12</v>
      </c>
      <c r="BV594" s="22">
        <v>0</v>
      </c>
      <c r="BW594" s="22">
        <v>0.04</v>
      </c>
      <c r="BX594" s="22">
        <v>0.16</v>
      </c>
      <c r="BY594" s="22">
        <v>1.77</v>
      </c>
      <c r="BZ594" s="22">
        <v>0.87</v>
      </c>
      <c r="CA594" s="22">
        <v>395</v>
      </c>
      <c r="CB594" s="22">
        <v>81</v>
      </c>
      <c r="CC594" s="22">
        <v>47</v>
      </c>
      <c r="CD594" s="22">
        <v>10</v>
      </c>
      <c r="CE594" s="22">
        <v>10</v>
      </c>
      <c r="CF594" s="22">
        <v>1</v>
      </c>
      <c r="CG594" s="22">
        <v>491</v>
      </c>
      <c r="CH594" s="22">
        <v>187</v>
      </c>
      <c r="CI594" s="22">
        <v>0.87</v>
      </c>
      <c r="CJ594" s="22">
        <v>0.87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27.75" thickBot="1">
      <c r="A595" s="22">
        <v>0</v>
      </c>
      <c r="B595" s="22">
        <v>0</v>
      </c>
      <c r="C595" s="22">
        <v>195473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4</v>
      </c>
      <c r="J595" s="20">
        <v>0</v>
      </c>
      <c r="K595" s="20">
        <v>0</v>
      </c>
      <c r="L595" s="22">
        <v>0</v>
      </c>
      <c r="M595" s="20" t="s">
        <v>2268</v>
      </c>
      <c r="N595" s="20">
        <v>0</v>
      </c>
      <c r="O595" s="22">
        <v>477</v>
      </c>
      <c r="P595" s="23" t="b">
        <v>0</v>
      </c>
      <c r="Q595" s="20" t="s">
        <v>2848</v>
      </c>
      <c r="R595" s="20" t="s">
        <v>2478</v>
      </c>
      <c r="S595" s="22">
        <v>49</v>
      </c>
      <c r="T595" s="20" t="s">
        <v>2269</v>
      </c>
      <c r="U595" s="20">
        <v>0</v>
      </c>
      <c r="V595" s="20" t="s">
        <v>2270</v>
      </c>
      <c r="W595" s="20">
        <v>0</v>
      </c>
      <c r="X595" s="23" t="b">
        <v>0</v>
      </c>
      <c r="Y595" s="20"/>
      <c r="Z595" s="20" t="s">
        <v>899</v>
      </c>
      <c r="AA595" s="22">
        <v>17</v>
      </c>
      <c r="AB595" s="22">
        <v>49</v>
      </c>
      <c r="AC595" s="22">
        <v>0</v>
      </c>
      <c r="AD595" s="22">
        <v>565</v>
      </c>
      <c r="AE595" s="22">
        <v>25</v>
      </c>
      <c r="AF595" s="22">
        <v>4701</v>
      </c>
      <c r="AG595" s="22">
        <v>125</v>
      </c>
      <c r="AH595" s="20">
        <v>0</v>
      </c>
      <c r="AI595" s="20">
        <v>0</v>
      </c>
      <c r="AJ595" s="20" t="s">
        <v>2270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655</v>
      </c>
      <c r="BH595" s="22">
        <v>74</v>
      </c>
      <c r="BI595" s="22">
        <v>651</v>
      </c>
      <c r="BJ595" s="22">
        <v>75</v>
      </c>
      <c r="BK595" s="22">
        <v>645</v>
      </c>
      <c r="BL595" s="22">
        <v>76</v>
      </c>
      <c r="BM595" s="22">
        <v>660</v>
      </c>
      <c r="BN595" s="22">
        <v>76</v>
      </c>
      <c r="BO595" s="20"/>
      <c r="BP595" s="20"/>
      <c r="BQ595" s="20"/>
      <c r="BR595" s="20"/>
      <c r="BS595" s="22">
        <v>2</v>
      </c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265</v>
      </c>
      <c r="CB595" s="22">
        <v>52</v>
      </c>
      <c r="CC595" s="22">
        <v>647</v>
      </c>
      <c r="CD595" s="22">
        <v>75</v>
      </c>
      <c r="CE595" s="22">
        <v>658</v>
      </c>
      <c r="CF595" s="22">
        <v>76</v>
      </c>
      <c r="CG595" s="22">
        <v>536</v>
      </c>
      <c r="CH595" s="22">
        <v>76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476938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-1</v>
      </c>
      <c r="K596" s="20">
        <v>-0.5</v>
      </c>
      <c r="L596" s="22">
        <v>0</v>
      </c>
      <c r="M596" s="20" t="s">
        <v>2271</v>
      </c>
      <c r="N596" s="20">
        <v>0</v>
      </c>
      <c r="O596" s="22">
        <v>478</v>
      </c>
      <c r="P596" s="23" t="b">
        <v>0</v>
      </c>
      <c r="Q596" s="20"/>
      <c r="R596" s="20" t="s">
        <v>2479</v>
      </c>
      <c r="S596" s="22">
        <v>44</v>
      </c>
      <c r="T596" s="20" t="s">
        <v>2272</v>
      </c>
      <c r="U596" s="20">
        <v>0</v>
      </c>
      <c r="V596" s="20" t="s">
        <v>2273</v>
      </c>
      <c r="W596" s="20">
        <v>0</v>
      </c>
      <c r="X596" s="23" t="b">
        <v>0</v>
      </c>
      <c r="Y596" s="20"/>
      <c r="Z596" s="20" t="s">
        <v>858</v>
      </c>
      <c r="AA596" s="22">
        <v>17</v>
      </c>
      <c r="AB596" s="22">
        <v>49</v>
      </c>
      <c r="AC596" s="22">
        <v>0</v>
      </c>
      <c r="AD596" s="22">
        <v>1407</v>
      </c>
      <c r="AE596" s="22">
        <v>168</v>
      </c>
      <c r="AF596" s="22">
        <v>2360</v>
      </c>
      <c r="AG596" s="22">
        <v>103</v>
      </c>
      <c r="AH596" s="20">
        <v>0</v>
      </c>
      <c r="AI596" s="20">
        <v>0</v>
      </c>
      <c r="AJ596" s="20" t="s">
        <v>2273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558</v>
      </c>
      <c r="BH596" s="22">
        <v>209</v>
      </c>
      <c r="BI596" s="22">
        <v>545</v>
      </c>
      <c r="BJ596" s="22">
        <v>208</v>
      </c>
      <c r="BK596" s="22">
        <v>530</v>
      </c>
      <c r="BL596" s="22">
        <v>201</v>
      </c>
      <c r="BM596" s="22">
        <v>563</v>
      </c>
      <c r="BN596" s="22">
        <v>212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569</v>
      </c>
      <c r="CB596" s="22">
        <v>297</v>
      </c>
      <c r="CC596" s="22">
        <v>545</v>
      </c>
      <c r="CD596" s="22">
        <v>203</v>
      </c>
      <c r="CE596" s="22">
        <v>564</v>
      </c>
      <c r="CF596" s="22">
        <v>213</v>
      </c>
      <c r="CG596" s="22">
        <v>528</v>
      </c>
      <c r="CH596" s="22">
        <v>192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102549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1</v>
      </c>
      <c r="J597" s="20">
        <v>-1</v>
      </c>
      <c r="K597" s="20">
        <v>-0.5</v>
      </c>
      <c r="L597" s="22">
        <v>0</v>
      </c>
      <c r="M597" s="20" t="s">
        <v>981</v>
      </c>
      <c r="N597" s="20">
        <v>0</v>
      </c>
      <c r="O597" s="22">
        <v>479</v>
      </c>
      <c r="P597" s="23" t="b">
        <v>0</v>
      </c>
      <c r="Q597" s="20"/>
      <c r="R597" s="20"/>
      <c r="S597" s="22">
        <v>40</v>
      </c>
      <c r="T597" s="20" t="s">
        <v>2274</v>
      </c>
      <c r="U597" s="20">
        <v>0</v>
      </c>
      <c r="V597" s="20" t="s">
        <v>631</v>
      </c>
      <c r="W597" s="20">
        <v>0.2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0</v>
      </c>
      <c r="AD597" s="22">
        <v>3607</v>
      </c>
      <c r="AE597" s="22">
        <v>173</v>
      </c>
      <c r="AF597" s="22">
        <v>5285</v>
      </c>
      <c r="AG597" s="22">
        <v>337</v>
      </c>
      <c r="AH597" s="20">
        <v>0</v>
      </c>
      <c r="AI597" s="20">
        <v>0</v>
      </c>
      <c r="AJ597" s="20" t="s">
        <v>2849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421</v>
      </c>
      <c r="BH597" s="22">
        <v>38</v>
      </c>
      <c r="BI597" s="22">
        <v>402</v>
      </c>
      <c r="BJ597" s="22">
        <v>20</v>
      </c>
      <c r="BK597" s="22">
        <v>369</v>
      </c>
      <c r="BL597" s="22">
        <v>16</v>
      </c>
      <c r="BM597" s="22">
        <v>427</v>
      </c>
      <c r="BN597" s="22">
        <v>38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610</v>
      </c>
      <c r="CB597" s="22">
        <v>44</v>
      </c>
      <c r="CC597" s="22">
        <v>398</v>
      </c>
      <c r="CD597" s="22">
        <v>38</v>
      </c>
      <c r="CE597" s="22">
        <v>425</v>
      </c>
      <c r="CF597" s="22">
        <v>38</v>
      </c>
      <c r="CG597" s="22">
        <v>314</v>
      </c>
      <c r="CH597" s="22">
        <v>50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50</v>
      </c>
      <c r="B598" s="22">
        <v>50</v>
      </c>
      <c r="C598" s="22">
        <v>108416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-0.3</v>
      </c>
      <c r="K598" s="20">
        <v>-0.1</v>
      </c>
      <c r="L598" s="22">
        <v>0</v>
      </c>
      <c r="M598" s="20" t="s">
        <v>935</v>
      </c>
      <c r="N598" s="20">
        <v>0.3</v>
      </c>
      <c r="O598" s="22">
        <v>480</v>
      </c>
      <c r="P598" s="23" t="b">
        <v>0</v>
      </c>
      <c r="Q598" s="20" t="s">
        <v>3321</v>
      </c>
      <c r="R598" s="20" t="s">
        <v>3370</v>
      </c>
      <c r="S598" s="22">
        <v>45</v>
      </c>
      <c r="T598" s="20" t="s">
        <v>2275</v>
      </c>
      <c r="U598" s="20">
        <v>1</v>
      </c>
      <c r="V598" s="20" t="s">
        <v>2276</v>
      </c>
      <c r="W598" s="20">
        <v>0.1</v>
      </c>
      <c r="X598" s="23" t="b">
        <v>0</v>
      </c>
      <c r="Y598" s="20"/>
      <c r="Z598" s="20" t="s">
        <v>937</v>
      </c>
      <c r="AA598" s="22">
        <v>17</v>
      </c>
      <c r="AB598" s="22">
        <v>49</v>
      </c>
      <c r="AC598" s="22">
        <v>4</v>
      </c>
      <c r="AD598" s="22">
        <v>3739</v>
      </c>
      <c r="AE598" s="22">
        <v>9</v>
      </c>
      <c r="AF598" s="22">
        <v>8016</v>
      </c>
      <c r="AG598" s="22">
        <v>658</v>
      </c>
      <c r="AH598" s="20">
        <v>0.1</v>
      </c>
      <c r="AI598" s="20">
        <v>0.9</v>
      </c>
      <c r="AJ598" s="20" t="s">
        <v>2276</v>
      </c>
      <c r="AK598" s="22">
        <v>337</v>
      </c>
      <c r="AL598" s="22">
        <v>0</v>
      </c>
      <c r="AM598" s="22">
        <v>0</v>
      </c>
      <c r="AN598" s="22">
        <v>0</v>
      </c>
      <c r="AO598" s="22">
        <v>7</v>
      </c>
      <c r="AP598" s="22">
        <v>0</v>
      </c>
      <c r="AQ598" s="22">
        <v>0</v>
      </c>
      <c r="AR598" s="22">
        <v>0</v>
      </c>
      <c r="AS598" s="22">
        <v>1</v>
      </c>
      <c r="AT598" s="22">
        <v>0</v>
      </c>
      <c r="AU598" s="22">
        <v>0</v>
      </c>
      <c r="AV598" s="22">
        <v>0</v>
      </c>
      <c r="AW598" s="22">
        <v>41</v>
      </c>
      <c r="AX598" s="20">
        <v>75.2</v>
      </c>
      <c r="AY598" s="20">
        <v>1</v>
      </c>
      <c r="AZ598" s="20">
        <v>31</v>
      </c>
      <c r="BA598" s="20">
        <v>10.7</v>
      </c>
      <c r="BB598" s="22">
        <v>4</v>
      </c>
      <c r="BC598" s="20">
        <v>0.1</v>
      </c>
      <c r="BD598" s="20">
        <v>0</v>
      </c>
      <c r="BE598" s="20">
        <v>0.1</v>
      </c>
      <c r="BF598" s="20">
        <v>9.3800000000000008</v>
      </c>
      <c r="BG598" s="22">
        <v>125</v>
      </c>
      <c r="BH598" s="22">
        <v>50</v>
      </c>
      <c r="BI598" s="22">
        <v>341</v>
      </c>
      <c r="BJ598" s="22">
        <v>127</v>
      </c>
      <c r="BK598" s="22">
        <v>145</v>
      </c>
      <c r="BL598" s="22">
        <v>27</v>
      </c>
      <c r="BM598" s="22">
        <v>205</v>
      </c>
      <c r="BN598" s="22">
        <v>67</v>
      </c>
      <c r="BO598" s="20"/>
      <c r="BP598" s="20"/>
      <c r="BQ598" s="20"/>
      <c r="BR598" s="20"/>
      <c r="BS598" s="20"/>
      <c r="BT598" s="20"/>
      <c r="BU598" s="22">
        <v>0.03</v>
      </c>
      <c r="BV598" s="22">
        <v>0</v>
      </c>
      <c r="BW598" s="22">
        <v>0</v>
      </c>
      <c r="BX598" s="22">
        <v>0.03</v>
      </c>
      <c r="BY598" s="22">
        <v>2.5099999999999998</v>
      </c>
      <c r="BZ598" s="22">
        <v>1.87</v>
      </c>
      <c r="CA598" s="22">
        <v>354</v>
      </c>
      <c r="CB598" s="22">
        <v>53</v>
      </c>
      <c r="CC598" s="22">
        <v>341</v>
      </c>
      <c r="CD598" s="22">
        <v>114</v>
      </c>
      <c r="CE598" s="22">
        <v>325</v>
      </c>
      <c r="CF598" s="22">
        <v>118</v>
      </c>
      <c r="CG598" s="22">
        <v>383</v>
      </c>
      <c r="CH598" s="22">
        <v>146</v>
      </c>
      <c r="CI598" s="22">
        <v>1.07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47247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3</v>
      </c>
      <c r="J599" s="20">
        <v>0</v>
      </c>
      <c r="K599" s="20">
        <v>0</v>
      </c>
      <c r="L599" s="22">
        <v>0</v>
      </c>
      <c r="M599" s="20" t="s">
        <v>935</v>
      </c>
      <c r="N599" s="20">
        <v>0</v>
      </c>
      <c r="O599" s="22">
        <v>481</v>
      </c>
      <c r="P599" s="23" t="b">
        <v>0</v>
      </c>
      <c r="Q599" s="20" t="s">
        <v>2850</v>
      </c>
      <c r="R599" s="20" t="s">
        <v>2480</v>
      </c>
      <c r="S599" s="22">
        <v>49</v>
      </c>
      <c r="T599" s="20" t="s">
        <v>2277</v>
      </c>
      <c r="U599" s="20">
        <v>0</v>
      </c>
      <c r="V599" s="20" t="s">
        <v>2278</v>
      </c>
      <c r="W599" s="20">
        <v>0</v>
      </c>
      <c r="X599" s="23" t="b">
        <v>0</v>
      </c>
      <c r="Y599" s="20"/>
      <c r="Z599" s="20" t="s">
        <v>899</v>
      </c>
      <c r="AA599" s="22">
        <v>17</v>
      </c>
      <c r="AB599" s="22">
        <v>49</v>
      </c>
      <c r="AC599" s="22">
        <v>0</v>
      </c>
      <c r="AD599" s="22">
        <v>251</v>
      </c>
      <c r="AE599" s="22">
        <v>3</v>
      </c>
      <c r="AF599" s="22">
        <v>757</v>
      </c>
      <c r="AG599" s="22">
        <v>17</v>
      </c>
      <c r="AH599" s="20">
        <v>0</v>
      </c>
      <c r="AI599" s="20">
        <v>0</v>
      </c>
      <c r="AJ599" s="20" t="s">
        <v>2278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645</v>
      </c>
      <c r="BH599" s="22">
        <v>260</v>
      </c>
      <c r="BI599" s="22">
        <v>639</v>
      </c>
      <c r="BJ599" s="22">
        <v>259</v>
      </c>
      <c r="BK599" s="22">
        <v>632</v>
      </c>
      <c r="BL599" s="22">
        <v>252</v>
      </c>
      <c r="BM599" s="22">
        <v>649</v>
      </c>
      <c r="BN599" s="22">
        <v>262</v>
      </c>
      <c r="BO599" s="22">
        <v>3</v>
      </c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231</v>
      </c>
      <c r="CB599" s="22">
        <v>148</v>
      </c>
      <c r="CC599" s="22">
        <v>636</v>
      </c>
      <c r="CD599" s="22">
        <v>257</v>
      </c>
      <c r="CE599" s="22">
        <v>648</v>
      </c>
      <c r="CF599" s="22">
        <v>261</v>
      </c>
      <c r="CG599" s="22">
        <v>681</v>
      </c>
      <c r="CH599" s="22">
        <v>281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82143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1</v>
      </c>
      <c r="J600" s="20">
        <v>2</v>
      </c>
      <c r="K600" s="20">
        <v>2.5</v>
      </c>
      <c r="L600" s="22">
        <v>3</v>
      </c>
      <c r="M600" s="20" t="s">
        <v>2279</v>
      </c>
      <c r="N600" s="20">
        <v>3</v>
      </c>
      <c r="O600" s="22">
        <v>482</v>
      </c>
      <c r="P600" s="23" t="b">
        <v>0</v>
      </c>
      <c r="Q600" s="20"/>
      <c r="R600" s="20"/>
      <c r="S600" s="22">
        <v>45</v>
      </c>
      <c r="T600" s="20" t="s">
        <v>2280</v>
      </c>
      <c r="U600" s="20">
        <v>2.8</v>
      </c>
      <c r="V600" s="20" t="s">
        <v>2281</v>
      </c>
      <c r="W600" s="20">
        <v>0.3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14</v>
      </c>
      <c r="AD600" s="22">
        <v>15872</v>
      </c>
      <c r="AE600" s="22">
        <v>607</v>
      </c>
      <c r="AF600" s="22">
        <v>15440</v>
      </c>
      <c r="AG600" s="22">
        <v>622</v>
      </c>
      <c r="AH600" s="20">
        <v>0.7</v>
      </c>
      <c r="AI600" s="20">
        <v>3.1</v>
      </c>
      <c r="AJ600" s="20" t="s">
        <v>2281</v>
      </c>
      <c r="AK600" s="22">
        <v>450</v>
      </c>
      <c r="AL600" s="22">
        <v>0</v>
      </c>
      <c r="AM600" s="22">
        <v>0</v>
      </c>
      <c r="AN600" s="22">
        <v>0</v>
      </c>
      <c r="AO600" s="22">
        <v>9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28</v>
      </c>
      <c r="AV600" s="22">
        <v>2</v>
      </c>
      <c r="AW600" s="22">
        <v>106</v>
      </c>
      <c r="AX600" s="20">
        <v>192.8</v>
      </c>
      <c r="AY600" s="20">
        <v>0</v>
      </c>
      <c r="AZ600" s="20">
        <v>0</v>
      </c>
      <c r="BA600" s="20">
        <v>19.399999999999999</v>
      </c>
      <c r="BB600" s="22">
        <v>5</v>
      </c>
      <c r="BC600" s="20">
        <v>0</v>
      </c>
      <c r="BD600" s="20">
        <v>0</v>
      </c>
      <c r="BE600" s="20">
        <v>0</v>
      </c>
      <c r="BF600" s="20">
        <v>11.35</v>
      </c>
      <c r="BG600" s="22">
        <v>5</v>
      </c>
      <c r="BH600" s="22">
        <v>4</v>
      </c>
      <c r="BI600" s="22">
        <v>560</v>
      </c>
      <c r="BJ600" s="22">
        <v>70</v>
      </c>
      <c r="BK600" s="22">
        <v>546</v>
      </c>
      <c r="BL600" s="22">
        <v>67</v>
      </c>
      <c r="BM600" s="22">
        <v>87</v>
      </c>
      <c r="BN600" s="22">
        <v>4</v>
      </c>
      <c r="BO600" s="20"/>
      <c r="BP600" s="20"/>
      <c r="BQ600" s="20"/>
      <c r="BR600" s="20"/>
      <c r="BS600" s="20"/>
      <c r="BT600" s="20"/>
      <c r="BU600" s="22">
        <v>0</v>
      </c>
      <c r="BV600" s="22">
        <v>5.6</v>
      </c>
      <c r="BW600" s="22">
        <v>0</v>
      </c>
      <c r="BX600" s="22">
        <v>0</v>
      </c>
      <c r="BY600" s="22">
        <v>2.27</v>
      </c>
      <c r="BZ600" s="22">
        <v>1.8</v>
      </c>
      <c r="CA600" s="22">
        <v>348</v>
      </c>
      <c r="CB600" s="22">
        <v>16</v>
      </c>
      <c r="CC600" s="22">
        <v>93</v>
      </c>
      <c r="CD600" s="22">
        <v>9</v>
      </c>
      <c r="CE600" s="22">
        <v>132</v>
      </c>
      <c r="CF600" s="22">
        <v>14</v>
      </c>
      <c r="CG600" s="22">
        <v>262</v>
      </c>
      <c r="CH600" s="22">
        <v>38</v>
      </c>
      <c r="CI600" s="22">
        <v>1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25</v>
      </c>
      <c r="B601" s="22">
        <v>25</v>
      </c>
      <c r="C601" s="22">
        <v>523700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4</v>
      </c>
      <c r="J601" s="20">
        <v>-0.2</v>
      </c>
      <c r="K601" s="20">
        <v>-0.1</v>
      </c>
      <c r="L601" s="22">
        <v>0</v>
      </c>
      <c r="M601" s="20" t="s">
        <v>1026</v>
      </c>
      <c r="N601" s="20">
        <v>0</v>
      </c>
      <c r="O601" s="22">
        <v>483</v>
      </c>
      <c r="P601" s="23" t="b">
        <v>0</v>
      </c>
      <c r="Q601" s="20" t="s">
        <v>3144</v>
      </c>
      <c r="R601" s="20" t="s">
        <v>2481</v>
      </c>
      <c r="S601" s="22">
        <v>49</v>
      </c>
      <c r="T601" s="20" t="s">
        <v>2282</v>
      </c>
      <c r="U601" s="20">
        <v>0</v>
      </c>
      <c r="V601" s="20" t="s">
        <v>2283</v>
      </c>
      <c r="W601" s="20">
        <v>0</v>
      </c>
      <c r="X601" s="23" t="b">
        <v>0</v>
      </c>
      <c r="Y601" s="20"/>
      <c r="Z601" s="20" t="s">
        <v>937</v>
      </c>
      <c r="AA601" s="22">
        <v>17</v>
      </c>
      <c r="AB601" s="22">
        <v>49</v>
      </c>
      <c r="AC601" s="22">
        <v>0</v>
      </c>
      <c r="AD601" s="22">
        <v>233</v>
      </c>
      <c r="AE601" s="22">
        <v>13</v>
      </c>
      <c r="AF601" s="22">
        <v>1154</v>
      </c>
      <c r="AG601" s="22">
        <v>38</v>
      </c>
      <c r="AH601" s="20">
        <v>0</v>
      </c>
      <c r="AI601" s="20">
        <v>0</v>
      </c>
      <c r="AJ601" s="20" t="s">
        <v>2283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666</v>
      </c>
      <c r="BH601" s="22">
        <v>79</v>
      </c>
      <c r="BI601" s="22">
        <v>660</v>
      </c>
      <c r="BJ601" s="22">
        <v>79</v>
      </c>
      <c r="BK601" s="22">
        <v>655</v>
      </c>
      <c r="BL601" s="22">
        <v>80</v>
      </c>
      <c r="BM601" s="22">
        <v>668</v>
      </c>
      <c r="BN601" s="22">
        <v>80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301</v>
      </c>
      <c r="CB601" s="22">
        <v>60</v>
      </c>
      <c r="CC601" s="22">
        <v>657</v>
      </c>
      <c r="CD601" s="22">
        <v>79</v>
      </c>
      <c r="CE601" s="22">
        <v>667</v>
      </c>
      <c r="CF601" s="22">
        <v>80</v>
      </c>
      <c r="CG601" s="22">
        <v>637</v>
      </c>
      <c r="CH601" s="22">
        <v>87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155197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1691</v>
      </c>
      <c r="N602" s="20">
        <v>0</v>
      </c>
      <c r="O602" s="22">
        <v>484</v>
      </c>
      <c r="P602" s="23" t="b">
        <v>0</v>
      </c>
      <c r="Q602" s="20" t="s">
        <v>2426</v>
      </c>
      <c r="R602" s="20" t="s">
        <v>2976</v>
      </c>
      <c r="S602" s="22">
        <v>44</v>
      </c>
      <c r="T602" s="20" t="s">
        <v>2284</v>
      </c>
      <c r="U602" s="20">
        <v>1.5</v>
      </c>
      <c r="V602" s="20" t="s">
        <v>656</v>
      </c>
      <c r="W602" s="20">
        <v>0</v>
      </c>
      <c r="X602" s="23" t="b">
        <v>0</v>
      </c>
      <c r="Y602" s="20"/>
      <c r="Z602" s="20" t="s">
        <v>899</v>
      </c>
      <c r="AA602" s="22">
        <v>17</v>
      </c>
      <c r="AB602" s="22">
        <v>49</v>
      </c>
      <c r="AC602" s="22">
        <v>3</v>
      </c>
      <c r="AD602" s="22">
        <v>862</v>
      </c>
      <c r="AE602" s="22">
        <v>8</v>
      </c>
      <c r="AF602" s="22">
        <v>5112</v>
      </c>
      <c r="AG602" s="22">
        <v>167</v>
      </c>
      <c r="AH602" s="20">
        <v>0</v>
      </c>
      <c r="AI602" s="20">
        <v>0.7</v>
      </c>
      <c r="AJ602" s="20" t="s">
        <v>656</v>
      </c>
      <c r="AK602" s="22">
        <v>124</v>
      </c>
      <c r="AL602" s="22">
        <v>0</v>
      </c>
      <c r="AM602" s="22">
        <v>0</v>
      </c>
      <c r="AN602" s="22">
        <v>0</v>
      </c>
      <c r="AO602" s="22">
        <v>2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11</v>
      </c>
      <c r="AX602" s="20">
        <v>29.4</v>
      </c>
      <c r="AY602" s="20">
        <v>11</v>
      </c>
      <c r="AZ602" s="20">
        <v>2</v>
      </c>
      <c r="BA602" s="20">
        <v>4.2</v>
      </c>
      <c r="BB602" s="22">
        <v>2</v>
      </c>
      <c r="BC602" s="20">
        <v>0</v>
      </c>
      <c r="BD602" s="20">
        <v>0.01</v>
      </c>
      <c r="BE602" s="20">
        <v>0.01</v>
      </c>
      <c r="BF602" s="20">
        <v>2.62</v>
      </c>
      <c r="BG602" s="22">
        <v>251</v>
      </c>
      <c r="BH602" s="22">
        <v>100</v>
      </c>
      <c r="BI602" s="22">
        <v>276</v>
      </c>
      <c r="BJ602" s="22">
        <v>92</v>
      </c>
      <c r="BK602" s="22">
        <v>319</v>
      </c>
      <c r="BL602" s="22">
        <v>111</v>
      </c>
      <c r="BM602" s="22">
        <v>304</v>
      </c>
      <c r="BN602" s="22">
        <v>108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0.01</v>
      </c>
      <c r="BX602" s="22">
        <v>0.01</v>
      </c>
      <c r="BY602" s="22">
        <v>1.9</v>
      </c>
      <c r="BZ602" s="22">
        <v>1.45</v>
      </c>
      <c r="CA602" s="22">
        <v>510</v>
      </c>
      <c r="CB602" s="22">
        <v>123</v>
      </c>
      <c r="CC602" s="22">
        <v>506</v>
      </c>
      <c r="CD602" s="22">
        <v>194</v>
      </c>
      <c r="CE602" s="22">
        <v>258</v>
      </c>
      <c r="CF602" s="22">
        <v>82</v>
      </c>
      <c r="CG602" s="22">
        <v>508</v>
      </c>
      <c r="CH602" s="22">
        <v>192</v>
      </c>
      <c r="CI602" s="22">
        <v>1.45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100</v>
      </c>
      <c r="C603" s="22">
        <v>169432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4</v>
      </c>
      <c r="J603" s="20">
        <v>0</v>
      </c>
      <c r="K603" s="20">
        <v>1.2</v>
      </c>
      <c r="L603" s="22">
        <v>-1</v>
      </c>
      <c r="M603" s="20" t="s">
        <v>1572</v>
      </c>
      <c r="N603" s="20">
        <v>1.7</v>
      </c>
      <c r="O603" s="22">
        <v>485</v>
      </c>
      <c r="P603" s="23" t="b">
        <v>0</v>
      </c>
      <c r="Q603" s="20" t="s">
        <v>3371</v>
      </c>
      <c r="R603" s="20" t="s">
        <v>3372</v>
      </c>
      <c r="S603" s="22">
        <v>54</v>
      </c>
      <c r="T603" s="20" t="s">
        <v>2285</v>
      </c>
      <c r="U603" s="20">
        <v>1.7</v>
      </c>
      <c r="V603" s="20" t="s">
        <v>2286</v>
      </c>
      <c r="W603" s="20">
        <v>0</v>
      </c>
      <c r="X603" s="23" t="b">
        <v>0</v>
      </c>
      <c r="Y603" s="20"/>
      <c r="Z603" s="20" t="s">
        <v>1807</v>
      </c>
      <c r="AA603" s="22">
        <v>17</v>
      </c>
      <c r="AB603" s="22">
        <v>49</v>
      </c>
      <c r="AC603" s="22">
        <v>5</v>
      </c>
      <c r="AD603" s="22">
        <v>1691</v>
      </c>
      <c r="AE603" s="22">
        <v>41</v>
      </c>
      <c r="AF603" s="22">
        <v>3482</v>
      </c>
      <c r="AG603" s="22">
        <v>333</v>
      </c>
      <c r="AH603" s="20">
        <v>0.3</v>
      </c>
      <c r="AI603" s="20">
        <v>0.9</v>
      </c>
      <c r="AJ603" s="20" t="s">
        <v>2286</v>
      </c>
      <c r="AK603" s="22">
        <v>199</v>
      </c>
      <c r="AL603" s="22">
        <v>0</v>
      </c>
      <c r="AM603" s="22">
        <v>1</v>
      </c>
      <c r="AN603" s="22">
        <v>0</v>
      </c>
      <c r="AO603" s="22">
        <v>5</v>
      </c>
      <c r="AP603" s="22">
        <v>0</v>
      </c>
      <c r="AQ603" s="22">
        <v>0</v>
      </c>
      <c r="AR603" s="22">
        <v>0</v>
      </c>
      <c r="AS603" s="22">
        <v>0</v>
      </c>
      <c r="AT603" s="22">
        <v>1</v>
      </c>
      <c r="AU603" s="22">
        <v>0</v>
      </c>
      <c r="AV603" s="22">
        <v>0</v>
      </c>
      <c r="AW603" s="22">
        <v>8</v>
      </c>
      <c r="AX603" s="20">
        <v>44.8</v>
      </c>
      <c r="AY603" s="20">
        <v>29.1</v>
      </c>
      <c r="AZ603" s="20">
        <v>86</v>
      </c>
      <c r="BA603" s="20">
        <v>16</v>
      </c>
      <c r="BB603" s="22">
        <v>2</v>
      </c>
      <c r="BC603" s="20">
        <v>0.52</v>
      </c>
      <c r="BD603" s="20">
        <v>0.54</v>
      </c>
      <c r="BE603" s="20">
        <v>1.06</v>
      </c>
      <c r="BF603" s="20">
        <v>5.18</v>
      </c>
      <c r="BG603" s="22">
        <v>210</v>
      </c>
      <c r="BH603" s="22">
        <v>24</v>
      </c>
      <c r="BI603" s="22">
        <v>178</v>
      </c>
      <c r="BJ603" s="22">
        <v>23</v>
      </c>
      <c r="BK603" s="22">
        <v>54</v>
      </c>
      <c r="BL603" s="22">
        <v>19</v>
      </c>
      <c r="BM603" s="22">
        <v>124</v>
      </c>
      <c r="BN603" s="22">
        <v>21</v>
      </c>
      <c r="BO603" s="20"/>
      <c r="BP603" s="20"/>
      <c r="BQ603" s="20"/>
      <c r="BR603" s="20"/>
      <c r="BS603" s="20"/>
      <c r="BT603" s="20"/>
      <c r="BU603" s="22">
        <v>0.24</v>
      </c>
      <c r="BV603" s="22">
        <v>0</v>
      </c>
      <c r="BW603" s="22">
        <v>0.24</v>
      </c>
      <c r="BX603" s="22">
        <v>0.48</v>
      </c>
      <c r="BY603" s="22">
        <v>2.34</v>
      </c>
      <c r="BZ603" s="22">
        <v>2.2599999999999998</v>
      </c>
      <c r="CA603" s="22">
        <v>123</v>
      </c>
      <c r="CB603" s="22">
        <v>36</v>
      </c>
      <c r="CC603" s="22">
        <v>196</v>
      </c>
      <c r="CD603" s="22">
        <v>29</v>
      </c>
      <c r="CE603" s="22">
        <v>243</v>
      </c>
      <c r="CF603" s="22">
        <v>34</v>
      </c>
      <c r="CG603" s="22">
        <v>523</v>
      </c>
      <c r="CH603" s="22">
        <v>73</v>
      </c>
      <c r="CI603" s="22">
        <v>0.9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440993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4</v>
      </c>
      <c r="J604" s="20">
        <v>0</v>
      </c>
      <c r="K604" s="20">
        <v>0</v>
      </c>
      <c r="L604" s="22">
        <v>0</v>
      </c>
      <c r="M604" s="20" t="s">
        <v>2287</v>
      </c>
      <c r="N604" s="20">
        <v>0</v>
      </c>
      <c r="O604" s="22">
        <v>486</v>
      </c>
      <c r="P604" s="23" t="b">
        <v>0</v>
      </c>
      <c r="Q604" s="20" t="s">
        <v>2482</v>
      </c>
      <c r="R604" s="20" t="s">
        <v>2483</v>
      </c>
      <c r="S604" s="22">
        <v>55</v>
      </c>
      <c r="T604" s="20" t="s">
        <v>2288</v>
      </c>
      <c r="U604" s="20">
        <v>0</v>
      </c>
      <c r="V604" s="20" t="s">
        <v>2289</v>
      </c>
      <c r="W604" s="20">
        <v>0</v>
      </c>
      <c r="X604" s="23" t="b">
        <v>0</v>
      </c>
      <c r="Y604" s="20"/>
      <c r="Z604" s="20" t="s">
        <v>872</v>
      </c>
      <c r="AA604" s="22">
        <v>17</v>
      </c>
      <c r="AB604" s="22">
        <v>49</v>
      </c>
      <c r="AC604" s="22">
        <v>0</v>
      </c>
      <c r="AD604" s="22">
        <v>0</v>
      </c>
      <c r="AE604" s="22">
        <v>0</v>
      </c>
      <c r="AF604" s="22">
        <v>1940</v>
      </c>
      <c r="AG604" s="22">
        <v>16</v>
      </c>
      <c r="AH604" s="20">
        <v>0</v>
      </c>
      <c r="AI604" s="20">
        <v>0</v>
      </c>
      <c r="AJ604" s="20" t="s">
        <v>2289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703</v>
      </c>
      <c r="BH604" s="22">
        <v>85</v>
      </c>
      <c r="BI604" s="22">
        <v>702</v>
      </c>
      <c r="BJ604" s="22">
        <v>85</v>
      </c>
      <c r="BK604" s="22">
        <v>700</v>
      </c>
      <c r="BL604" s="22">
        <v>85</v>
      </c>
      <c r="BM604" s="22">
        <v>703</v>
      </c>
      <c r="BN604" s="22">
        <v>85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115</v>
      </c>
      <c r="CB604" s="22">
        <v>33</v>
      </c>
      <c r="CC604" s="22">
        <v>697</v>
      </c>
      <c r="CD604" s="22">
        <v>84</v>
      </c>
      <c r="CE604" s="22">
        <v>702</v>
      </c>
      <c r="CF604" s="22">
        <v>85</v>
      </c>
      <c r="CG604" s="22">
        <v>643</v>
      </c>
      <c r="CH604" s="22">
        <v>88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27.75" thickBot="1">
      <c r="A605" s="22">
        <v>0</v>
      </c>
      <c r="B605" s="22">
        <v>0</v>
      </c>
      <c r="C605" s="22">
        <v>443211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1372</v>
      </c>
      <c r="N605" s="20">
        <v>0</v>
      </c>
      <c r="O605" s="22">
        <v>487</v>
      </c>
      <c r="P605" s="23" t="b">
        <v>0</v>
      </c>
      <c r="Q605" s="20" t="s">
        <v>2848</v>
      </c>
      <c r="R605" s="20" t="s">
        <v>2484</v>
      </c>
      <c r="S605" s="22">
        <v>40</v>
      </c>
      <c r="T605" s="20" t="s">
        <v>2290</v>
      </c>
      <c r="U605" s="20">
        <v>0</v>
      </c>
      <c r="V605" s="20" t="s">
        <v>2291</v>
      </c>
      <c r="W605" s="20">
        <v>0</v>
      </c>
      <c r="X605" s="23" t="b">
        <v>0</v>
      </c>
      <c r="Y605" s="20"/>
      <c r="Z605" s="20" t="s">
        <v>899</v>
      </c>
      <c r="AA605" s="22">
        <v>17</v>
      </c>
      <c r="AB605" s="22">
        <v>49</v>
      </c>
      <c r="AC605" s="22">
        <v>0</v>
      </c>
      <c r="AD605" s="22">
        <v>614</v>
      </c>
      <c r="AE605" s="22">
        <v>30</v>
      </c>
      <c r="AF605" s="22">
        <v>2847</v>
      </c>
      <c r="AG605" s="22">
        <v>111</v>
      </c>
      <c r="AH605" s="20">
        <v>0</v>
      </c>
      <c r="AI605" s="20">
        <v>0</v>
      </c>
      <c r="AJ605" s="20" t="s">
        <v>2291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468</v>
      </c>
      <c r="BH605" s="22">
        <v>175</v>
      </c>
      <c r="BI605" s="22">
        <v>452</v>
      </c>
      <c r="BJ605" s="22">
        <v>175</v>
      </c>
      <c r="BK605" s="22">
        <v>422</v>
      </c>
      <c r="BL605" s="22">
        <v>158</v>
      </c>
      <c r="BM605" s="22">
        <v>474</v>
      </c>
      <c r="BN605" s="22">
        <v>176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669</v>
      </c>
      <c r="CB605" s="22">
        <v>202</v>
      </c>
      <c r="CC605" s="22">
        <v>445</v>
      </c>
      <c r="CD605" s="22">
        <v>158</v>
      </c>
      <c r="CE605" s="22">
        <v>473</v>
      </c>
      <c r="CF605" s="22">
        <v>172</v>
      </c>
      <c r="CG605" s="22">
        <v>507</v>
      </c>
      <c r="CH605" s="22">
        <v>191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79934</v>
      </c>
      <c r="D606" s="22">
        <v>-1</v>
      </c>
      <c r="E606" s="22">
        <v>1</v>
      </c>
      <c r="F606" s="22">
        <v>-1</v>
      </c>
      <c r="G606" s="22">
        <v>1</v>
      </c>
      <c r="H606" s="22">
        <v>0</v>
      </c>
      <c r="I606" s="22">
        <v>3</v>
      </c>
      <c r="J606" s="20">
        <v>0.7</v>
      </c>
      <c r="K606" s="20">
        <v>1.2</v>
      </c>
      <c r="L606" s="22">
        <v>1</v>
      </c>
      <c r="M606" s="20" t="s">
        <v>1572</v>
      </c>
      <c r="N606" s="20">
        <v>1.7</v>
      </c>
      <c r="O606" s="22">
        <v>488</v>
      </c>
      <c r="P606" s="23" t="b">
        <v>0</v>
      </c>
      <c r="Q606" s="20"/>
      <c r="R606" s="20" t="s">
        <v>2485</v>
      </c>
      <c r="S606" s="22">
        <v>49</v>
      </c>
      <c r="T606" s="20" t="s">
        <v>2292</v>
      </c>
      <c r="U606" s="20">
        <v>1.6</v>
      </c>
      <c r="V606" s="20" t="s">
        <v>2293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8</v>
      </c>
      <c r="AD606" s="22">
        <v>2268</v>
      </c>
      <c r="AE606" s="22">
        <v>39</v>
      </c>
      <c r="AF606" s="22">
        <v>2965</v>
      </c>
      <c r="AG606" s="22">
        <v>92</v>
      </c>
      <c r="AH606" s="20">
        <v>0.3</v>
      </c>
      <c r="AI606" s="20">
        <v>1.6</v>
      </c>
      <c r="AJ606" s="20" t="s">
        <v>2293</v>
      </c>
      <c r="AK606" s="22">
        <v>369</v>
      </c>
      <c r="AL606" s="22">
        <v>0</v>
      </c>
      <c r="AM606" s="22">
        <v>0</v>
      </c>
      <c r="AN606" s="22">
        <v>0</v>
      </c>
      <c r="AO606" s="22">
        <v>8</v>
      </c>
      <c r="AP606" s="22">
        <v>0</v>
      </c>
      <c r="AQ606" s="22">
        <v>0</v>
      </c>
      <c r="AR606" s="22">
        <v>0</v>
      </c>
      <c r="AS606" s="22">
        <v>1</v>
      </c>
      <c r="AT606" s="22">
        <v>0</v>
      </c>
      <c r="AU606" s="22">
        <v>0</v>
      </c>
      <c r="AV606" s="22">
        <v>0</v>
      </c>
      <c r="AW606" s="22">
        <v>64</v>
      </c>
      <c r="AX606" s="20">
        <v>83.2</v>
      </c>
      <c r="AY606" s="20">
        <v>85.4</v>
      </c>
      <c r="AZ606" s="20">
        <v>24</v>
      </c>
      <c r="BA606" s="20">
        <v>19.3</v>
      </c>
      <c r="BB606" s="22">
        <v>4</v>
      </c>
      <c r="BC606" s="20">
        <v>0.08</v>
      </c>
      <c r="BD606" s="20">
        <v>0.42</v>
      </c>
      <c r="BE606" s="20">
        <v>0.5</v>
      </c>
      <c r="BF606" s="20">
        <v>9.49</v>
      </c>
      <c r="BG606" s="22">
        <v>102</v>
      </c>
      <c r="BH606" s="22">
        <v>39</v>
      </c>
      <c r="BI606" s="22">
        <v>54</v>
      </c>
      <c r="BJ606" s="22">
        <v>39</v>
      </c>
      <c r="BK606" s="22">
        <v>177</v>
      </c>
      <c r="BL606" s="22">
        <v>98</v>
      </c>
      <c r="BM606" s="22">
        <v>90</v>
      </c>
      <c r="BN606" s="22">
        <v>52</v>
      </c>
      <c r="BO606" s="22">
        <v>1</v>
      </c>
      <c r="BP606" s="20"/>
      <c r="BQ606" s="22">
        <v>1</v>
      </c>
      <c r="BR606" s="20"/>
      <c r="BS606" s="22">
        <v>1</v>
      </c>
      <c r="BT606" s="20"/>
      <c r="BU606" s="22">
        <v>0.02</v>
      </c>
      <c r="BV606" s="22">
        <v>0</v>
      </c>
      <c r="BW606" s="22">
        <v>0.1</v>
      </c>
      <c r="BX606" s="22">
        <v>0.12</v>
      </c>
      <c r="BY606" s="22">
        <v>2.31</v>
      </c>
      <c r="BZ606" s="22">
        <v>1.95</v>
      </c>
      <c r="CA606" s="22">
        <v>238</v>
      </c>
      <c r="CB606" s="22">
        <v>153</v>
      </c>
      <c r="CC606" s="22">
        <v>187</v>
      </c>
      <c r="CD606" s="22">
        <v>83</v>
      </c>
      <c r="CE606" s="22">
        <v>247</v>
      </c>
      <c r="CF606" s="22">
        <v>110</v>
      </c>
      <c r="CG606" s="22">
        <v>554</v>
      </c>
      <c r="CH606" s="22">
        <v>207</v>
      </c>
      <c r="CI606" s="22">
        <v>0.98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167878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3</v>
      </c>
      <c r="J607" s="20">
        <v>0</v>
      </c>
      <c r="K607" s="20">
        <v>0</v>
      </c>
      <c r="L607" s="22">
        <v>0</v>
      </c>
      <c r="M607" s="20" t="s">
        <v>999</v>
      </c>
      <c r="N607" s="20">
        <v>0.3</v>
      </c>
      <c r="O607" s="22">
        <v>489</v>
      </c>
      <c r="P607" s="23" t="b">
        <v>0</v>
      </c>
      <c r="Q607" s="20" t="s">
        <v>2486</v>
      </c>
      <c r="R607" s="20" t="s">
        <v>2977</v>
      </c>
      <c r="S607" s="22">
        <v>49</v>
      </c>
      <c r="T607" s="20" t="s">
        <v>2294</v>
      </c>
      <c r="U607" s="20">
        <v>1.3</v>
      </c>
      <c r="V607" s="20" t="s">
        <v>2295</v>
      </c>
      <c r="W607" s="20">
        <v>0</v>
      </c>
      <c r="X607" s="23" t="b">
        <v>0</v>
      </c>
      <c r="Y607" s="20"/>
      <c r="Z607" s="20" t="s">
        <v>899</v>
      </c>
      <c r="AA607" s="22">
        <v>17</v>
      </c>
      <c r="AB607" s="22">
        <v>49</v>
      </c>
      <c r="AC607" s="22">
        <v>4</v>
      </c>
      <c r="AD607" s="22">
        <v>560</v>
      </c>
      <c r="AE607" s="22">
        <v>3</v>
      </c>
      <c r="AF607" s="22">
        <v>2021</v>
      </c>
      <c r="AG607" s="22">
        <v>59</v>
      </c>
      <c r="AH607" s="20">
        <v>0.1</v>
      </c>
      <c r="AI607" s="20">
        <v>0.8</v>
      </c>
      <c r="AJ607" s="20" t="s">
        <v>2295</v>
      </c>
      <c r="AK607" s="22">
        <v>192</v>
      </c>
      <c r="AL607" s="22">
        <v>0</v>
      </c>
      <c r="AM607" s="22">
        <v>0</v>
      </c>
      <c r="AN607" s="22">
        <v>0</v>
      </c>
      <c r="AO607" s="22">
        <v>3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0</v>
      </c>
      <c r="AW607" s="22">
        <v>18</v>
      </c>
      <c r="AX607" s="20">
        <v>20.6</v>
      </c>
      <c r="AY607" s="20">
        <v>9</v>
      </c>
      <c r="AZ607" s="20">
        <v>5</v>
      </c>
      <c r="BA607" s="20">
        <v>3.4</v>
      </c>
      <c r="BB607" s="22">
        <v>3</v>
      </c>
      <c r="BC607" s="20">
        <v>0.12</v>
      </c>
      <c r="BD607" s="20">
        <v>0.1</v>
      </c>
      <c r="BE607" s="20">
        <v>0.22</v>
      </c>
      <c r="BF607" s="20">
        <v>3.63</v>
      </c>
      <c r="BG607" s="22">
        <v>282</v>
      </c>
      <c r="BH607" s="22">
        <v>119</v>
      </c>
      <c r="BI607" s="22">
        <v>286</v>
      </c>
      <c r="BJ607" s="22">
        <v>149</v>
      </c>
      <c r="BK607" s="22">
        <v>290</v>
      </c>
      <c r="BL607" s="22">
        <v>144</v>
      </c>
      <c r="BM607" s="22">
        <v>316</v>
      </c>
      <c r="BN607" s="22">
        <v>142</v>
      </c>
      <c r="BO607" s="20"/>
      <c r="BP607" s="20"/>
      <c r="BQ607" s="20"/>
      <c r="BR607" s="20"/>
      <c r="BS607" s="20"/>
      <c r="BT607" s="20"/>
      <c r="BU607" s="22">
        <v>0.06</v>
      </c>
      <c r="BV607" s="22">
        <v>0</v>
      </c>
      <c r="BW607" s="22">
        <v>0.05</v>
      </c>
      <c r="BX607" s="22">
        <v>0.11</v>
      </c>
      <c r="BY607" s="22">
        <v>1.7</v>
      </c>
      <c r="BZ607" s="22">
        <v>1.41</v>
      </c>
      <c r="CA607" s="22">
        <v>258</v>
      </c>
      <c r="CB607" s="22">
        <v>170</v>
      </c>
      <c r="CC607" s="22">
        <v>356</v>
      </c>
      <c r="CD607" s="22">
        <v>167</v>
      </c>
      <c r="CE607" s="22">
        <v>278</v>
      </c>
      <c r="CF607" s="22">
        <v>125</v>
      </c>
      <c r="CG607" s="22">
        <v>607</v>
      </c>
      <c r="CH607" s="22">
        <v>237</v>
      </c>
      <c r="CI607" s="22">
        <v>1.41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50</v>
      </c>
      <c r="B608" s="22">
        <v>50</v>
      </c>
      <c r="C608" s="22">
        <v>538207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4</v>
      </c>
      <c r="J608" s="20">
        <v>-0.3</v>
      </c>
      <c r="K608" s="20">
        <v>-0.1</v>
      </c>
      <c r="L608" s="22">
        <v>0</v>
      </c>
      <c r="M608" s="20" t="s">
        <v>905</v>
      </c>
      <c r="N608" s="20">
        <v>0.3</v>
      </c>
      <c r="O608" s="22">
        <v>490</v>
      </c>
      <c r="P608" s="23" t="b">
        <v>0</v>
      </c>
      <c r="Q608" s="20" t="s">
        <v>3321</v>
      </c>
      <c r="R608" s="20" t="s">
        <v>3373</v>
      </c>
      <c r="S608" s="22">
        <v>45</v>
      </c>
      <c r="T608" s="20" t="s">
        <v>2296</v>
      </c>
      <c r="U608" s="20">
        <v>1.3</v>
      </c>
      <c r="V608" s="20" t="s">
        <v>2297</v>
      </c>
      <c r="W608" s="20">
        <v>1.1000000000000001</v>
      </c>
      <c r="X608" s="23" t="b">
        <v>0</v>
      </c>
      <c r="Y608" s="20"/>
      <c r="Z608" s="20" t="s">
        <v>937</v>
      </c>
      <c r="AA608" s="22">
        <v>17</v>
      </c>
      <c r="AB608" s="22">
        <v>49</v>
      </c>
      <c r="AC608" s="22">
        <v>4</v>
      </c>
      <c r="AD608" s="22">
        <v>34818</v>
      </c>
      <c r="AE608" s="22">
        <v>60</v>
      </c>
      <c r="AF608" s="22">
        <v>74606</v>
      </c>
      <c r="AG608" s="22">
        <v>6170</v>
      </c>
      <c r="AH608" s="20">
        <v>0.1</v>
      </c>
      <c r="AI608" s="20">
        <v>0.9</v>
      </c>
      <c r="AJ608" s="20" t="s">
        <v>2297</v>
      </c>
      <c r="AK608" s="22">
        <v>233</v>
      </c>
      <c r="AL608" s="22">
        <v>0</v>
      </c>
      <c r="AM608" s="22">
        <v>0</v>
      </c>
      <c r="AN608" s="22">
        <v>0</v>
      </c>
      <c r="AO608" s="22">
        <v>3</v>
      </c>
      <c r="AP608" s="22">
        <v>0</v>
      </c>
      <c r="AQ608" s="22">
        <v>0</v>
      </c>
      <c r="AR608" s="22">
        <v>0</v>
      </c>
      <c r="AS608" s="22">
        <v>2</v>
      </c>
      <c r="AT608" s="22">
        <v>0</v>
      </c>
      <c r="AU608" s="22">
        <v>0</v>
      </c>
      <c r="AV608" s="22">
        <v>0</v>
      </c>
      <c r="AW608" s="22">
        <v>-6</v>
      </c>
      <c r="AX608" s="20">
        <v>1</v>
      </c>
      <c r="AY608" s="20">
        <v>6</v>
      </c>
      <c r="AZ608" s="20">
        <v>21</v>
      </c>
      <c r="BA608" s="20">
        <v>2.5</v>
      </c>
      <c r="BB608" s="22">
        <v>3</v>
      </c>
      <c r="BC608" s="20">
        <v>0.28999999999999998</v>
      </c>
      <c r="BD608" s="20">
        <v>0.06</v>
      </c>
      <c r="BE608" s="20">
        <v>0.35</v>
      </c>
      <c r="BF608" s="20">
        <v>6.06</v>
      </c>
      <c r="BG608" s="22">
        <v>387</v>
      </c>
      <c r="BH608" s="22">
        <v>44</v>
      </c>
      <c r="BI608" s="22">
        <v>301</v>
      </c>
      <c r="BJ608" s="22">
        <v>41</v>
      </c>
      <c r="BK608" s="22">
        <v>190</v>
      </c>
      <c r="BL608" s="22">
        <v>40</v>
      </c>
      <c r="BM608" s="22">
        <v>336</v>
      </c>
      <c r="BN608" s="22">
        <v>42</v>
      </c>
      <c r="BO608" s="20"/>
      <c r="BP608" s="20"/>
      <c r="BQ608" s="20"/>
      <c r="BR608" s="20"/>
      <c r="BS608" s="20"/>
      <c r="BT608" s="20"/>
      <c r="BU608" s="22">
        <v>0.11</v>
      </c>
      <c r="BV608" s="22">
        <v>0</v>
      </c>
      <c r="BW608" s="22">
        <v>0.02</v>
      </c>
      <c r="BX608" s="22">
        <v>0.13</v>
      </c>
      <c r="BY608" s="22">
        <v>2.34</v>
      </c>
      <c r="BZ608" s="22">
        <v>1.1599999999999999</v>
      </c>
      <c r="CA608" s="22">
        <v>468</v>
      </c>
      <c r="CB608" s="22">
        <v>84</v>
      </c>
      <c r="CC608" s="22">
        <v>348</v>
      </c>
      <c r="CD608" s="22">
        <v>47</v>
      </c>
      <c r="CE608" s="22">
        <v>276</v>
      </c>
      <c r="CF608" s="22">
        <v>38</v>
      </c>
      <c r="CG608" s="22">
        <v>153</v>
      </c>
      <c r="CH608" s="22">
        <v>26</v>
      </c>
      <c r="CI608" s="22">
        <v>1.1599999999999999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83427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0.7</v>
      </c>
      <c r="K609" s="20">
        <v>1.2</v>
      </c>
      <c r="L609" s="22">
        <v>3</v>
      </c>
      <c r="M609" s="20" t="s">
        <v>995</v>
      </c>
      <c r="N609" s="20">
        <v>1.7</v>
      </c>
      <c r="O609" s="22">
        <v>576</v>
      </c>
      <c r="P609" s="23" t="b">
        <v>0</v>
      </c>
      <c r="Q609" s="20"/>
      <c r="R609" s="20"/>
      <c r="S609" s="22">
        <v>45</v>
      </c>
      <c r="T609" s="20" t="s">
        <v>2298</v>
      </c>
      <c r="U609" s="20">
        <v>1.6</v>
      </c>
      <c r="V609" s="20" t="s">
        <v>542</v>
      </c>
      <c r="W609" s="20">
        <v>0.1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8</v>
      </c>
      <c r="AD609" s="22">
        <v>3453</v>
      </c>
      <c r="AE609" s="22">
        <v>116</v>
      </c>
      <c r="AF609" s="22">
        <v>4569</v>
      </c>
      <c r="AG609" s="22">
        <v>166</v>
      </c>
      <c r="AH609" s="20">
        <v>0.4</v>
      </c>
      <c r="AI609" s="20">
        <v>1.8</v>
      </c>
      <c r="AJ609" s="20" t="s">
        <v>542</v>
      </c>
      <c r="AK609" s="22">
        <v>439</v>
      </c>
      <c r="AL609" s="22">
        <v>0</v>
      </c>
      <c r="AM609" s="22">
        <v>1</v>
      </c>
      <c r="AN609" s="22">
        <v>0</v>
      </c>
      <c r="AO609" s="22">
        <v>9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0</v>
      </c>
      <c r="AW609" s="22">
        <v>62</v>
      </c>
      <c r="AX609" s="20">
        <v>100</v>
      </c>
      <c r="AY609" s="20">
        <v>13.4</v>
      </c>
      <c r="AZ609" s="20">
        <v>19</v>
      </c>
      <c r="BA609" s="20">
        <v>13.3</v>
      </c>
      <c r="BB609" s="22">
        <v>5</v>
      </c>
      <c r="BC609" s="20">
        <v>0.15</v>
      </c>
      <c r="BD609" s="20">
        <v>0.05</v>
      </c>
      <c r="BE609" s="20">
        <v>0.2</v>
      </c>
      <c r="BF609" s="20">
        <v>11.14</v>
      </c>
      <c r="BG609" s="22">
        <v>69</v>
      </c>
      <c r="BH609" s="22">
        <v>18</v>
      </c>
      <c r="BI609" s="22">
        <v>252</v>
      </c>
      <c r="BJ609" s="22">
        <v>77</v>
      </c>
      <c r="BK609" s="22">
        <v>198</v>
      </c>
      <c r="BL609" s="22">
        <v>49</v>
      </c>
      <c r="BM609" s="22">
        <v>158</v>
      </c>
      <c r="BN609" s="22">
        <v>42</v>
      </c>
      <c r="BO609" s="20"/>
      <c r="BP609" s="20"/>
      <c r="BQ609" s="20"/>
      <c r="BR609" s="20"/>
      <c r="BS609" s="20"/>
      <c r="BT609" s="20"/>
      <c r="BU609" s="22">
        <v>0.03</v>
      </c>
      <c r="BV609" s="22">
        <v>0</v>
      </c>
      <c r="BW609" s="22">
        <v>0.01</v>
      </c>
      <c r="BX609" s="22">
        <v>0.04</v>
      </c>
      <c r="BY609" s="22">
        <v>2.2799999999999998</v>
      </c>
      <c r="BZ609" s="22">
        <v>1.85</v>
      </c>
      <c r="CA609" s="22">
        <v>350</v>
      </c>
      <c r="CB609" s="22">
        <v>50</v>
      </c>
      <c r="CC609" s="22">
        <v>180</v>
      </c>
      <c r="CD609" s="22">
        <v>58</v>
      </c>
      <c r="CE609" s="22">
        <v>246</v>
      </c>
      <c r="CF609" s="22">
        <v>80</v>
      </c>
      <c r="CG609" s="22">
        <v>423</v>
      </c>
      <c r="CH609" s="22">
        <v>166</v>
      </c>
      <c r="CI609" s="22">
        <v>1.03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504198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3</v>
      </c>
      <c r="J610" s="20">
        <v>-1</v>
      </c>
      <c r="K610" s="20">
        <v>-0.5</v>
      </c>
      <c r="L610" s="22">
        <v>0</v>
      </c>
      <c r="M610" s="20" t="s">
        <v>2299</v>
      </c>
      <c r="N610" s="20">
        <v>0</v>
      </c>
      <c r="O610" s="22">
        <v>587</v>
      </c>
      <c r="P610" s="23" t="b">
        <v>0</v>
      </c>
      <c r="Q610" s="20"/>
      <c r="R610" s="20" t="s">
        <v>2851</v>
      </c>
      <c r="S610" s="22">
        <v>49</v>
      </c>
      <c r="T610" s="20" t="s">
        <v>2300</v>
      </c>
      <c r="U610" s="20">
        <v>0</v>
      </c>
      <c r="V610" s="20" t="s">
        <v>2301</v>
      </c>
      <c r="W610" s="20">
        <v>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0</v>
      </c>
      <c r="AD610" s="22">
        <v>238</v>
      </c>
      <c r="AE610" s="22">
        <v>11</v>
      </c>
      <c r="AF610" s="22">
        <v>3832</v>
      </c>
      <c r="AG610" s="22">
        <v>86</v>
      </c>
      <c r="AH610" s="20">
        <v>0</v>
      </c>
      <c r="AI610" s="20">
        <v>0</v>
      </c>
      <c r="AJ610" s="20" t="s">
        <v>2301</v>
      </c>
      <c r="AK610" s="22">
        <v>10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1</v>
      </c>
      <c r="AT610" s="22">
        <v>0</v>
      </c>
      <c r="AU610" s="22">
        <v>0</v>
      </c>
      <c r="AV610" s="22">
        <v>0</v>
      </c>
      <c r="AW610" s="22">
        <v>-2</v>
      </c>
      <c r="AX610" s="20">
        <v>0</v>
      </c>
      <c r="AY610" s="20">
        <v>0</v>
      </c>
      <c r="AZ610" s="20">
        <v>4</v>
      </c>
      <c r="BA610" s="20">
        <v>0.3</v>
      </c>
      <c r="BB610" s="22">
        <v>0</v>
      </c>
      <c r="BC610" s="20">
        <v>0</v>
      </c>
      <c r="BD610" s="20">
        <v>0</v>
      </c>
      <c r="BE610" s="20">
        <v>0</v>
      </c>
      <c r="BF610" s="20">
        <v>0.21</v>
      </c>
      <c r="BG610" s="22">
        <v>664</v>
      </c>
      <c r="BH610" s="22">
        <v>273</v>
      </c>
      <c r="BI610" s="22">
        <v>659</v>
      </c>
      <c r="BJ610" s="22">
        <v>273</v>
      </c>
      <c r="BK610" s="22">
        <v>308</v>
      </c>
      <c r="BL610" s="22">
        <v>153</v>
      </c>
      <c r="BM610" s="22">
        <v>393</v>
      </c>
      <c r="BN610" s="22">
        <v>181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1.89</v>
      </c>
      <c r="BZ610" s="22">
        <v>0</v>
      </c>
      <c r="CA610" s="22">
        <v>299</v>
      </c>
      <c r="CB610" s="22">
        <v>198</v>
      </c>
      <c r="CC610" s="22">
        <v>656</v>
      </c>
      <c r="CD610" s="22">
        <v>271</v>
      </c>
      <c r="CE610" s="22">
        <v>666</v>
      </c>
      <c r="CF610" s="22">
        <v>274</v>
      </c>
      <c r="CG610" s="22">
        <v>570</v>
      </c>
      <c r="CH610" s="22">
        <v>216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432990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2</v>
      </c>
      <c r="J611" s="20">
        <v>-0.3</v>
      </c>
      <c r="K611" s="20">
        <v>0.2</v>
      </c>
      <c r="L611" s="22">
        <v>0</v>
      </c>
      <c r="M611" s="20" t="s">
        <v>2302</v>
      </c>
      <c r="N611" s="20">
        <v>0.7</v>
      </c>
      <c r="O611" s="22">
        <v>592</v>
      </c>
      <c r="P611" s="23" t="b">
        <v>0</v>
      </c>
      <c r="Q611" s="20"/>
      <c r="R611" s="20"/>
      <c r="S611" s="22">
        <v>44</v>
      </c>
      <c r="T611" s="20" t="s">
        <v>2303</v>
      </c>
      <c r="U611" s="20">
        <v>1</v>
      </c>
      <c r="V611" s="20" t="s">
        <v>2304</v>
      </c>
      <c r="W611" s="20">
        <v>0.1</v>
      </c>
      <c r="X611" s="23" t="b">
        <v>0</v>
      </c>
      <c r="Y611" s="20"/>
      <c r="Z611" s="20" t="s">
        <v>858</v>
      </c>
      <c r="AA611" s="22">
        <v>17</v>
      </c>
      <c r="AB611" s="22">
        <v>49</v>
      </c>
      <c r="AC611" s="22">
        <v>4</v>
      </c>
      <c r="AD611" s="22">
        <v>488</v>
      </c>
      <c r="AE611" s="22">
        <v>30</v>
      </c>
      <c r="AF611" s="22">
        <v>2039</v>
      </c>
      <c r="AG611" s="22">
        <v>101</v>
      </c>
      <c r="AH611" s="20">
        <v>0.2</v>
      </c>
      <c r="AI611" s="20">
        <v>0.9</v>
      </c>
      <c r="AJ611" s="20" t="s">
        <v>2304</v>
      </c>
      <c r="AK611" s="22">
        <v>195</v>
      </c>
      <c r="AL611" s="22">
        <v>0</v>
      </c>
      <c r="AM611" s="22">
        <v>0</v>
      </c>
      <c r="AN611" s="22">
        <v>0</v>
      </c>
      <c r="AO611" s="22">
        <v>5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23</v>
      </c>
      <c r="AX611" s="20">
        <v>34.6</v>
      </c>
      <c r="AY611" s="20">
        <v>2.5</v>
      </c>
      <c r="AZ611" s="20">
        <v>29</v>
      </c>
      <c r="BA611" s="20">
        <v>6.6</v>
      </c>
      <c r="BB611" s="22">
        <v>1</v>
      </c>
      <c r="BC611" s="20">
        <v>0.17</v>
      </c>
      <c r="BD611" s="20">
        <v>0.02</v>
      </c>
      <c r="BE611" s="20">
        <v>0.19</v>
      </c>
      <c r="BF611" s="20">
        <v>6.51</v>
      </c>
      <c r="BG611" s="22">
        <v>242</v>
      </c>
      <c r="BH611" s="22">
        <v>96</v>
      </c>
      <c r="BI611" s="22">
        <v>318</v>
      </c>
      <c r="BJ611" s="22">
        <v>114</v>
      </c>
      <c r="BK611" s="22">
        <v>152</v>
      </c>
      <c r="BL611" s="22">
        <v>30</v>
      </c>
      <c r="BM611" s="22">
        <v>265</v>
      </c>
      <c r="BN611" s="22">
        <v>95</v>
      </c>
      <c r="BO611" s="20"/>
      <c r="BP611" s="20"/>
      <c r="BQ611" s="20"/>
      <c r="BR611" s="20"/>
      <c r="BS611" s="20"/>
      <c r="BT611" s="20"/>
      <c r="BU611" s="22">
        <v>0.08</v>
      </c>
      <c r="BV611" s="22">
        <v>0</v>
      </c>
      <c r="BW611" s="22">
        <v>0.01</v>
      </c>
      <c r="BX611" s="22">
        <v>0.09</v>
      </c>
      <c r="BY611" s="22">
        <v>3</v>
      </c>
      <c r="BZ611" s="22">
        <v>2.31</v>
      </c>
      <c r="CA611" s="22">
        <v>559</v>
      </c>
      <c r="CB611" s="22">
        <v>146</v>
      </c>
      <c r="CC611" s="22">
        <v>296</v>
      </c>
      <c r="CD611" s="22">
        <v>98</v>
      </c>
      <c r="CE611" s="22">
        <v>316</v>
      </c>
      <c r="CF611" s="22">
        <v>113</v>
      </c>
      <c r="CG611" s="22">
        <v>482</v>
      </c>
      <c r="CH611" s="22">
        <v>184</v>
      </c>
      <c r="CI611" s="22">
        <v>0.46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523957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4</v>
      </c>
      <c r="J612" s="20">
        <v>0</v>
      </c>
      <c r="K612" s="20">
        <v>0.5</v>
      </c>
      <c r="L612" s="22">
        <v>0</v>
      </c>
      <c r="M612" s="20" t="s">
        <v>2305</v>
      </c>
      <c r="N612" s="20">
        <v>1</v>
      </c>
      <c r="O612" s="22">
        <v>593</v>
      </c>
      <c r="P612" s="23" t="b">
        <v>0</v>
      </c>
      <c r="Q612" s="20"/>
      <c r="R612" s="20"/>
      <c r="S612" s="22">
        <v>54</v>
      </c>
      <c r="T612" s="20" t="s">
        <v>2306</v>
      </c>
      <c r="U612" s="20">
        <v>1.8</v>
      </c>
      <c r="V612" s="20" t="s">
        <v>670</v>
      </c>
      <c r="W612" s="20">
        <v>0.1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7</v>
      </c>
      <c r="AD612" s="22">
        <v>5363</v>
      </c>
      <c r="AE612" s="22">
        <v>29</v>
      </c>
      <c r="AF612" s="22">
        <v>8050</v>
      </c>
      <c r="AG612" s="22">
        <v>300</v>
      </c>
      <c r="AH612" s="20">
        <v>0.2</v>
      </c>
      <c r="AI612" s="20">
        <v>1.3</v>
      </c>
      <c r="AJ612" s="20" t="s">
        <v>2307</v>
      </c>
      <c r="AK612" s="22">
        <v>272</v>
      </c>
      <c r="AL612" s="22">
        <v>0</v>
      </c>
      <c r="AM612" s="22">
        <v>0</v>
      </c>
      <c r="AN612" s="22">
        <v>0</v>
      </c>
      <c r="AO612" s="22">
        <v>4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1</v>
      </c>
      <c r="AX612" s="20">
        <v>7.6</v>
      </c>
      <c r="AY612" s="20">
        <v>27.4</v>
      </c>
      <c r="AZ612" s="20">
        <v>29</v>
      </c>
      <c r="BA612" s="20">
        <v>6.3</v>
      </c>
      <c r="BB612" s="22">
        <v>3</v>
      </c>
      <c r="BC612" s="20">
        <v>0.27</v>
      </c>
      <c r="BD612" s="20">
        <v>0.27</v>
      </c>
      <c r="BE612" s="20">
        <v>0.54</v>
      </c>
      <c r="BF612" s="20">
        <v>6.88</v>
      </c>
      <c r="BG612" s="22">
        <v>344</v>
      </c>
      <c r="BH612" s="22">
        <v>40</v>
      </c>
      <c r="BI612" s="22">
        <v>183</v>
      </c>
      <c r="BJ612" s="22">
        <v>25</v>
      </c>
      <c r="BK612" s="22">
        <v>154</v>
      </c>
      <c r="BL612" s="22">
        <v>34</v>
      </c>
      <c r="BM612" s="22">
        <v>269</v>
      </c>
      <c r="BN612" s="22">
        <v>38</v>
      </c>
      <c r="BO612" s="20"/>
      <c r="BP612" s="20"/>
      <c r="BQ612" s="20"/>
      <c r="BR612" s="20"/>
      <c r="BS612" s="20"/>
      <c r="BT612" s="20"/>
      <c r="BU612" s="22">
        <v>0.09</v>
      </c>
      <c r="BV612" s="22">
        <v>0</v>
      </c>
      <c r="BW612" s="22">
        <v>0.09</v>
      </c>
      <c r="BX612" s="22">
        <v>0.18</v>
      </c>
      <c r="BY612" s="22">
        <v>2.2799999999999998</v>
      </c>
      <c r="BZ612" s="22">
        <v>1.32</v>
      </c>
      <c r="CA612" s="22">
        <v>141</v>
      </c>
      <c r="CB612" s="22">
        <v>40</v>
      </c>
      <c r="CC612" s="22">
        <v>272</v>
      </c>
      <c r="CD612" s="22">
        <v>39</v>
      </c>
      <c r="CE612" s="22">
        <v>235</v>
      </c>
      <c r="CF612" s="22">
        <v>33</v>
      </c>
      <c r="CG612" s="22">
        <v>493</v>
      </c>
      <c r="CH612" s="22">
        <v>70</v>
      </c>
      <c r="CI612" s="22">
        <v>0.99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424001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3</v>
      </c>
      <c r="J613" s="20">
        <v>0.7</v>
      </c>
      <c r="K613" s="20">
        <v>1.2</v>
      </c>
      <c r="L613" s="22">
        <v>2</v>
      </c>
      <c r="M613" s="20" t="s">
        <v>2620</v>
      </c>
      <c r="N613" s="20">
        <v>1.7</v>
      </c>
      <c r="O613" s="22">
        <v>638</v>
      </c>
      <c r="P613" s="23" t="b">
        <v>0</v>
      </c>
      <c r="Q613" s="20"/>
      <c r="R613" s="20" t="s">
        <v>2621</v>
      </c>
      <c r="S613" s="22">
        <v>50</v>
      </c>
      <c r="T613" s="20" t="s">
        <v>2622</v>
      </c>
      <c r="U613" s="20">
        <v>1.4</v>
      </c>
      <c r="V613" s="20" t="s">
        <v>2623</v>
      </c>
      <c r="W613" s="20">
        <v>0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7</v>
      </c>
      <c r="AD613" s="22">
        <v>528</v>
      </c>
      <c r="AE613" s="22">
        <v>19</v>
      </c>
      <c r="AF613" s="22">
        <v>625</v>
      </c>
      <c r="AG613" s="22">
        <v>31</v>
      </c>
      <c r="AH613" s="20">
        <v>0.3</v>
      </c>
      <c r="AI613" s="20">
        <v>1.4</v>
      </c>
      <c r="AJ613" s="20" t="s">
        <v>2624</v>
      </c>
      <c r="AK613" s="22">
        <v>337</v>
      </c>
      <c r="AL613" s="22">
        <v>0</v>
      </c>
      <c r="AM613" s="22">
        <v>0</v>
      </c>
      <c r="AN613" s="22">
        <v>0</v>
      </c>
      <c r="AO613" s="22">
        <v>7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0</v>
      </c>
      <c r="AW613" s="22">
        <v>40</v>
      </c>
      <c r="AX613" s="20">
        <v>63.4</v>
      </c>
      <c r="AY613" s="20">
        <v>16.2</v>
      </c>
      <c r="AZ613" s="20">
        <v>20</v>
      </c>
      <c r="BA613" s="20">
        <v>9.9</v>
      </c>
      <c r="BB613" s="22">
        <v>4</v>
      </c>
      <c r="BC613" s="20">
        <v>0.06</v>
      </c>
      <c r="BD613" s="20">
        <v>0.01</v>
      </c>
      <c r="BE613" s="20">
        <v>7.0000000000000007E-2</v>
      </c>
      <c r="BF613" s="20">
        <v>9.01</v>
      </c>
      <c r="BG613" s="22">
        <v>150</v>
      </c>
      <c r="BH613" s="22">
        <v>52</v>
      </c>
      <c r="BI613" s="22">
        <v>233</v>
      </c>
      <c r="BJ613" s="22">
        <v>128</v>
      </c>
      <c r="BK613" s="22">
        <v>196</v>
      </c>
      <c r="BL613" s="22">
        <v>109</v>
      </c>
      <c r="BM613" s="22">
        <v>215</v>
      </c>
      <c r="BN613" s="22">
        <v>100</v>
      </c>
      <c r="BO613" s="20"/>
      <c r="BP613" s="20"/>
      <c r="BQ613" s="20"/>
      <c r="BR613" s="20"/>
      <c r="BS613" s="20"/>
      <c r="BT613" s="20"/>
      <c r="BU613" s="22">
        <v>0.02</v>
      </c>
      <c r="BV613" s="22">
        <v>0</v>
      </c>
      <c r="BW613" s="22">
        <v>0</v>
      </c>
      <c r="BX613" s="22">
        <v>0.02</v>
      </c>
      <c r="BY613" s="22">
        <v>2.41</v>
      </c>
      <c r="BZ613" s="22">
        <v>1.87</v>
      </c>
      <c r="CA613" s="22">
        <v>206</v>
      </c>
      <c r="CB613" s="22">
        <v>130</v>
      </c>
      <c r="CC613" s="22">
        <v>194</v>
      </c>
      <c r="CD613" s="22">
        <v>88</v>
      </c>
      <c r="CE613" s="22">
        <v>271</v>
      </c>
      <c r="CF613" s="22">
        <v>124</v>
      </c>
      <c r="CG613" s="22">
        <v>642</v>
      </c>
      <c r="CH613" s="22">
        <v>259</v>
      </c>
      <c r="CI613" s="22">
        <v>1.07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471848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2</v>
      </c>
      <c r="J614" s="20">
        <v>-1</v>
      </c>
      <c r="K614" s="20">
        <v>-0.5</v>
      </c>
      <c r="L614" s="22">
        <v>0</v>
      </c>
      <c r="M614" s="20" t="s">
        <v>2625</v>
      </c>
      <c r="N614" s="20">
        <v>0</v>
      </c>
      <c r="O614" s="22">
        <v>653</v>
      </c>
      <c r="P614" s="23" t="b">
        <v>0</v>
      </c>
      <c r="Q614" s="20"/>
      <c r="R614" s="20"/>
      <c r="S614" s="22">
        <v>40</v>
      </c>
      <c r="T614" s="20" t="s">
        <v>2626</v>
      </c>
      <c r="U614" s="20">
        <v>0</v>
      </c>
      <c r="V614" s="20" t="s">
        <v>2627</v>
      </c>
      <c r="W614" s="20">
        <v>0.1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0</v>
      </c>
      <c r="AD614" s="22">
        <v>3130</v>
      </c>
      <c r="AE614" s="22">
        <v>76</v>
      </c>
      <c r="AF614" s="22">
        <v>1648</v>
      </c>
      <c r="AG614" s="22">
        <v>126</v>
      </c>
      <c r="AH614" s="20">
        <v>0</v>
      </c>
      <c r="AI614" s="20">
        <v>0</v>
      </c>
      <c r="AJ614" s="20" t="s">
        <v>2627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480</v>
      </c>
      <c r="BH614" s="22">
        <v>181</v>
      </c>
      <c r="BI614" s="22">
        <v>463</v>
      </c>
      <c r="BJ614" s="22">
        <v>180</v>
      </c>
      <c r="BK614" s="22">
        <v>434</v>
      </c>
      <c r="BL614" s="22">
        <v>164</v>
      </c>
      <c r="BM614" s="22">
        <v>485</v>
      </c>
      <c r="BN614" s="22">
        <v>181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682</v>
      </c>
      <c r="CB614" s="22">
        <v>209</v>
      </c>
      <c r="CC614" s="22">
        <v>457</v>
      </c>
      <c r="CD614" s="22">
        <v>164</v>
      </c>
      <c r="CE614" s="22">
        <v>484</v>
      </c>
      <c r="CF614" s="22">
        <v>177</v>
      </c>
      <c r="CG614" s="22">
        <v>465</v>
      </c>
      <c r="CH614" s="22">
        <v>178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532377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4</v>
      </c>
      <c r="J615" s="20">
        <v>0</v>
      </c>
      <c r="K615" s="20">
        <v>0</v>
      </c>
      <c r="L615" s="22">
        <v>0</v>
      </c>
      <c r="M615" s="20" t="s">
        <v>2179</v>
      </c>
      <c r="N615" s="20">
        <v>0</v>
      </c>
      <c r="O615" s="22">
        <v>654</v>
      </c>
      <c r="P615" s="23" t="b">
        <v>0</v>
      </c>
      <c r="Q615" s="20" t="s">
        <v>3145</v>
      </c>
      <c r="R615" s="20" t="s">
        <v>3146</v>
      </c>
      <c r="S615" s="22">
        <v>45</v>
      </c>
      <c r="T615" s="20" t="s">
        <v>2628</v>
      </c>
      <c r="U615" s="20">
        <v>0</v>
      </c>
      <c r="V615" s="20" t="s">
        <v>2629</v>
      </c>
      <c r="W615" s="20">
        <v>0</v>
      </c>
      <c r="X615" s="23" t="b">
        <v>0</v>
      </c>
      <c r="Y615" s="20"/>
      <c r="Z615" s="20" t="s">
        <v>872</v>
      </c>
      <c r="AA615" s="22">
        <v>17</v>
      </c>
      <c r="AB615" s="22">
        <v>49</v>
      </c>
      <c r="AC615" s="22">
        <v>0</v>
      </c>
      <c r="AD615" s="22">
        <v>3568</v>
      </c>
      <c r="AE615" s="22">
        <v>0</v>
      </c>
      <c r="AF615" s="22">
        <v>3357</v>
      </c>
      <c r="AG615" s="22">
        <v>149</v>
      </c>
      <c r="AH615" s="20">
        <v>0</v>
      </c>
      <c r="AI615" s="20">
        <v>0</v>
      </c>
      <c r="AJ615" s="20" t="s">
        <v>2629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627</v>
      </c>
      <c r="BH615" s="22">
        <v>71</v>
      </c>
      <c r="BI615" s="22">
        <v>619</v>
      </c>
      <c r="BJ615" s="22">
        <v>72</v>
      </c>
      <c r="BK615" s="22">
        <v>611</v>
      </c>
      <c r="BL615" s="22">
        <v>73</v>
      </c>
      <c r="BM615" s="22">
        <v>632</v>
      </c>
      <c r="BN615" s="22">
        <v>73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464</v>
      </c>
      <c r="CB615" s="22">
        <v>82</v>
      </c>
      <c r="CC615" s="22">
        <v>615</v>
      </c>
      <c r="CD615" s="22">
        <v>72</v>
      </c>
      <c r="CE615" s="22">
        <v>631</v>
      </c>
      <c r="CF615" s="22">
        <v>73</v>
      </c>
      <c r="CG615" s="22">
        <v>529</v>
      </c>
      <c r="CH615" s="22">
        <v>74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538210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-1</v>
      </c>
      <c r="K616" s="20">
        <v>-0.5</v>
      </c>
      <c r="L616" s="22">
        <v>0</v>
      </c>
      <c r="M616" s="20" t="s">
        <v>2630</v>
      </c>
      <c r="N616" s="20">
        <v>0</v>
      </c>
      <c r="O616" s="22">
        <v>655</v>
      </c>
      <c r="P616" s="23" t="b">
        <v>0</v>
      </c>
      <c r="Q616" s="20"/>
      <c r="R616" s="20"/>
      <c r="S616" s="22">
        <v>45</v>
      </c>
      <c r="T616" s="20" t="s">
        <v>2631</v>
      </c>
      <c r="U616" s="20">
        <v>1</v>
      </c>
      <c r="V616" s="20" t="s">
        <v>662</v>
      </c>
      <c r="W616" s="20">
        <v>0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2</v>
      </c>
      <c r="AD616" s="22">
        <v>3014</v>
      </c>
      <c r="AE616" s="22">
        <v>95</v>
      </c>
      <c r="AF616" s="22">
        <v>1848</v>
      </c>
      <c r="AG616" s="22">
        <v>121</v>
      </c>
      <c r="AH616" s="20">
        <v>0</v>
      </c>
      <c r="AI616" s="20">
        <v>0.4</v>
      </c>
      <c r="AJ616" s="20" t="s">
        <v>662</v>
      </c>
      <c r="AK616" s="22">
        <v>19</v>
      </c>
      <c r="AL616" s="22">
        <v>0</v>
      </c>
      <c r="AM616" s="22">
        <v>0</v>
      </c>
      <c r="AN616" s="22">
        <v>0</v>
      </c>
      <c r="AO616" s="22">
        <v>1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6</v>
      </c>
      <c r="AX616" s="20">
        <v>2.8</v>
      </c>
      <c r="AY616" s="20">
        <v>1</v>
      </c>
      <c r="AZ616" s="20">
        <v>2</v>
      </c>
      <c r="BA616" s="20">
        <v>0.6</v>
      </c>
      <c r="BB616" s="22">
        <v>0</v>
      </c>
      <c r="BC616" s="20">
        <v>0</v>
      </c>
      <c r="BD616" s="20">
        <v>0.01</v>
      </c>
      <c r="BE616" s="20">
        <v>0.01</v>
      </c>
      <c r="BF616" s="20">
        <v>0.12</v>
      </c>
      <c r="BG616" s="22">
        <v>372</v>
      </c>
      <c r="BH616" s="22">
        <v>168</v>
      </c>
      <c r="BI616" s="22">
        <v>342</v>
      </c>
      <c r="BJ616" s="22">
        <v>168</v>
      </c>
      <c r="BK616" s="22">
        <v>332</v>
      </c>
      <c r="BL616" s="22">
        <v>164</v>
      </c>
      <c r="BM616" s="22">
        <v>381</v>
      </c>
      <c r="BN616" s="22">
        <v>175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0.05</v>
      </c>
      <c r="BX616" s="22">
        <v>0.05</v>
      </c>
      <c r="BY616" s="22">
        <v>0.56999999999999995</v>
      </c>
      <c r="BZ616" s="22">
        <v>4.74</v>
      </c>
      <c r="CA616" s="22">
        <v>469</v>
      </c>
      <c r="CB616" s="22">
        <v>261</v>
      </c>
      <c r="CC616" s="22">
        <v>618</v>
      </c>
      <c r="CD616" s="22">
        <v>244</v>
      </c>
      <c r="CE616" s="22">
        <v>338</v>
      </c>
      <c r="CF616" s="22">
        <v>148</v>
      </c>
      <c r="CG616" s="22">
        <v>535</v>
      </c>
      <c r="CH616" s="22">
        <v>196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487836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-1</v>
      </c>
      <c r="K617" s="20">
        <v>-0.5</v>
      </c>
      <c r="L617" s="22">
        <v>0</v>
      </c>
      <c r="M617" s="20" t="s">
        <v>2632</v>
      </c>
      <c r="N617" s="20">
        <v>0</v>
      </c>
      <c r="O617" s="22">
        <v>656</v>
      </c>
      <c r="P617" s="23" t="b">
        <v>0</v>
      </c>
      <c r="Q617" s="20"/>
      <c r="R617" s="20"/>
      <c r="S617" s="22">
        <v>45</v>
      </c>
      <c r="T617" s="20" t="s">
        <v>2633</v>
      </c>
      <c r="U617" s="20">
        <v>1</v>
      </c>
      <c r="V617" s="20" t="s">
        <v>2634</v>
      </c>
      <c r="W617" s="20">
        <v>0.1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2</v>
      </c>
      <c r="AD617" s="22">
        <v>5992</v>
      </c>
      <c r="AE617" s="22">
        <v>166</v>
      </c>
      <c r="AF617" s="22">
        <v>3755</v>
      </c>
      <c r="AG617" s="22">
        <v>225</v>
      </c>
      <c r="AH617" s="20">
        <v>0</v>
      </c>
      <c r="AI617" s="20">
        <v>0.4</v>
      </c>
      <c r="AJ617" s="20" t="s">
        <v>2634</v>
      </c>
      <c r="AK617" s="22">
        <v>11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5</v>
      </c>
      <c r="AX617" s="20">
        <v>0</v>
      </c>
      <c r="AY617" s="20">
        <v>0.3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0.12</v>
      </c>
      <c r="BG617" s="22">
        <v>610</v>
      </c>
      <c r="BH617" s="22">
        <v>65</v>
      </c>
      <c r="BI617" s="22">
        <v>366</v>
      </c>
      <c r="BJ617" s="22">
        <v>49</v>
      </c>
      <c r="BK617" s="22">
        <v>593</v>
      </c>
      <c r="BL617" s="22">
        <v>67</v>
      </c>
      <c r="BM617" s="22">
        <v>615</v>
      </c>
      <c r="BN617" s="22">
        <v>67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0.98</v>
      </c>
      <c r="BZ617" s="22">
        <v>8.18</v>
      </c>
      <c r="CA617" s="22">
        <v>442</v>
      </c>
      <c r="CB617" s="22">
        <v>76</v>
      </c>
      <c r="CC617" s="22">
        <v>597</v>
      </c>
      <c r="CD617" s="22">
        <v>66</v>
      </c>
      <c r="CE617" s="22">
        <v>334</v>
      </c>
      <c r="CF617" s="22">
        <v>44</v>
      </c>
      <c r="CG617" s="22">
        <v>439</v>
      </c>
      <c r="CH617" s="22">
        <v>65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196100</v>
      </c>
      <c r="D618" s="22">
        <v>0</v>
      </c>
      <c r="E618" s="22">
        <v>0</v>
      </c>
      <c r="F618" s="22">
        <v>0</v>
      </c>
      <c r="G618" s="22">
        <v>0</v>
      </c>
      <c r="H618" s="22">
        <v>1</v>
      </c>
      <c r="I618" s="22">
        <v>3</v>
      </c>
      <c r="J618" s="20">
        <v>3.7</v>
      </c>
      <c r="K618" s="20">
        <v>4.2</v>
      </c>
      <c r="L618" s="22">
        <v>10</v>
      </c>
      <c r="M618" s="20" t="s">
        <v>2635</v>
      </c>
      <c r="N618" s="20">
        <v>4.7</v>
      </c>
      <c r="O618" s="22">
        <v>663</v>
      </c>
      <c r="P618" s="23" t="b">
        <v>0</v>
      </c>
      <c r="Q618" s="20"/>
      <c r="R618" s="20"/>
      <c r="S618" s="22">
        <v>50</v>
      </c>
      <c r="T618" s="20" t="s">
        <v>2636</v>
      </c>
      <c r="U618" s="20">
        <v>5</v>
      </c>
      <c r="V618" s="20" t="s">
        <v>2637</v>
      </c>
      <c r="W618" s="20">
        <v>0.2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20</v>
      </c>
      <c r="AD618" s="22">
        <v>20729</v>
      </c>
      <c r="AE618" s="22">
        <v>5915</v>
      </c>
      <c r="AF618" s="22">
        <v>7025</v>
      </c>
      <c r="AG618" s="22">
        <v>627</v>
      </c>
      <c r="AH618" s="20">
        <v>0.9</v>
      </c>
      <c r="AI618" s="20">
        <v>4</v>
      </c>
      <c r="AJ618" s="20" t="s">
        <v>2637</v>
      </c>
      <c r="AK618" s="22">
        <v>350</v>
      </c>
      <c r="AL618" s="22">
        <v>2</v>
      </c>
      <c r="AM618" s="22">
        <v>0</v>
      </c>
      <c r="AN618" s="22">
        <v>1</v>
      </c>
      <c r="AO618" s="22">
        <v>6</v>
      </c>
      <c r="AP618" s="22">
        <v>0</v>
      </c>
      <c r="AQ618" s="22">
        <v>0</v>
      </c>
      <c r="AR618" s="22">
        <v>0</v>
      </c>
      <c r="AS618" s="22">
        <v>1</v>
      </c>
      <c r="AT618" s="22">
        <v>0</v>
      </c>
      <c r="AU618" s="22">
        <v>0</v>
      </c>
      <c r="AV618" s="22">
        <v>2</v>
      </c>
      <c r="AW618" s="22">
        <v>79</v>
      </c>
      <c r="AX618" s="20">
        <v>112.8</v>
      </c>
      <c r="AY618" s="20">
        <v>100.6</v>
      </c>
      <c r="AZ618" s="20">
        <v>60</v>
      </c>
      <c r="BA618" s="20">
        <v>27.3</v>
      </c>
      <c r="BB618" s="22">
        <v>4</v>
      </c>
      <c r="BC618" s="20">
        <v>0.5</v>
      </c>
      <c r="BD618" s="20">
        <v>0.42</v>
      </c>
      <c r="BE618" s="20">
        <v>0.92</v>
      </c>
      <c r="BF618" s="20">
        <v>8.7899999999999991</v>
      </c>
      <c r="BG618" s="22">
        <v>53</v>
      </c>
      <c r="BH618" s="22">
        <v>23</v>
      </c>
      <c r="BI618" s="22">
        <v>36</v>
      </c>
      <c r="BJ618" s="22">
        <v>25</v>
      </c>
      <c r="BK618" s="22">
        <v>82</v>
      </c>
      <c r="BL618" s="22">
        <v>49</v>
      </c>
      <c r="BM618" s="22">
        <v>50</v>
      </c>
      <c r="BN618" s="22">
        <v>34</v>
      </c>
      <c r="BO618" s="22">
        <v>2</v>
      </c>
      <c r="BP618" s="20"/>
      <c r="BQ618" s="20"/>
      <c r="BR618" s="20"/>
      <c r="BS618" s="20"/>
      <c r="BT618" s="20"/>
      <c r="BU618" s="22">
        <v>0.13</v>
      </c>
      <c r="BV618" s="22">
        <v>0</v>
      </c>
      <c r="BW618" s="22">
        <v>0.11</v>
      </c>
      <c r="BX618" s="22">
        <v>0.24</v>
      </c>
      <c r="BY618" s="22">
        <v>2.2599999999999998</v>
      </c>
      <c r="BZ618" s="22">
        <v>1.54</v>
      </c>
      <c r="CA618" s="22">
        <v>193</v>
      </c>
      <c r="CB618" s="22">
        <v>121</v>
      </c>
      <c r="CC618" s="22">
        <v>41</v>
      </c>
      <c r="CD618" s="22">
        <v>21</v>
      </c>
      <c r="CE618" s="22">
        <v>32</v>
      </c>
      <c r="CF618" s="22">
        <v>17</v>
      </c>
      <c r="CG618" s="22">
        <v>327</v>
      </c>
      <c r="CH618" s="22">
        <v>100</v>
      </c>
      <c r="CI618" s="22">
        <v>1.03</v>
      </c>
      <c r="CJ618" s="22">
        <v>0.26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75</v>
      </c>
      <c r="C619" s="22">
        <v>173807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-1</v>
      </c>
      <c r="K619" s="20">
        <v>-0.4</v>
      </c>
      <c r="L619" s="22">
        <v>0</v>
      </c>
      <c r="M619" s="20" t="s">
        <v>1261</v>
      </c>
      <c r="N619" s="20">
        <v>0</v>
      </c>
      <c r="O619" s="22">
        <v>666</v>
      </c>
      <c r="P619" s="23" t="b">
        <v>0</v>
      </c>
      <c r="Q619" s="20"/>
      <c r="R619" s="20" t="s">
        <v>3147</v>
      </c>
      <c r="S619" s="22">
        <v>50</v>
      </c>
      <c r="T619" s="20" t="s">
        <v>2852</v>
      </c>
      <c r="U619" s="20">
        <v>0</v>
      </c>
      <c r="V619" s="20" t="s">
        <v>631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0</v>
      </c>
      <c r="AD619" s="22">
        <v>127</v>
      </c>
      <c r="AE619" s="22">
        <v>10</v>
      </c>
      <c r="AF619" s="22">
        <v>180</v>
      </c>
      <c r="AG619" s="22">
        <v>13</v>
      </c>
      <c r="AH619" s="20">
        <v>0</v>
      </c>
      <c r="AI619" s="20">
        <v>0</v>
      </c>
      <c r="AJ619" s="20" t="s">
        <v>2853</v>
      </c>
      <c r="AK619" s="22">
        <v>9</v>
      </c>
      <c r="AL619" s="22">
        <v>0</v>
      </c>
      <c r="AM619" s="22">
        <v>0</v>
      </c>
      <c r="AN619" s="22">
        <v>0</v>
      </c>
      <c r="AO619" s="22">
        <v>2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1</v>
      </c>
      <c r="AX619" s="20">
        <v>1.4</v>
      </c>
      <c r="AY619" s="20">
        <v>0.1</v>
      </c>
      <c r="AZ619" s="20">
        <v>0</v>
      </c>
      <c r="BA619" s="20">
        <v>0.2</v>
      </c>
      <c r="BB619" s="22">
        <v>0</v>
      </c>
      <c r="BC619" s="20">
        <v>0</v>
      </c>
      <c r="BD619" s="20">
        <v>0</v>
      </c>
      <c r="BE619" s="20">
        <v>0</v>
      </c>
      <c r="BF619" s="20">
        <v>0.55000000000000004</v>
      </c>
      <c r="BG619" s="22">
        <v>384</v>
      </c>
      <c r="BH619" s="22">
        <v>178</v>
      </c>
      <c r="BI619" s="22">
        <v>377</v>
      </c>
      <c r="BJ619" s="22">
        <v>183</v>
      </c>
      <c r="BK619" s="22">
        <v>667</v>
      </c>
      <c r="BL619" s="22">
        <v>277</v>
      </c>
      <c r="BM619" s="22">
        <v>399</v>
      </c>
      <c r="BN619" s="22">
        <v>184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5.5</v>
      </c>
      <c r="BZ619" s="22">
        <v>20</v>
      </c>
      <c r="CA619" s="22">
        <v>190</v>
      </c>
      <c r="CB619" s="22">
        <v>118</v>
      </c>
      <c r="CC619" s="22">
        <v>668</v>
      </c>
      <c r="CD619" s="22">
        <v>279</v>
      </c>
      <c r="CE619" s="22">
        <v>677</v>
      </c>
      <c r="CF619" s="22">
        <v>282</v>
      </c>
      <c r="CG619" s="22">
        <v>697</v>
      </c>
      <c r="CH619" s="22">
        <v>293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244619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0</v>
      </c>
      <c r="K620" s="20">
        <v>0.5</v>
      </c>
      <c r="L620" s="22">
        <v>1</v>
      </c>
      <c r="M620" s="20" t="s">
        <v>1236</v>
      </c>
      <c r="N620" s="20">
        <v>1</v>
      </c>
      <c r="O620" s="22">
        <v>693</v>
      </c>
      <c r="P620" s="23" t="b">
        <v>0</v>
      </c>
      <c r="Q620" s="20"/>
      <c r="R620" s="20"/>
      <c r="S620" s="22">
        <v>40</v>
      </c>
      <c r="T620" s="20" t="s">
        <v>3148</v>
      </c>
      <c r="U620" s="20">
        <v>1</v>
      </c>
      <c r="V620" s="20" t="s">
        <v>558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2</v>
      </c>
      <c r="AD620" s="22">
        <v>3123</v>
      </c>
      <c r="AE620" s="22">
        <v>432</v>
      </c>
      <c r="AF620" s="22">
        <v>644</v>
      </c>
      <c r="AG620" s="22">
        <v>147</v>
      </c>
      <c r="AH620" s="20">
        <v>0.2</v>
      </c>
      <c r="AI620" s="20">
        <v>0.5</v>
      </c>
      <c r="AJ620" s="20" t="s">
        <v>558</v>
      </c>
      <c r="AK620" s="22">
        <v>112</v>
      </c>
      <c r="AL620" s="22">
        <v>0</v>
      </c>
      <c r="AM620" s="22">
        <v>0</v>
      </c>
      <c r="AN620" s="22">
        <v>0</v>
      </c>
      <c r="AO620" s="22">
        <v>2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11</v>
      </c>
      <c r="AX620" s="20">
        <v>24</v>
      </c>
      <c r="AY620" s="20">
        <v>0.7</v>
      </c>
      <c r="AZ620" s="20">
        <v>33</v>
      </c>
      <c r="BA620" s="20">
        <v>5.8</v>
      </c>
      <c r="BB620" s="22">
        <v>1</v>
      </c>
      <c r="BC620" s="20">
        <v>0.16</v>
      </c>
      <c r="BD620" s="20">
        <v>0</v>
      </c>
      <c r="BE620" s="20">
        <v>0.16</v>
      </c>
      <c r="BF620" s="20">
        <v>1.97</v>
      </c>
      <c r="BG620" s="22">
        <v>273</v>
      </c>
      <c r="BH620" s="22">
        <v>110</v>
      </c>
      <c r="BI620" s="22">
        <v>352</v>
      </c>
      <c r="BJ620" s="22">
        <v>130</v>
      </c>
      <c r="BK620" s="22">
        <v>138</v>
      </c>
      <c r="BL620" s="22">
        <v>24</v>
      </c>
      <c r="BM620" s="22">
        <v>278</v>
      </c>
      <c r="BN620" s="22">
        <v>100</v>
      </c>
      <c r="BO620" s="20"/>
      <c r="BP620" s="20"/>
      <c r="BQ620" s="20"/>
      <c r="BR620" s="20"/>
      <c r="BS620" s="20"/>
      <c r="BT620" s="20"/>
      <c r="BU620" s="22">
        <v>0.13</v>
      </c>
      <c r="BV620" s="22">
        <v>0</v>
      </c>
      <c r="BW620" s="22">
        <v>0</v>
      </c>
      <c r="BX620" s="22">
        <v>0.13</v>
      </c>
      <c r="BY620" s="22">
        <v>1.58</v>
      </c>
      <c r="BZ620" s="22">
        <v>1.61</v>
      </c>
      <c r="CA620" s="22">
        <v>659</v>
      </c>
      <c r="CB620" s="22">
        <v>194</v>
      </c>
      <c r="CC620" s="22">
        <v>238</v>
      </c>
      <c r="CD620" s="22">
        <v>76</v>
      </c>
      <c r="CE620" s="22">
        <v>300</v>
      </c>
      <c r="CF620" s="22">
        <v>101</v>
      </c>
      <c r="CG620" s="22">
        <v>505</v>
      </c>
      <c r="CH620" s="22">
        <v>189</v>
      </c>
      <c r="CI620" s="22">
        <v>0.8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242898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0.5</v>
      </c>
      <c r="K621" s="20">
        <v>1.5</v>
      </c>
      <c r="L621" s="22">
        <v>1</v>
      </c>
      <c r="M621" s="20" t="s">
        <v>1547</v>
      </c>
      <c r="N621" s="20">
        <v>1</v>
      </c>
      <c r="O621" s="22">
        <v>450</v>
      </c>
      <c r="P621" s="23" t="b">
        <v>0</v>
      </c>
      <c r="Q621" s="20"/>
      <c r="R621" s="20"/>
      <c r="S621" s="22">
        <v>59</v>
      </c>
      <c r="T621" s="20" t="s">
        <v>1548</v>
      </c>
      <c r="U621" s="20">
        <v>1.8</v>
      </c>
      <c r="V621" s="20" t="s">
        <v>459</v>
      </c>
      <c r="W621" s="20">
        <v>0.5</v>
      </c>
      <c r="X621" s="23" t="b">
        <v>0</v>
      </c>
      <c r="Y621" s="20"/>
      <c r="Z621" s="20" t="s">
        <v>858</v>
      </c>
      <c r="AA621" s="22">
        <v>18</v>
      </c>
      <c r="AB621" s="22">
        <v>6</v>
      </c>
      <c r="AC621" s="22">
        <v>7</v>
      </c>
      <c r="AD621" s="22">
        <v>19670</v>
      </c>
      <c r="AE621" s="22">
        <v>590</v>
      </c>
      <c r="AF621" s="22">
        <v>38820</v>
      </c>
      <c r="AG621" s="22">
        <v>1973</v>
      </c>
      <c r="AH621" s="20">
        <v>0.2</v>
      </c>
      <c r="AI621" s="20">
        <v>1.2</v>
      </c>
      <c r="AJ621" s="20" t="s">
        <v>459</v>
      </c>
      <c r="AK621" s="22">
        <v>248</v>
      </c>
      <c r="AL621" s="22">
        <v>0</v>
      </c>
      <c r="AM621" s="22">
        <v>0</v>
      </c>
      <c r="AN621" s="22">
        <v>0</v>
      </c>
      <c r="AO621" s="22">
        <v>5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14</v>
      </c>
      <c r="AX621" s="20">
        <v>17</v>
      </c>
      <c r="AY621" s="20">
        <v>30.5</v>
      </c>
      <c r="AZ621" s="20">
        <v>33</v>
      </c>
      <c r="BA621" s="20">
        <v>7.9</v>
      </c>
      <c r="BB621" s="22">
        <v>3</v>
      </c>
      <c r="BC621" s="20">
        <v>0.33</v>
      </c>
      <c r="BD621" s="20">
        <v>0.08</v>
      </c>
      <c r="BE621" s="20">
        <v>0.41</v>
      </c>
      <c r="BF621" s="20">
        <v>2.95</v>
      </c>
      <c r="BG621" s="22">
        <v>294</v>
      </c>
      <c r="BH621" s="22">
        <v>125</v>
      </c>
      <c r="BI621" s="22">
        <v>170</v>
      </c>
      <c r="BJ621" s="22">
        <v>102</v>
      </c>
      <c r="BK621" s="22">
        <v>139</v>
      </c>
      <c r="BL621" s="22">
        <v>84</v>
      </c>
      <c r="BM621" s="22">
        <v>246</v>
      </c>
      <c r="BN621" s="22">
        <v>108</v>
      </c>
      <c r="BO621" s="20"/>
      <c r="BP621" s="20"/>
      <c r="BQ621" s="20"/>
      <c r="BR621" s="20"/>
      <c r="BS621" s="20"/>
      <c r="BT621" s="20"/>
      <c r="BU621" s="22">
        <v>0.12</v>
      </c>
      <c r="BV621" s="22">
        <v>0</v>
      </c>
      <c r="BW621" s="22">
        <v>0.03</v>
      </c>
      <c r="BX621" s="22">
        <v>0.15</v>
      </c>
      <c r="BY621" s="22">
        <v>1.07</v>
      </c>
      <c r="BZ621" s="22">
        <v>1.81</v>
      </c>
      <c r="CA621" s="22">
        <v>74</v>
      </c>
      <c r="CB621" s="22">
        <v>46</v>
      </c>
      <c r="CC621" s="22">
        <v>277</v>
      </c>
      <c r="CD621" s="22">
        <v>129</v>
      </c>
      <c r="CE621" s="22">
        <v>236</v>
      </c>
      <c r="CF621" s="22">
        <v>105</v>
      </c>
      <c r="CG621" s="22">
        <v>228</v>
      </c>
      <c r="CH621" s="22">
        <v>72</v>
      </c>
      <c r="CI621" s="22">
        <v>1.0900000000000001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214572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1</v>
      </c>
      <c r="J622" s="20">
        <v>-0.5</v>
      </c>
      <c r="K622" s="20">
        <v>0.5</v>
      </c>
      <c r="L622" s="22">
        <v>0</v>
      </c>
      <c r="M622" s="20" t="s">
        <v>1446</v>
      </c>
      <c r="N622" s="20">
        <v>0</v>
      </c>
      <c r="O622" s="22">
        <v>491</v>
      </c>
      <c r="P622" s="23" t="b">
        <v>0</v>
      </c>
      <c r="Q622" s="20"/>
      <c r="R622" s="20"/>
      <c r="S622" s="22">
        <v>40</v>
      </c>
      <c r="T622" s="20" t="s">
        <v>1621</v>
      </c>
      <c r="U622" s="20">
        <v>0</v>
      </c>
      <c r="V622" s="20" t="s">
        <v>708</v>
      </c>
      <c r="W622" s="20">
        <v>0.2</v>
      </c>
      <c r="X622" s="23" t="b">
        <v>0</v>
      </c>
      <c r="Y622" s="20"/>
      <c r="Z622" s="20" t="s">
        <v>858</v>
      </c>
      <c r="AA622" s="22">
        <v>18</v>
      </c>
      <c r="AB622" s="22">
        <v>6</v>
      </c>
      <c r="AC622" s="22">
        <v>0</v>
      </c>
      <c r="AD622" s="22">
        <v>3203</v>
      </c>
      <c r="AE622" s="22">
        <v>109</v>
      </c>
      <c r="AF622" s="22">
        <v>5741</v>
      </c>
      <c r="AG622" s="22">
        <v>284</v>
      </c>
      <c r="AH622" s="20">
        <v>0</v>
      </c>
      <c r="AI622" s="20">
        <v>0</v>
      </c>
      <c r="AJ622" s="20" t="s">
        <v>708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451</v>
      </c>
      <c r="BH622" s="22">
        <v>52</v>
      </c>
      <c r="BI622" s="22">
        <v>434</v>
      </c>
      <c r="BJ622" s="22">
        <v>35</v>
      </c>
      <c r="BK622" s="22">
        <v>401</v>
      </c>
      <c r="BL622" s="22">
        <v>31</v>
      </c>
      <c r="BM622" s="22">
        <v>457</v>
      </c>
      <c r="BN622" s="22">
        <v>52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646</v>
      </c>
      <c r="CB622" s="22">
        <v>59</v>
      </c>
      <c r="CC622" s="22">
        <v>428</v>
      </c>
      <c r="CD622" s="22">
        <v>51</v>
      </c>
      <c r="CE622" s="22">
        <v>456</v>
      </c>
      <c r="CF622" s="22">
        <v>52</v>
      </c>
      <c r="CG622" s="22">
        <v>302</v>
      </c>
      <c r="CH622" s="22">
        <v>47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202993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3</v>
      </c>
      <c r="J623" s="20">
        <v>0</v>
      </c>
      <c r="K623" s="20">
        <v>0</v>
      </c>
      <c r="L623" s="22">
        <v>0</v>
      </c>
      <c r="M623" s="20" t="s">
        <v>307</v>
      </c>
      <c r="N623" s="20">
        <v>0</v>
      </c>
      <c r="O623" s="22">
        <v>492</v>
      </c>
      <c r="P623" s="23" t="b">
        <v>0</v>
      </c>
      <c r="Q623" s="20" t="s">
        <v>2308</v>
      </c>
      <c r="R623" s="20" t="s">
        <v>2309</v>
      </c>
      <c r="S623" s="22">
        <v>54</v>
      </c>
      <c r="T623" s="20" t="s">
        <v>1607</v>
      </c>
      <c r="U623" s="20">
        <v>0</v>
      </c>
      <c r="V623" s="20" t="s">
        <v>548</v>
      </c>
      <c r="W623" s="20">
        <v>0</v>
      </c>
      <c r="X623" s="23" t="b">
        <v>0</v>
      </c>
      <c r="Y623" s="20"/>
      <c r="Z623" s="20" t="s">
        <v>899</v>
      </c>
      <c r="AA623" s="22">
        <v>18</v>
      </c>
      <c r="AB623" s="22">
        <v>6</v>
      </c>
      <c r="AC623" s="22">
        <v>0</v>
      </c>
      <c r="AD623" s="22">
        <v>266</v>
      </c>
      <c r="AE623" s="22">
        <v>16</v>
      </c>
      <c r="AF623" s="22">
        <v>666</v>
      </c>
      <c r="AG623" s="22">
        <v>22</v>
      </c>
      <c r="AH623" s="20">
        <v>0</v>
      </c>
      <c r="AI623" s="20">
        <v>0</v>
      </c>
      <c r="AJ623" s="20" t="s">
        <v>548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697</v>
      </c>
      <c r="BH623" s="22">
        <v>299</v>
      </c>
      <c r="BI623" s="22">
        <v>696</v>
      </c>
      <c r="BJ623" s="22">
        <v>299</v>
      </c>
      <c r="BK623" s="22">
        <v>693</v>
      </c>
      <c r="BL623" s="22">
        <v>297</v>
      </c>
      <c r="BM623" s="22">
        <v>698</v>
      </c>
      <c r="BN623" s="22">
        <v>300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128</v>
      </c>
      <c r="CB623" s="22">
        <v>81</v>
      </c>
      <c r="CC623" s="22">
        <v>692</v>
      </c>
      <c r="CD623" s="22">
        <v>298</v>
      </c>
      <c r="CE623" s="22">
        <v>697</v>
      </c>
      <c r="CF623" s="22">
        <v>299</v>
      </c>
      <c r="CG623" s="22">
        <v>674</v>
      </c>
      <c r="CH623" s="22">
        <v>277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227127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3</v>
      </c>
      <c r="J624" s="20">
        <v>1.2</v>
      </c>
      <c r="K624" s="20">
        <v>2.2000000000000002</v>
      </c>
      <c r="L624" s="22">
        <v>1</v>
      </c>
      <c r="M624" s="20" t="s">
        <v>1612</v>
      </c>
      <c r="N624" s="20">
        <v>1.7</v>
      </c>
      <c r="O624" s="22">
        <v>493</v>
      </c>
      <c r="P624" s="23" t="b">
        <v>0</v>
      </c>
      <c r="Q624" s="20"/>
      <c r="R624" s="20"/>
      <c r="S624" s="22">
        <v>50</v>
      </c>
      <c r="T624" s="20" t="s">
        <v>1613</v>
      </c>
      <c r="U624" s="20">
        <v>2</v>
      </c>
      <c r="V624" s="20" t="s">
        <v>629</v>
      </c>
      <c r="W624" s="20">
        <v>0.6</v>
      </c>
      <c r="X624" s="23" t="b">
        <v>0</v>
      </c>
      <c r="Y624" s="20"/>
      <c r="Z624" s="20" t="s">
        <v>858</v>
      </c>
      <c r="AA624" s="22">
        <v>18</v>
      </c>
      <c r="AB624" s="22">
        <v>6</v>
      </c>
      <c r="AC624" s="22">
        <v>10</v>
      </c>
      <c r="AD624" s="22">
        <v>51734</v>
      </c>
      <c r="AE624" s="22">
        <v>1672</v>
      </c>
      <c r="AF624" s="22">
        <v>31065</v>
      </c>
      <c r="AG624" s="22">
        <v>2643</v>
      </c>
      <c r="AH624" s="20">
        <v>0.3</v>
      </c>
      <c r="AI624" s="20">
        <v>2</v>
      </c>
      <c r="AJ624" s="20" t="s">
        <v>629</v>
      </c>
      <c r="AK624" s="22">
        <v>433</v>
      </c>
      <c r="AL624" s="22">
        <v>0</v>
      </c>
      <c r="AM624" s="22">
        <v>0</v>
      </c>
      <c r="AN624" s="22">
        <v>2</v>
      </c>
      <c r="AO624" s="22">
        <v>5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0</v>
      </c>
      <c r="AW624" s="22">
        <v>78</v>
      </c>
      <c r="AX624" s="20">
        <v>126.2</v>
      </c>
      <c r="AY624" s="20">
        <v>87.9</v>
      </c>
      <c r="AZ624" s="20">
        <v>91</v>
      </c>
      <c r="BA624" s="20">
        <v>30.5</v>
      </c>
      <c r="BB624" s="22">
        <v>5</v>
      </c>
      <c r="BC624" s="20">
        <v>0.46</v>
      </c>
      <c r="BD624" s="20">
        <v>0.5</v>
      </c>
      <c r="BE624" s="20">
        <v>0.96</v>
      </c>
      <c r="BF624" s="20">
        <v>6.48</v>
      </c>
      <c r="BG624" s="22">
        <v>40</v>
      </c>
      <c r="BH624" s="22">
        <v>18</v>
      </c>
      <c r="BI624" s="22">
        <v>49</v>
      </c>
      <c r="BJ624" s="22">
        <v>35</v>
      </c>
      <c r="BK624" s="22">
        <v>50</v>
      </c>
      <c r="BL624" s="22">
        <v>29</v>
      </c>
      <c r="BM624" s="22">
        <v>40</v>
      </c>
      <c r="BN624" s="22">
        <v>25</v>
      </c>
      <c r="BO624" s="20"/>
      <c r="BP624" s="20"/>
      <c r="BQ624" s="20"/>
      <c r="BR624" s="20"/>
      <c r="BS624" s="20"/>
      <c r="BT624" s="20"/>
      <c r="BU624" s="22">
        <v>0.1</v>
      </c>
      <c r="BV624" s="22">
        <v>0</v>
      </c>
      <c r="BW624" s="22">
        <v>0.1</v>
      </c>
      <c r="BX624" s="22">
        <v>0.2</v>
      </c>
      <c r="BY624" s="22">
        <v>1.35</v>
      </c>
      <c r="BZ624" s="22">
        <v>1.04</v>
      </c>
      <c r="CA624" s="22">
        <v>203</v>
      </c>
      <c r="CB624" s="22">
        <v>127</v>
      </c>
      <c r="CC624" s="22">
        <v>193</v>
      </c>
      <c r="CD624" s="22">
        <v>87</v>
      </c>
      <c r="CE624" s="22">
        <v>213</v>
      </c>
      <c r="CF624" s="22">
        <v>95</v>
      </c>
      <c r="CG624" s="22">
        <v>207</v>
      </c>
      <c r="CH624" s="22">
        <v>65</v>
      </c>
      <c r="CI624" s="22">
        <v>1.04</v>
      </c>
      <c r="CJ624" s="22">
        <v>0.42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436234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3</v>
      </c>
      <c r="J625" s="20">
        <v>0</v>
      </c>
      <c r="K625" s="20">
        <v>0</v>
      </c>
      <c r="L625" s="22">
        <v>0</v>
      </c>
      <c r="M625" s="20" t="s">
        <v>133</v>
      </c>
      <c r="N625" s="20">
        <v>0</v>
      </c>
      <c r="O625" s="22">
        <v>494</v>
      </c>
      <c r="P625" s="23" t="b">
        <v>0</v>
      </c>
      <c r="Q625" s="20" t="s">
        <v>2486</v>
      </c>
      <c r="R625" s="20" t="s">
        <v>2487</v>
      </c>
      <c r="S625" s="22">
        <v>49</v>
      </c>
      <c r="T625" s="20" t="s">
        <v>1627</v>
      </c>
      <c r="U625" s="20">
        <v>0</v>
      </c>
      <c r="V625" s="20" t="s">
        <v>1628</v>
      </c>
      <c r="W625" s="20">
        <v>0</v>
      </c>
      <c r="X625" s="23" t="b">
        <v>0</v>
      </c>
      <c r="Y625" s="20"/>
      <c r="Z625" s="20" t="s">
        <v>899</v>
      </c>
      <c r="AA625" s="22">
        <v>18</v>
      </c>
      <c r="AB625" s="22">
        <v>6</v>
      </c>
      <c r="AC625" s="22">
        <v>0</v>
      </c>
      <c r="AD625" s="22">
        <v>141</v>
      </c>
      <c r="AE625" s="22">
        <v>8</v>
      </c>
      <c r="AF625" s="22">
        <v>408</v>
      </c>
      <c r="AG625" s="22">
        <v>8</v>
      </c>
      <c r="AH625" s="20">
        <v>0</v>
      </c>
      <c r="AI625" s="20">
        <v>0</v>
      </c>
      <c r="AJ625" s="20" t="s">
        <v>133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661</v>
      </c>
      <c r="BH625" s="22">
        <v>272</v>
      </c>
      <c r="BI625" s="22">
        <v>657</v>
      </c>
      <c r="BJ625" s="22">
        <v>272</v>
      </c>
      <c r="BK625" s="22">
        <v>652</v>
      </c>
      <c r="BL625" s="22">
        <v>267</v>
      </c>
      <c r="BM625" s="22">
        <v>666</v>
      </c>
      <c r="BN625" s="22">
        <v>275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289</v>
      </c>
      <c r="CB625" s="22">
        <v>190</v>
      </c>
      <c r="CC625" s="22">
        <v>653</v>
      </c>
      <c r="CD625" s="22">
        <v>269</v>
      </c>
      <c r="CE625" s="22">
        <v>664</v>
      </c>
      <c r="CF625" s="22">
        <v>273</v>
      </c>
      <c r="CG625" s="22">
        <v>691</v>
      </c>
      <c r="CH625" s="22">
        <v>289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115556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2</v>
      </c>
      <c r="J626" s="20">
        <v>-0.2</v>
      </c>
      <c r="K626" s="20">
        <v>0.8</v>
      </c>
      <c r="L626" s="22">
        <v>0</v>
      </c>
      <c r="M626" s="20" t="s">
        <v>999</v>
      </c>
      <c r="N626" s="20">
        <v>0.3</v>
      </c>
      <c r="O626" s="22">
        <v>495</v>
      </c>
      <c r="P626" s="23" t="b">
        <v>0</v>
      </c>
      <c r="Q626" s="20"/>
      <c r="R626" s="20"/>
      <c r="S626" s="22">
        <v>44</v>
      </c>
      <c r="T626" s="20" t="s">
        <v>1598</v>
      </c>
      <c r="U626" s="20">
        <v>2.5</v>
      </c>
      <c r="V626" s="20" t="s">
        <v>631</v>
      </c>
      <c r="W626" s="20">
        <v>0.6</v>
      </c>
      <c r="X626" s="23" t="b">
        <v>0</v>
      </c>
      <c r="Y626" s="20"/>
      <c r="Z626" s="20" t="s">
        <v>858</v>
      </c>
      <c r="AA626" s="22">
        <v>18</v>
      </c>
      <c r="AB626" s="22">
        <v>6</v>
      </c>
      <c r="AC626" s="22">
        <v>5</v>
      </c>
      <c r="AD626" s="22">
        <v>8252</v>
      </c>
      <c r="AE626" s="22">
        <v>336</v>
      </c>
      <c r="AF626" s="22">
        <v>32673</v>
      </c>
      <c r="AG626" s="22">
        <v>2001</v>
      </c>
      <c r="AH626" s="20">
        <v>0.1</v>
      </c>
      <c r="AI626" s="20">
        <v>1.1000000000000001</v>
      </c>
      <c r="AJ626" s="20" t="s">
        <v>631</v>
      </c>
      <c r="AK626" s="22">
        <v>28</v>
      </c>
      <c r="AL626" s="22">
        <v>0</v>
      </c>
      <c r="AM626" s="22">
        <v>1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10</v>
      </c>
      <c r="AX626" s="20">
        <v>9.1999999999999993</v>
      </c>
      <c r="AY626" s="20">
        <v>4.3</v>
      </c>
      <c r="AZ626" s="20">
        <v>10</v>
      </c>
      <c r="BA626" s="20">
        <v>2.2999999999999998</v>
      </c>
      <c r="BB626" s="22">
        <v>0</v>
      </c>
      <c r="BC626" s="20">
        <v>0.56000000000000005</v>
      </c>
      <c r="BD626" s="20">
        <v>0.01</v>
      </c>
      <c r="BE626" s="20">
        <v>0.56999999999999995</v>
      </c>
      <c r="BF626" s="20">
        <v>0.47</v>
      </c>
      <c r="BG626" s="22">
        <v>330</v>
      </c>
      <c r="BH626" s="22">
        <v>127</v>
      </c>
      <c r="BI626" s="22">
        <v>307</v>
      </c>
      <c r="BJ626" s="22">
        <v>108</v>
      </c>
      <c r="BK626" s="22">
        <v>246</v>
      </c>
      <c r="BL626" s="22">
        <v>76</v>
      </c>
      <c r="BM626" s="22">
        <v>340</v>
      </c>
      <c r="BN626" s="22">
        <v>123</v>
      </c>
      <c r="BO626" s="20"/>
      <c r="BP626" s="20"/>
      <c r="BQ626" s="20"/>
      <c r="BR626" s="20"/>
      <c r="BS626" s="20"/>
      <c r="BT626" s="20"/>
      <c r="BU626" s="22">
        <v>1.8</v>
      </c>
      <c r="BV626" s="22">
        <v>0</v>
      </c>
      <c r="BW626" s="22">
        <v>0.03</v>
      </c>
      <c r="BX626" s="22">
        <v>1.83</v>
      </c>
      <c r="BY626" s="22">
        <v>1.51</v>
      </c>
      <c r="BZ626" s="22">
        <v>0</v>
      </c>
      <c r="CA626" s="22">
        <v>504</v>
      </c>
      <c r="CB626" s="22">
        <v>121</v>
      </c>
      <c r="CC626" s="22">
        <v>332</v>
      </c>
      <c r="CD626" s="22">
        <v>108</v>
      </c>
      <c r="CE626" s="22">
        <v>159</v>
      </c>
      <c r="CF626" s="22">
        <v>47</v>
      </c>
      <c r="CG626" s="22">
        <v>218</v>
      </c>
      <c r="CH626" s="22">
        <v>82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93264</v>
      </c>
      <c r="D627" s="22">
        <v>0</v>
      </c>
      <c r="E627" s="22">
        <v>0</v>
      </c>
      <c r="F627" s="22">
        <v>-2</v>
      </c>
      <c r="G627" s="22">
        <v>2</v>
      </c>
      <c r="H627" s="22">
        <v>0</v>
      </c>
      <c r="I627" s="22">
        <v>2</v>
      </c>
      <c r="J627" s="20">
        <v>-0.5</v>
      </c>
      <c r="K627" s="20">
        <v>0.5</v>
      </c>
      <c r="L627" s="22">
        <v>0</v>
      </c>
      <c r="M627" s="20" t="s">
        <v>1439</v>
      </c>
      <c r="N627" s="20">
        <v>0</v>
      </c>
      <c r="O627" s="22">
        <v>496</v>
      </c>
      <c r="P627" s="23" t="b">
        <v>0</v>
      </c>
      <c r="Q627" s="20"/>
      <c r="R627" s="20"/>
      <c r="S627" s="22">
        <v>43</v>
      </c>
      <c r="T627" s="20" t="s">
        <v>1597</v>
      </c>
      <c r="U627" s="20">
        <v>0</v>
      </c>
      <c r="V627" s="20" t="s">
        <v>484</v>
      </c>
      <c r="W627" s="20">
        <v>0.6</v>
      </c>
      <c r="X627" s="23" t="b">
        <v>0</v>
      </c>
      <c r="Y627" s="20"/>
      <c r="Z627" s="20" t="s">
        <v>858</v>
      </c>
      <c r="AA627" s="22">
        <v>18</v>
      </c>
      <c r="AB627" s="22">
        <v>6</v>
      </c>
      <c r="AC627" s="22">
        <v>0</v>
      </c>
      <c r="AD627" s="22">
        <v>8243</v>
      </c>
      <c r="AE627" s="22">
        <v>387</v>
      </c>
      <c r="AF627" s="22">
        <v>55636</v>
      </c>
      <c r="AG627" s="22">
        <v>1997</v>
      </c>
      <c r="AH627" s="20">
        <v>0</v>
      </c>
      <c r="AI627" s="20">
        <v>0</v>
      </c>
      <c r="AJ627" s="20" t="s">
        <v>484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502</v>
      </c>
      <c r="BH627" s="22">
        <v>195</v>
      </c>
      <c r="BI627" s="22">
        <v>486</v>
      </c>
      <c r="BJ627" s="22">
        <v>194</v>
      </c>
      <c r="BK627" s="22">
        <v>457</v>
      </c>
      <c r="BL627" s="22">
        <v>178</v>
      </c>
      <c r="BM627" s="22">
        <v>507</v>
      </c>
      <c r="BN627" s="22">
        <v>195</v>
      </c>
      <c r="BO627" s="20"/>
      <c r="BP627" s="20"/>
      <c r="BQ627" s="22">
        <v>3</v>
      </c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586</v>
      </c>
      <c r="CB627" s="22">
        <v>154</v>
      </c>
      <c r="CC627" s="22">
        <v>479</v>
      </c>
      <c r="CD627" s="22">
        <v>178</v>
      </c>
      <c r="CE627" s="22">
        <v>506</v>
      </c>
      <c r="CF627" s="22">
        <v>191</v>
      </c>
      <c r="CG627" s="22">
        <v>203</v>
      </c>
      <c r="CH627" s="22">
        <v>78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241157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2</v>
      </c>
      <c r="J628" s="20">
        <v>0.2</v>
      </c>
      <c r="K628" s="20">
        <v>1.2</v>
      </c>
      <c r="L628" s="22">
        <v>1</v>
      </c>
      <c r="M628" s="20" t="s">
        <v>174</v>
      </c>
      <c r="N628" s="20">
        <v>0.7</v>
      </c>
      <c r="O628" s="22">
        <v>497</v>
      </c>
      <c r="P628" s="23" t="b">
        <v>0</v>
      </c>
      <c r="Q628" s="20"/>
      <c r="R628" s="20"/>
      <c r="S628" s="22">
        <v>45</v>
      </c>
      <c r="T628" s="20" t="s">
        <v>1614</v>
      </c>
      <c r="U628" s="20">
        <v>2.8</v>
      </c>
      <c r="V628" s="20" t="s">
        <v>1615</v>
      </c>
      <c r="W628" s="20">
        <v>1.3</v>
      </c>
      <c r="X628" s="23" t="b">
        <v>0</v>
      </c>
      <c r="Y628" s="20"/>
      <c r="Z628" s="20" t="s">
        <v>858</v>
      </c>
      <c r="AA628" s="22">
        <v>18</v>
      </c>
      <c r="AB628" s="22">
        <v>6</v>
      </c>
      <c r="AC628" s="22">
        <v>11</v>
      </c>
      <c r="AD628" s="22">
        <v>126584</v>
      </c>
      <c r="AE628" s="22">
        <v>601</v>
      </c>
      <c r="AF628" s="22">
        <v>109117</v>
      </c>
      <c r="AG628" s="22">
        <v>5643</v>
      </c>
      <c r="AH628" s="20">
        <v>0.2</v>
      </c>
      <c r="AI628" s="20">
        <v>2.4</v>
      </c>
      <c r="AJ628" s="20" t="s">
        <v>2310</v>
      </c>
      <c r="AK628" s="22">
        <v>97</v>
      </c>
      <c r="AL628" s="22">
        <v>1</v>
      </c>
      <c r="AM628" s="22">
        <v>0</v>
      </c>
      <c r="AN628" s="22">
        <v>0</v>
      </c>
      <c r="AO628" s="22">
        <v>3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1</v>
      </c>
      <c r="AW628" s="22">
        <v>34</v>
      </c>
      <c r="AX628" s="20">
        <v>52.8</v>
      </c>
      <c r="AY628" s="20">
        <v>14.7</v>
      </c>
      <c r="AZ628" s="20">
        <v>11</v>
      </c>
      <c r="BA628" s="20">
        <v>8</v>
      </c>
      <c r="BB628" s="22">
        <v>1</v>
      </c>
      <c r="BC628" s="20">
        <v>0.05</v>
      </c>
      <c r="BD628" s="20">
        <v>0.14000000000000001</v>
      </c>
      <c r="BE628" s="20">
        <v>0.19</v>
      </c>
      <c r="BF628" s="20">
        <v>2.41</v>
      </c>
      <c r="BG628" s="22">
        <v>183</v>
      </c>
      <c r="BH628" s="22">
        <v>73</v>
      </c>
      <c r="BI628" s="22">
        <v>242</v>
      </c>
      <c r="BJ628" s="22">
        <v>73</v>
      </c>
      <c r="BK628" s="22">
        <v>242</v>
      </c>
      <c r="BL628" s="22">
        <v>73</v>
      </c>
      <c r="BM628" s="22">
        <v>244</v>
      </c>
      <c r="BN628" s="22">
        <v>84</v>
      </c>
      <c r="BO628" s="20"/>
      <c r="BP628" s="20"/>
      <c r="BQ628" s="20"/>
      <c r="BR628" s="20"/>
      <c r="BS628" s="20"/>
      <c r="BT628" s="20"/>
      <c r="BU628" s="22">
        <v>0.05</v>
      </c>
      <c r="BV628" s="22">
        <v>0</v>
      </c>
      <c r="BW628" s="22">
        <v>0.13</v>
      </c>
      <c r="BX628" s="22">
        <v>0.18</v>
      </c>
      <c r="BY628" s="22">
        <v>2.2400000000000002</v>
      </c>
      <c r="BZ628" s="22">
        <v>2.78</v>
      </c>
      <c r="CA628" s="22">
        <v>405</v>
      </c>
      <c r="CB628" s="22">
        <v>89</v>
      </c>
      <c r="CC628" s="22">
        <v>300</v>
      </c>
      <c r="CD628" s="22">
        <v>100</v>
      </c>
      <c r="CE628" s="22">
        <v>135</v>
      </c>
      <c r="CF628" s="22">
        <v>39</v>
      </c>
      <c r="CG628" s="22">
        <v>145</v>
      </c>
      <c r="CH628" s="22">
        <v>54</v>
      </c>
      <c r="CI628" s="22">
        <v>0.93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40383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0.5</v>
      </c>
      <c r="L629" s="22">
        <v>0</v>
      </c>
      <c r="M629" s="20" t="s">
        <v>622</v>
      </c>
      <c r="N629" s="20">
        <v>0</v>
      </c>
      <c r="O629" s="22">
        <v>498</v>
      </c>
      <c r="P629" s="23" t="b">
        <v>0</v>
      </c>
      <c r="Q629" s="20"/>
      <c r="R629" s="20" t="s">
        <v>2638</v>
      </c>
      <c r="S629" s="22">
        <v>40</v>
      </c>
      <c r="T629" s="20" t="s">
        <v>1592</v>
      </c>
      <c r="U629" s="20">
        <v>0</v>
      </c>
      <c r="V629" s="20" t="s">
        <v>704</v>
      </c>
      <c r="W629" s="20">
        <v>2.7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0</v>
      </c>
      <c r="AD629" s="22">
        <v>6052</v>
      </c>
      <c r="AE629" s="22">
        <v>387</v>
      </c>
      <c r="AF629" s="22">
        <v>114741</v>
      </c>
      <c r="AG629" s="22">
        <v>4669</v>
      </c>
      <c r="AH629" s="20">
        <v>0</v>
      </c>
      <c r="AI629" s="20">
        <v>0</v>
      </c>
      <c r="AJ629" s="20" t="s">
        <v>704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414</v>
      </c>
      <c r="BH629" s="22">
        <v>32</v>
      </c>
      <c r="BI629" s="22">
        <v>393</v>
      </c>
      <c r="BJ629" s="22">
        <v>14</v>
      </c>
      <c r="BK629" s="22">
        <v>360</v>
      </c>
      <c r="BL629" s="22">
        <v>10</v>
      </c>
      <c r="BM629" s="22">
        <v>419</v>
      </c>
      <c r="BN629" s="22">
        <v>32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599</v>
      </c>
      <c r="CB629" s="22">
        <v>38</v>
      </c>
      <c r="CC629" s="22">
        <v>390</v>
      </c>
      <c r="CD629" s="22">
        <v>32</v>
      </c>
      <c r="CE629" s="22">
        <v>418</v>
      </c>
      <c r="CF629" s="22">
        <v>32</v>
      </c>
      <c r="CG629" s="22">
        <v>105</v>
      </c>
      <c r="CH629" s="22">
        <v>15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132015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3</v>
      </c>
      <c r="J630" s="20">
        <v>0.2</v>
      </c>
      <c r="K630" s="20">
        <v>1.2</v>
      </c>
      <c r="L630" s="22">
        <v>1</v>
      </c>
      <c r="M630" s="20" t="s">
        <v>1599</v>
      </c>
      <c r="N630" s="20">
        <v>0.7</v>
      </c>
      <c r="O630" s="22">
        <v>499</v>
      </c>
      <c r="P630" s="23" t="b">
        <v>0</v>
      </c>
      <c r="Q630" s="20"/>
      <c r="R630" s="20"/>
      <c r="S630" s="22">
        <v>53</v>
      </c>
      <c r="T630" s="20" t="s">
        <v>1600</v>
      </c>
      <c r="U630" s="20">
        <v>0.8</v>
      </c>
      <c r="V630" s="20" t="s">
        <v>472</v>
      </c>
      <c r="W630" s="20">
        <v>0.3</v>
      </c>
      <c r="X630" s="23" t="b">
        <v>0</v>
      </c>
      <c r="Y630" s="20"/>
      <c r="Z630" s="20" t="s">
        <v>858</v>
      </c>
      <c r="AA630" s="22">
        <v>18</v>
      </c>
      <c r="AB630" s="22">
        <v>6</v>
      </c>
      <c r="AC630" s="22">
        <v>3</v>
      </c>
      <c r="AD630" s="22">
        <v>4153</v>
      </c>
      <c r="AE630" s="22">
        <v>300</v>
      </c>
      <c r="AF630" s="22">
        <v>32295</v>
      </c>
      <c r="AG630" s="22">
        <v>905</v>
      </c>
      <c r="AH630" s="20">
        <v>0.1</v>
      </c>
      <c r="AI630" s="20">
        <v>0.6</v>
      </c>
      <c r="AJ630" s="20" t="s">
        <v>472</v>
      </c>
      <c r="AK630" s="22">
        <v>67</v>
      </c>
      <c r="AL630" s="22">
        <v>0</v>
      </c>
      <c r="AM630" s="22">
        <v>0</v>
      </c>
      <c r="AN630" s="22">
        <v>0</v>
      </c>
      <c r="AO630" s="22">
        <v>1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0</v>
      </c>
      <c r="AW630" s="22">
        <v>16</v>
      </c>
      <c r="AX630" s="20">
        <v>17.600000000000001</v>
      </c>
      <c r="AY630" s="20">
        <v>8.9</v>
      </c>
      <c r="AZ630" s="20">
        <v>2</v>
      </c>
      <c r="BA630" s="20">
        <v>2.9</v>
      </c>
      <c r="BB630" s="22">
        <v>0</v>
      </c>
      <c r="BC630" s="20">
        <v>0</v>
      </c>
      <c r="BD630" s="20">
        <v>0.26</v>
      </c>
      <c r="BE630" s="20">
        <v>0.26</v>
      </c>
      <c r="BF630" s="20">
        <v>1.1399999999999999</v>
      </c>
      <c r="BG630" s="22">
        <v>291</v>
      </c>
      <c r="BH630" s="22">
        <v>123</v>
      </c>
      <c r="BI630" s="22">
        <v>287</v>
      </c>
      <c r="BJ630" s="22">
        <v>150</v>
      </c>
      <c r="BK630" s="22">
        <v>340</v>
      </c>
      <c r="BL630" s="22">
        <v>170</v>
      </c>
      <c r="BM630" s="22">
        <v>328</v>
      </c>
      <c r="BN630" s="22">
        <v>149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0.35</v>
      </c>
      <c r="BX630" s="22">
        <v>0.35</v>
      </c>
      <c r="BY630" s="22">
        <v>1.53</v>
      </c>
      <c r="BZ630" s="22">
        <v>1.34</v>
      </c>
      <c r="CA630" s="22">
        <v>147</v>
      </c>
      <c r="CB630" s="22">
        <v>92</v>
      </c>
      <c r="CC630" s="22">
        <v>312</v>
      </c>
      <c r="CD630" s="22">
        <v>147</v>
      </c>
      <c r="CE630" s="22">
        <v>388</v>
      </c>
      <c r="CF630" s="22">
        <v>185</v>
      </c>
      <c r="CG630" s="22">
        <v>264</v>
      </c>
      <c r="CH630" s="22">
        <v>79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78830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4</v>
      </c>
      <c r="J631" s="20">
        <v>0</v>
      </c>
      <c r="K631" s="20">
        <v>0</v>
      </c>
      <c r="L631" s="22">
        <v>0</v>
      </c>
      <c r="M631" s="20" t="s">
        <v>1299</v>
      </c>
      <c r="N631" s="20">
        <v>0</v>
      </c>
      <c r="O631" s="22">
        <v>500</v>
      </c>
      <c r="P631" s="23" t="b">
        <v>0</v>
      </c>
      <c r="Q631" s="20" t="s">
        <v>2639</v>
      </c>
      <c r="R631" s="20" t="s">
        <v>2640</v>
      </c>
      <c r="S631" s="22">
        <v>125</v>
      </c>
      <c r="T631" s="20" t="s">
        <v>1593</v>
      </c>
      <c r="U631" s="20">
        <v>0</v>
      </c>
      <c r="V631" s="20" t="s">
        <v>389</v>
      </c>
      <c r="W631" s="20">
        <v>0.7</v>
      </c>
      <c r="X631" s="23" t="b">
        <v>0</v>
      </c>
      <c r="Y631" s="20"/>
      <c r="Z631" s="20" t="s">
        <v>872</v>
      </c>
      <c r="AA631" s="22">
        <v>18</v>
      </c>
      <c r="AB631" s="22">
        <v>6</v>
      </c>
      <c r="AC631" s="22">
        <v>0</v>
      </c>
      <c r="AD631" s="22">
        <v>565</v>
      </c>
      <c r="AE631" s="22">
        <v>0</v>
      </c>
      <c r="AF631" s="22">
        <v>314032</v>
      </c>
      <c r="AG631" s="22">
        <v>705</v>
      </c>
      <c r="AH631" s="20">
        <v>0</v>
      </c>
      <c r="AI631" s="20">
        <v>0</v>
      </c>
      <c r="AJ631" s="20" t="s">
        <v>389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717</v>
      </c>
      <c r="BH631" s="22">
        <v>92</v>
      </c>
      <c r="BI631" s="22">
        <v>717</v>
      </c>
      <c r="BJ631" s="22">
        <v>92</v>
      </c>
      <c r="BK631" s="22">
        <v>717</v>
      </c>
      <c r="BL631" s="22">
        <v>92</v>
      </c>
      <c r="BM631" s="22">
        <v>717</v>
      </c>
      <c r="BN631" s="22">
        <v>92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2</v>
      </c>
      <c r="CB631" s="22">
        <v>2</v>
      </c>
      <c r="CC631" s="22">
        <v>714</v>
      </c>
      <c r="CD631" s="22">
        <v>92</v>
      </c>
      <c r="CE631" s="22">
        <v>716</v>
      </c>
      <c r="CF631" s="22">
        <v>92</v>
      </c>
      <c r="CG631" s="22">
        <v>187</v>
      </c>
      <c r="CH631" s="22">
        <v>34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445044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5.8</v>
      </c>
      <c r="K632" s="20">
        <v>6.8</v>
      </c>
      <c r="L632" s="22">
        <v>10</v>
      </c>
      <c r="M632" s="20" t="s">
        <v>1616</v>
      </c>
      <c r="N632" s="20">
        <v>6.3</v>
      </c>
      <c r="O632" s="22">
        <v>501</v>
      </c>
      <c r="P632" s="23" t="b">
        <v>0</v>
      </c>
      <c r="Q632" s="20"/>
      <c r="R632" s="20"/>
      <c r="S632" s="22">
        <v>70</v>
      </c>
      <c r="T632" s="20" t="s">
        <v>1617</v>
      </c>
      <c r="U632" s="20">
        <v>4.8</v>
      </c>
      <c r="V632" s="20" t="s">
        <v>439</v>
      </c>
      <c r="W632" s="20">
        <v>1.5</v>
      </c>
      <c r="X632" s="23" t="b">
        <v>0</v>
      </c>
      <c r="Y632" s="20"/>
      <c r="Z632" s="20" t="s">
        <v>858</v>
      </c>
      <c r="AA632" s="22">
        <v>18</v>
      </c>
      <c r="AB632" s="22">
        <v>6</v>
      </c>
      <c r="AC632" s="22">
        <v>24</v>
      </c>
      <c r="AD632" s="22">
        <v>75025</v>
      </c>
      <c r="AE632" s="22">
        <v>10285</v>
      </c>
      <c r="AF632" s="22">
        <v>76592</v>
      </c>
      <c r="AG632" s="22">
        <v>3239</v>
      </c>
      <c r="AH632" s="20">
        <v>0.9</v>
      </c>
      <c r="AI632" s="20">
        <v>3.4</v>
      </c>
      <c r="AJ632" s="20" t="s">
        <v>439</v>
      </c>
      <c r="AK632" s="22">
        <v>442</v>
      </c>
      <c r="AL632" s="22">
        <v>2</v>
      </c>
      <c r="AM632" s="22">
        <v>0</v>
      </c>
      <c r="AN632" s="22">
        <v>2</v>
      </c>
      <c r="AO632" s="22">
        <v>4</v>
      </c>
      <c r="AP632" s="22">
        <v>0</v>
      </c>
      <c r="AQ632" s="22">
        <v>0</v>
      </c>
      <c r="AR632" s="22">
        <v>0</v>
      </c>
      <c r="AS632" s="22">
        <v>1</v>
      </c>
      <c r="AT632" s="22">
        <v>0</v>
      </c>
      <c r="AU632" s="22">
        <v>0</v>
      </c>
      <c r="AV632" s="22">
        <v>3</v>
      </c>
      <c r="AW632" s="22">
        <v>94</v>
      </c>
      <c r="AX632" s="20">
        <v>131.19999999999999</v>
      </c>
      <c r="AY632" s="20">
        <v>163.1</v>
      </c>
      <c r="AZ632" s="20">
        <v>202</v>
      </c>
      <c r="BA632" s="20">
        <v>49.8</v>
      </c>
      <c r="BB632" s="22">
        <v>5</v>
      </c>
      <c r="BC632" s="20">
        <v>0.79</v>
      </c>
      <c r="BD632" s="20">
        <v>0.96</v>
      </c>
      <c r="BE632" s="20">
        <v>1.74</v>
      </c>
      <c r="BF632" s="20">
        <v>6.23</v>
      </c>
      <c r="BG632" s="22">
        <v>34</v>
      </c>
      <c r="BH632" s="22">
        <v>15</v>
      </c>
      <c r="BI632" s="22">
        <v>14</v>
      </c>
      <c r="BJ632" s="22">
        <v>11</v>
      </c>
      <c r="BK632" s="22">
        <v>6</v>
      </c>
      <c r="BL632" s="22">
        <v>3</v>
      </c>
      <c r="BM632" s="22">
        <v>9</v>
      </c>
      <c r="BN632" s="22">
        <v>6</v>
      </c>
      <c r="BO632" s="20"/>
      <c r="BP632" s="20"/>
      <c r="BQ632" s="20"/>
      <c r="BR632" s="20"/>
      <c r="BS632" s="20"/>
      <c r="BT632" s="20"/>
      <c r="BU632" s="22">
        <v>0.16</v>
      </c>
      <c r="BV632" s="22">
        <v>0</v>
      </c>
      <c r="BW632" s="22">
        <v>0.2</v>
      </c>
      <c r="BX632" s="22">
        <v>0.36</v>
      </c>
      <c r="BY632" s="22">
        <v>1.27</v>
      </c>
      <c r="BZ632" s="22">
        <v>0.81</v>
      </c>
      <c r="CA632" s="22">
        <v>31</v>
      </c>
      <c r="CB632" s="22">
        <v>19</v>
      </c>
      <c r="CC632" s="22">
        <v>12</v>
      </c>
      <c r="CD632" s="22">
        <v>6</v>
      </c>
      <c r="CE632" s="22">
        <v>43</v>
      </c>
      <c r="CF632" s="22">
        <v>22</v>
      </c>
      <c r="CG632" s="22">
        <v>136</v>
      </c>
      <c r="CH632" s="22">
        <v>46</v>
      </c>
      <c r="CI632" s="22">
        <v>1.02</v>
      </c>
      <c r="CJ632" s="22">
        <v>0.41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37915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1</v>
      </c>
      <c r="J633" s="20">
        <v>-0.5</v>
      </c>
      <c r="K633" s="20">
        <v>0.5</v>
      </c>
      <c r="L633" s="22">
        <v>0</v>
      </c>
      <c r="M633" s="20" t="s">
        <v>1590</v>
      </c>
      <c r="N633" s="20">
        <v>0</v>
      </c>
      <c r="O633" s="22">
        <v>502</v>
      </c>
      <c r="P633" s="23" t="b">
        <v>0</v>
      </c>
      <c r="Q633" s="20"/>
      <c r="R633" s="20"/>
      <c r="S633" s="22">
        <v>49</v>
      </c>
      <c r="T633" s="20" t="s">
        <v>1591</v>
      </c>
      <c r="U633" s="20">
        <v>0</v>
      </c>
      <c r="V633" s="20" t="s">
        <v>448</v>
      </c>
      <c r="W633" s="20">
        <v>0.7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0</v>
      </c>
      <c r="AD633" s="22">
        <v>13156</v>
      </c>
      <c r="AE633" s="22">
        <v>454</v>
      </c>
      <c r="AF633" s="22">
        <v>37605</v>
      </c>
      <c r="AG633" s="22">
        <v>1679</v>
      </c>
      <c r="AH633" s="20">
        <v>0</v>
      </c>
      <c r="AI633" s="20">
        <v>0</v>
      </c>
      <c r="AJ633" s="20" t="s">
        <v>448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644</v>
      </c>
      <c r="BH633" s="22">
        <v>84</v>
      </c>
      <c r="BI633" s="22">
        <v>638</v>
      </c>
      <c r="BJ633" s="22">
        <v>78</v>
      </c>
      <c r="BK633" s="22">
        <v>631</v>
      </c>
      <c r="BL633" s="22">
        <v>77</v>
      </c>
      <c r="BM633" s="22">
        <v>648</v>
      </c>
      <c r="BN633" s="22">
        <v>84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227</v>
      </c>
      <c r="CB633" s="22">
        <v>9</v>
      </c>
      <c r="CC633" s="22">
        <v>635</v>
      </c>
      <c r="CD633" s="22">
        <v>83</v>
      </c>
      <c r="CE633" s="22">
        <v>647</v>
      </c>
      <c r="CF633" s="22">
        <v>84</v>
      </c>
      <c r="CG633" s="22">
        <v>199</v>
      </c>
      <c r="CH633" s="22">
        <v>27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50</v>
      </c>
      <c r="B634" s="22">
        <v>0</v>
      </c>
      <c r="C634" s="22">
        <v>200826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3</v>
      </c>
      <c r="J634" s="20">
        <v>-0.1</v>
      </c>
      <c r="K634" s="20">
        <v>0</v>
      </c>
      <c r="L634" s="22">
        <v>0</v>
      </c>
      <c r="M634" s="20" t="s">
        <v>2311</v>
      </c>
      <c r="N634" s="20">
        <v>0.3</v>
      </c>
      <c r="O634" s="22">
        <v>503</v>
      </c>
      <c r="P634" s="23" t="b">
        <v>0</v>
      </c>
      <c r="Q634" s="20" t="s">
        <v>3317</v>
      </c>
      <c r="R634" s="20" t="s">
        <v>3149</v>
      </c>
      <c r="S634" s="22">
        <v>48</v>
      </c>
      <c r="T634" s="20" t="s">
        <v>2312</v>
      </c>
      <c r="U634" s="20">
        <v>1</v>
      </c>
      <c r="V634" s="20" t="s">
        <v>2313</v>
      </c>
      <c r="W634" s="20">
        <v>0.1</v>
      </c>
      <c r="X634" s="23" t="b">
        <v>0</v>
      </c>
      <c r="Y634" s="20"/>
      <c r="Z634" s="20" t="s">
        <v>937</v>
      </c>
      <c r="AA634" s="22">
        <v>18</v>
      </c>
      <c r="AB634" s="22">
        <v>6</v>
      </c>
      <c r="AC634" s="22">
        <v>1</v>
      </c>
      <c r="AD634" s="22">
        <v>1466</v>
      </c>
      <c r="AE634" s="22">
        <v>9</v>
      </c>
      <c r="AF634" s="22">
        <v>9535</v>
      </c>
      <c r="AG634" s="22">
        <v>242</v>
      </c>
      <c r="AH634" s="20">
        <v>0.1</v>
      </c>
      <c r="AI634" s="20">
        <v>0.2</v>
      </c>
      <c r="AJ634" s="20" t="s">
        <v>2313</v>
      </c>
      <c r="AK634" s="22">
        <v>16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8</v>
      </c>
      <c r="AX634" s="20">
        <v>3.2</v>
      </c>
      <c r="AY634" s="20">
        <v>13.8</v>
      </c>
      <c r="AZ634" s="20">
        <v>4</v>
      </c>
      <c r="BA634" s="20">
        <v>2.1</v>
      </c>
      <c r="BB634" s="22">
        <v>0</v>
      </c>
      <c r="BC634" s="20">
        <v>0</v>
      </c>
      <c r="BD634" s="20">
        <v>0.02</v>
      </c>
      <c r="BE634" s="20">
        <v>0.02</v>
      </c>
      <c r="BF634" s="20">
        <v>0.12</v>
      </c>
      <c r="BG634" s="22">
        <v>369</v>
      </c>
      <c r="BH634" s="22">
        <v>166</v>
      </c>
      <c r="BI634" s="22">
        <v>250</v>
      </c>
      <c r="BJ634" s="22">
        <v>138</v>
      </c>
      <c r="BK634" s="22">
        <v>304</v>
      </c>
      <c r="BL634" s="22">
        <v>150</v>
      </c>
      <c r="BM634" s="22">
        <v>349</v>
      </c>
      <c r="BN634" s="22">
        <v>158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0.11</v>
      </c>
      <c r="BX634" s="22">
        <v>0.11</v>
      </c>
      <c r="BY634" s="22">
        <v>0.68</v>
      </c>
      <c r="BZ634" s="22">
        <v>0</v>
      </c>
      <c r="CA634" s="22">
        <v>315</v>
      </c>
      <c r="CB634" s="22">
        <v>211</v>
      </c>
      <c r="CC634" s="22">
        <v>350</v>
      </c>
      <c r="CD634" s="22">
        <v>161</v>
      </c>
      <c r="CE634" s="22">
        <v>344</v>
      </c>
      <c r="CF634" s="22">
        <v>153</v>
      </c>
      <c r="CG634" s="22">
        <v>479</v>
      </c>
      <c r="CH634" s="22">
        <v>164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172780</v>
      </c>
      <c r="D635" s="22">
        <v>1</v>
      </c>
      <c r="E635" s="22">
        <v>-1</v>
      </c>
      <c r="F635" s="22">
        <v>4</v>
      </c>
      <c r="G635" s="22">
        <v>-4</v>
      </c>
      <c r="H635" s="22">
        <v>0</v>
      </c>
      <c r="I635" s="22">
        <v>3</v>
      </c>
      <c r="J635" s="20">
        <v>5.5</v>
      </c>
      <c r="K635" s="20">
        <v>6.5</v>
      </c>
      <c r="L635" s="22">
        <v>1</v>
      </c>
      <c r="M635" s="20" t="s">
        <v>479</v>
      </c>
      <c r="N635" s="20">
        <v>6</v>
      </c>
      <c r="O635" s="22">
        <v>504</v>
      </c>
      <c r="P635" s="23" t="b">
        <v>0</v>
      </c>
      <c r="Q635" s="20"/>
      <c r="R635" s="20" t="s">
        <v>2854</v>
      </c>
      <c r="S635" s="22">
        <v>79</v>
      </c>
      <c r="T635" s="20" t="s">
        <v>1331</v>
      </c>
      <c r="U635" s="20">
        <v>6</v>
      </c>
      <c r="V635" s="20" t="s">
        <v>485</v>
      </c>
      <c r="W635" s="20">
        <v>31.2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30</v>
      </c>
      <c r="AD635" s="22">
        <v>2304050</v>
      </c>
      <c r="AE635" s="22">
        <v>85760</v>
      </c>
      <c r="AF635" s="22">
        <v>518615</v>
      </c>
      <c r="AG635" s="22">
        <v>52505</v>
      </c>
      <c r="AH635" s="20">
        <v>0.8</v>
      </c>
      <c r="AI635" s="20">
        <v>3.8</v>
      </c>
      <c r="AJ635" s="20" t="s">
        <v>485</v>
      </c>
      <c r="AK635" s="22">
        <v>427</v>
      </c>
      <c r="AL635" s="22">
        <v>2</v>
      </c>
      <c r="AM635" s="22">
        <v>2</v>
      </c>
      <c r="AN635" s="22">
        <v>2</v>
      </c>
      <c r="AO635" s="22">
        <v>4</v>
      </c>
      <c r="AP635" s="22">
        <v>0</v>
      </c>
      <c r="AQ635" s="22">
        <v>0</v>
      </c>
      <c r="AR635" s="22">
        <v>0</v>
      </c>
      <c r="AS635" s="22">
        <v>2</v>
      </c>
      <c r="AT635" s="22">
        <v>0</v>
      </c>
      <c r="AU635" s="22">
        <v>0</v>
      </c>
      <c r="AV635" s="22">
        <v>4</v>
      </c>
      <c r="AW635" s="22">
        <v>121</v>
      </c>
      <c r="AX635" s="20">
        <v>188.2</v>
      </c>
      <c r="AY635" s="20">
        <v>224.3</v>
      </c>
      <c r="AZ635" s="20">
        <v>195</v>
      </c>
      <c r="BA635" s="20">
        <v>60.7</v>
      </c>
      <c r="BB635" s="22">
        <v>5</v>
      </c>
      <c r="BC635" s="20">
        <v>1.75</v>
      </c>
      <c r="BD635" s="20">
        <v>2.02</v>
      </c>
      <c r="BE635" s="20">
        <v>3.77</v>
      </c>
      <c r="BF635" s="20">
        <v>6.36</v>
      </c>
      <c r="BG635" s="22">
        <v>6</v>
      </c>
      <c r="BH635" s="22">
        <v>1</v>
      </c>
      <c r="BI635" s="22">
        <v>4</v>
      </c>
      <c r="BJ635" s="22">
        <v>3</v>
      </c>
      <c r="BK635" s="22">
        <v>9</v>
      </c>
      <c r="BL635" s="22">
        <v>5</v>
      </c>
      <c r="BM635" s="22">
        <v>2</v>
      </c>
      <c r="BN635" s="22">
        <v>1</v>
      </c>
      <c r="BO635" s="22">
        <v>1</v>
      </c>
      <c r="BP635" s="20"/>
      <c r="BQ635" s="20"/>
      <c r="BR635" s="20"/>
      <c r="BS635" s="22">
        <v>2</v>
      </c>
      <c r="BT635" s="20"/>
      <c r="BU635" s="22">
        <v>0.37</v>
      </c>
      <c r="BV635" s="22">
        <v>0</v>
      </c>
      <c r="BW635" s="22">
        <v>0.43</v>
      </c>
      <c r="BX635" s="22">
        <v>0.8</v>
      </c>
      <c r="BY635" s="22">
        <v>1.34</v>
      </c>
      <c r="BZ635" s="22">
        <v>0.84</v>
      </c>
      <c r="CA635" s="22">
        <v>12</v>
      </c>
      <c r="CB635" s="22">
        <v>8</v>
      </c>
      <c r="CC635" s="22">
        <v>16</v>
      </c>
      <c r="CD635" s="22">
        <v>9</v>
      </c>
      <c r="CE635" s="22">
        <v>15</v>
      </c>
      <c r="CF635" s="22">
        <v>8</v>
      </c>
      <c r="CG635" s="22">
        <v>7</v>
      </c>
      <c r="CH635" s="22">
        <v>4</v>
      </c>
      <c r="CI635" s="22">
        <v>1.05</v>
      </c>
      <c r="CJ635" s="22">
        <v>0.42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231372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3</v>
      </c>
      <c r="J636" s="20">
        <v>0</v>
      </c>
      <c r="K636" s="20">
        <v>0</v>
      </c>
      <c r="L636" s="22">
        <v>0</v>
      </c>
      <c r="M636" s="20" t="s">
        <v>2314</v>
      </c>
      <c r="N636" s="20">
        <v>0</v>
      </c>
      <c r="O636" s="22">
        <v>505</v>
      </c>
      <c r="P636" s="23" t="b">
        <v>0</v>
      </c>
      <c r="Q636" s="20" t="s">
        <v>3374</v>
      </c>
      <c r="R636" s="20" t="s">
        <v>3375</v>
      </c>
      <c r="S636" s="22">
        <v>44</v>
      </c>
      <c r="T636" s="20" t="s">
        <v>2315</v>
      </c>
      <c r="U636" s="20">
        <v>0</v>
      </c>
      <c r="V636" s="20" t="s">
        <v>2316</v>
      </c>
      <c r="W636" s="20">
        <v>0.4</v>
      </c>
      <c r="X636" s="23" t="b">
        <v>0</v>
      </c>
      <c r="Y636" s="20"/>
      <c r="Z636" s="20" t="s">
        <v>872</v>
      </c>
      <c r="AA636" s="22">
        <v>18</v>
      </c>
      <c r="AB636" s="22">
        <v>6</v>
      </c>
      <c r="AC636" s="22">
        <v>0</v>
      </c>
      <c r="AD636" s="22">
        <v>12864</v>
      </c>
      <c r="AE636" s="22">
        <v>0</v>
      </c>
      <c r="AF636" s="22">
        <v>33614</v>
      </c>
      <c r="AG636" s="22">
        <v>2461</v>
      </c>
      <c r="AH636" s="20">
        <v>0</v>
      </c>
      <c r="AI636" s="20">
        <v>0</v>
      </c>
      <c r="AJ636" s="20" t="s">
        <v>2317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542</v>
      </c>
      <c r="BH636" s="22">
        <v>199</v>
      </c>
      <c r="BI636" s="22">
        <v>528</v>
      </c>
      <c r="BJ636" s="22">
        <v>197</v>
      </c>
      <c r="BK636" s="22">
        <v>512</v>
      </c>
      <c r="BL636" s="22">
        <v>189</v>
      </c>
      <c r="BM636" s="22">
        <v>547</v>
      </c>
      <c r="BN636" s="22">
        <v>202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542</v>
      </c>
      <c r="CB636" s="22">
        <v>282</v>
      </c>
      <c r="CC636" s="22">
        <v>527</v>
      </c>
      <c r="CD636" s="22">
        <v>192</v>
      </c>
      <c r="CE636" s="22">
        <v>549</v>
      </c>
      <c r="CF636" s="22">
        <v>203</v>
      </c>
      <c r="CG636" s="22">
        <v>253</v>
      </c>
      <c r="CH636" s="22">
        <v>77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441164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2</v>
      </c>
      <c r="J637" s="20">
        <v>3.5</v>
      </c>
      <c r="K637" s="20">
        <v>4.5</v>
      </c>
      <c r="L637" s="22">
        <v>2</v>
      </c>
      <c r="M637" s="20" t="s">
        <v>1694</v>
      </c>
      <c r="N637" s="20">
        <v>4</v>
      </c>
      <c r="O637" s="22">
        <v>506</v>
      </c>
      <c r="P637" s="23" t="b">
        <v>0</v>
      </c>
      <c r="Q637" s="20"/>
      <c r="R637" s="20"/>
      <c r="S637" s="22">
        <v>50</v>
      </c>
      <c r="T637" s="20" t="s">
        <v>1766</v>
      </c>
      <c r="U637" s="20">
        <v>4.5</v>
      </c>
      <c r="V637" s="20" t="s">
        <v>1767</v>
      </c>
      <c r="W637" s="20">
        <v>5.8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18</v>
      </c>
      <c r="AD637" s="22">
        <v>458912</v>
      </c>
      <c r="AE637" s="22">
        <v>13804</v>
      </c>
      <c r="AF637" s="22">
        <v>137583</v>
      </c>
      <c r="AG637" s="22">
        <v>14949</v>
      </c>
      <c r="AH637" s="20">
        <v>0.8</v>
      </c>
      <c r="AI637" s="20">
        <v>3.6</v>
      </c>
      <c r="AJ637" s="20" t="s">
        <v>1768</v>
      </c>
      <c r="AK637" s="22">
        <v>357</v>
      </c>
      <c r="AL637" s="22">
        <v>0</v>
      </c>
      <c r="AM637" s="22">
        <v>1</v>
      </c>
      <c r="AN637" s="22">
        <v>2</v>
      </c>
      <c r="AO637" s="22">
        <v>3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100</v>
      </c>
      <c r="AX637" s="20">
        <v>78.8</v>
      </c>
      <c r="AY637" s="20">
        <v>101.8</v>
      </c>
      <c r="AZ637" s="20">
        <v>26</v>
      </c>
      <c r="BA637" s="20">
        <v>20.7</v>
      </c>
      <c r="BB637" s="22">
        <v>4</v>
      </c>
      <c r="BC637" s="20">
        <v>0.4</v>
      </c>
      <c r="BD637" s="20">
        <v>0.64</v>
      </c>
      <c r="BE637" s="20">
        <v>1.04</v>
      </c>
      <c r="BF637" s="20">
        <v>4.32</v>
      </c>
      <c r="BG637" s="22">
        <v>113</v>
      </c>
      <c r="BH637" s="22">
        <v>42</v>
      </c>
      <c r="BI637" s="22">
        <v>34</v>
      </c>
      <c r="BJ637" s="22">
        <v>9</v>
      </c>
      <c r="BK637" s="22">
        <v>163</v>
      </c>
      <c r="BL637" s="22">
        <v>35</v>
      </c>
      <c r="BM637" s="22">
        <v>74</v>
      </c>
      <c r="BN637" s="22">
        <v>13</v>
      </c>
      <c r="BO637" s="20"/>
      <c r="BP637" s="20"/>
      <c r="BQ637" s="22">
        <v>4</v>
      </c>
      <c r="BR637" s="20"/>
      <c r="BS637" s="20"/>
      <c r="BT637" s="20"/>
      <c r="BU637" s="22">
        <v>0.1</v>
      </c>
      <c r="BV637" s="22">
        <v>0</v>
      </c>
      <c r="BW637" s="22">
        <v>0.16</v>
      </c>
      <c r="BX637" s="22">
        <v>0.26</v>
      </c>
      <c r="BY637" s="22">
        <v>1.0900000000000001</v>
      </c>
      <c r="BZ637" s="22">
        <v>0.76</v>
      </c>
      <c r="CA637" s="22">
        <v>211</v>
      </c>
      <c r="CB637" s="22">
        <v>24</v>
      </c>
      <c r="CC637" s="22">
        <v>57</v>
      </c>
      <c r="CD637" s="22">
        <v>15</v>
      </c>
      <c r="CE637" s="22">
        <v>52</v>
      </c>
      <c r="CF637" s="22">
        <v>14</v>
      </c>
      <c r="CG637" s="22">
        <v>66</v>
      </c>
      <c r="CH637" s="22">
        <v>24</v>
      </c>
      <c r="CI637" s="22">
        <v>1.01</v>
      </c>
      <c r="CJ637" s="22">
        <v>0.5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45034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2</v>
      </c>
      <c r="J638" s="20">
        <v>0.8</v>
      </c>
      <c r="K638" s="20">
        <v>1.8</v>
      </c>
      <c r="L638" s="22">
        <v>3</v>
      </c>
      <c r="M638" s="20" t="s">
        <v>1032</v>
      </c>
      <c r="N638" s="20">
        <v>1.3</v>
      </c>
      <c r="O638" s="22">
        <v>507</v>
      </c>
      <c r="P638" s="23" t="b">
        <v>0</v>
      </c>
      <c r="Q638" s="20"/>
      <c r="R638" s="20"/>
      <c r="S638" s="22">
        <v>49</v>
      </c>
      <c r="T638" s="20" t="s">
        <v>1618</v>
      </c>
      <c r="U638" s="20">
        <v>1.2</v>
      </c>
      <c r="V638" s="20" t="s">
        <v>416</v>
      </c>
      <c r="W638" s="20">
        <v>2.1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6</v>
      </c>
      <c r="AD638" s="22">
        <v>56712</v>
      </c>
      <c r="AE638" s="22">
        <v>2276</v>
      </c>
      <c r="AF638" s="22">
        <v>164246</v>
      </c>
      <c r="AG638" s="22">
        <v>4933</v>
      </c>
      <c r="AH638" s="20">
        <v>0.3</v>
      </c>
      <c r="AI638" s="20">
        <v>1.2</v>
      </c>
      <c r="AJ638" s="20" t="s">
        <v>416</v>
      </c>
      <c r="AK638" s="22">
        <v>98</v>
      </c>
      <c r="AL638" s="22">
        <v>0</v>
      </c>
      <c r="AM638" s="22">
        <v>1</v>
      </c>
      <c r="AN638" s="22">
        <v>0</v>
      </c>
      <c r="AO638" s="22">
        <v>1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0</v>
      </c>
      <c r="AW638" s="22">
        <v>34</v>
      </c>
      <c r="AX638" s="20">
        <v>41.6</v>
      </c>
      <c r="AY638" s="20">
        <v>71.2</v>
      </c>
      <c r="AZ638" s="20">
        <v>27</v>
      </c>
      <c r="BA638" s="20">
        <v>14</v>
      </c>
      <c r="BB638" s="22">
        <v>0</v>
      </c>
      <c r="BC638" s="20">
        <v>0.12</v>
      </c>
      <c r="BD638" s="20">
        <v>0.8</v>
      </c>
      <c r="BE638" s="20">
        <v>0.92</v>
      </c>
      <c r="BF638" s="20">
        <v>1.44</v>
      </c>
      <c r="BG638" s="22">
        <v>222</v>
      </c>
      <c r="BH638" s="22">
        <v>88</v>
      </c>
      <c r="BI638" s="22">
        <v>72</v>
      </c>
      <c r="BJ638" s="22">
        <v>15</v>
      </c>
      <c r="BK638" s="22">
        <v>159</v>
      </c>
      <c r="BL638" s="22">
        <v>33</v>
      </c>
      <c r="BM638" s="22">
        <v>141</v>
      </c>
      <c r="BN638" s="22">
        <v>38</v>
      </c>
      <c r="BO638" s="22">
        <v>3</v>
      </c>
      <c r="BP638" s="20"/>
      <c r="BQ638" s="22">
        <v>5</v>
      </c>
      <c r="BR638" s="20"/>
      <c r="BS638" s="20"/>
      <c r="BT638" s="20"/>
      <c r="BU638" s="22">
        <v>0.11</v>
      </c>
      <c r="BV638" s="22">
        <v>0</v>
      </c>
      <c r="BW638" s="22">
        <v>0.73</v>
      </c>
      <c r="BX638" s="22">
        <v>0.84</v>
      </c>
      <c r="BY638" s="22">
        <v>1.32</v>
      </c>
      <c r="BZ638" s="22">
        <v>0.92</v>
      </c>
      <c r="CA638" s="22">
        <v>230</v>
      </c>
      <c r="CB638" s="22">
        <v>25</v>
      </c>
      <c r="CC638" s="22">
        <v>222</v>
      </c>
      <c r="CD638" s="22">
        <v>71</v>
      </c>
      <c r="CE638" s="22">
        <v>287</v>
      </c>
      <c r="CF638" s="22">
        <v>94</v>
      </c>
      <c r="CG638" s="22">
        <v>116</v>
      </c>
      <c r="CH638" s="22">
        <v>45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212319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3</v>
      </c>
      <c r="J639" s="20">
        <v>2.5</v>
      </c>
      <c r="K639" s="20">
        <v>3.5</v>
      </c>
      <c r="L639" s="22">
        <v>8</v>
      </c>
      <c r="M639" s="20" t="s">
        <v>301</v>
      </c>
      <c r="N639" s="20">
        <v>3</v>
      </c>
      <c r="O639" s="22">
        <v>509</v>
      </c>
      <c r="P639" s="23" t="b">
        <v>0</v>
      </c>
      <c r="Q639" s="20"/>
      <c r="R639" s="20" t="s">
        <v>3150</v>
      </c>
      <c r="S639" s="22">
        <v>68</v>
      </c>
      <c r="T639" s="20" t="s">
        <v>1623</v>
      </c>
      <c r="U639" s="20">
        <v>2.8</v>
      </c>
      <c r="V639" s="20" t="s">
        <v>1624</v>
      </c>
      <c r="W639" s="20">
        <v>1.6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14</v>
      </c>
      <c r="AD639" s="22">
        <v>102974</v>
      </c>
      <c r="AE639" s="22">
        <v>6565</v>
      </c>
      <c r="AF639" s="22">
        <v>337222</v>
      </c>
      <c r="AG639" s="22">
        <v>4341</v>
      </c>
      <c r="AH639" s="20">
        <v>0.4</v>
      </c>
      <c r="AI639" s="20">
        <v>2.1</v>
      </c>
      <c r="AJ639" s="20" t="s">
        <v>301</v>
      </c>
      <c r="AK639" s="22">
        <v>246</v>
      </c>
      <c r="AL639" s="22">
        <v>1</v>
      </c>
      <c r="AM639" s="22">
        <v>1</v>
      </c>
      <c r="AN639" s="22">
        <v>1</v>
      </c>
      <c r="AO639" s="22">
        <v>3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23</v>
      </c>
      <c r="AX639" s="20">
        <v>67.400000000000006</v>
      </c>
      <c r="AY639" s="20">
        <v>38.200000000000003</v>
      </c>
      <c r="AZ639" s="20">
        <v>117</v>
      </c>
      <c r="BA639" s="20">
        <v>22.2</v>
      </c>
      <c r="BB639" s="22">
        <v>3</v>
      </c>
      <c r="BC639" s="20">
        <v>0.76</v>
      </c>
      <c r="BD639" s="20">
        <v>0.11</v>
      </c>
      <c r="BE639" s="20">
        <v>0.87</v>
      </c>
      <c r="BF639" s="20">
        <v>4.8</v>
      </c>
      <c r="BG639" s="22">
        <v>145</v>
      </c>
      <c r="BH639" s="22">
        <v>50</v>
      </c>
      <c r="BI639" s="22">
        <v>148</v>
      </c>
      <c r="BJ639" s="22">
        <v>97</v>
      </c>
      <c r="BK639" s="22">
        <v>37</v>
      </c>
      <c r="BL639" s="22">
        <v>24</v>
      </c>
      <c r="BM639" s="22">
        <v>68</v>
      </c>
      <c r="BN639" s="22">
        <v>42</v>
      </c>
      <c r="BO639" s="20"/>
      <c r="BP639" s="20"/>
      <c r="BQ639" s="20"/>
      <c r="BR639" s="20"/>
      <c r="BS639" s="22">
        <v>2</v>
      </c>
      <c r="BT639" s="20"/>
      <c r="BU639" s="22">
        <v>0.28000000000000003</v>
      </c>
      <c r="BV639" s="22">
        <v>0</v>
      </c>
      <c r="BW639" s="22">
        <v>0.04</v>
      </c>
      <c r="BX639" s="22">
        <v>0.32</v>
      </c>
      <c r="BY639" s="22">
        <v>1.76</v>
      </c>
      <c r="BZ639" s="22">
        <v>1.1000000000000001</v>
      </c>
      <c r="CA639" s="22">
        <v>38</v>
      </c>
      <c r="CB639" s="22">
        <v>23</v>
      </c>
      <c r="CC639" s="22">
        <v>104</v>
      </c>
      <c r="CD639" s="22">
        <v>47</v>
      </c>
      <c r="CE639" s="22">
        <v>144</v>
      </c>
      <c r="CF639" s="22">
        <v>64</v>
      </c>
      <c r="CG639" s="22">
        <v>134</v>
      </c>
      <c r="CH639" s="22">
        <v>44</v>
      </c>
      <c r="CI639" s="22">
        <v>1.1000000000000001</v>
      </c>
      <c r="CJ639" s="22">
        <v>0.37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214225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1016</v>
      </c>
      <c r="N640" s="20">
        <v>0</v>
      </c>
      <c r="O640" s="22">
        <v>510</v>
      </c>
      <c r="P640" s="23" t="b">
        <v>0</v>
      </c>
      <c r="Q640" s="20" t="s">
        <v>2641</v>
      </c>
      <c r="R640" s="20" t="s">
        <v>2642</v>
      </c>
      <c r="S640" s="22">
        <v>40</v>
      </c>
      <c r="T640" s="20" t="s">
        <v>1609</v>
      </c>
      <c r="U640" s="20">
        <v>0</v>
      </c>
      <c r="V640" s="20" t="s">
        <v>710</v>
      </c>
      <c r="W640" s="20">
        <v>0.1</v>
      </c>
      <c r="X640" s="23" t="b">
        <v>0</v>
      </c>
      <c r="Y640" s="20"/>
      <c r="Z640" s="20" t="s">
        <v>872</v>
      </c>
      <c r="AA640" s="22">
        <v>18</v>
      </c>
      <c r="AB640" s="22">
        <v>6</v>
      </c>
      <c r="AC640" s="22">
        <v>0</v>
      </c>
      <c r="AD640" s="22">
        <v>0</v>
      </c>
      <c r="AE640" s="22">
        <v>0</v>
      </c>
      <c r="AF640" s="22">
        <v>10173</v>
      </c>
      <c r="AG640" s="22">
        <v>227</v>
      </c>
      <c r="AH640" s="20">
        <v>0</v>
      </c>
      <c r="AI640" s="20">
        <v>0</v>
      </c>
      <c r="AJ640" s="20" t="s">
        <v>710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450</v>
      </c>
      <c r="BH640" s="22">
        <v>165</v>
      </c>
      <c r="BI640" s="22">
        <v>433</v>
      </c>
      <c r="BJ640" s="22">
        <v>165</v>
      </c>
      <c r="BK640" s="22">
        <v>400</v>
      </c>
      <c r="BL640" s="22">
        <v>145</v>
      </c>
      <c r="BM640" s="22">
        <v>456</v>
      </c>
      <c r="BN640" s="22">
        <v>166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645</v>
      </c>
      <c r="CB640" s="22">
        <v>187</v>
      </c>
      <c r="CC640" s="22">
        <v>427</v>
      </c>
      <c r="CD640" s="22">
        <v>148</v>
      </c>
      <c r="CE640" s="22">
        <v>455</v>
      </c>
      <c r="CF640" s="22">
        <v>162</v>
      </c>
      <c r="CG640" s="22">
        <v>410</v>
      </c>
      <c r="CH640" s="22">
        <v>158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221632</v>
      </c>
      <c r="D641" s="22">
        <v>0</v>
      </c>
      <c r="E641" s="22">
        <v>0</v>
      </c>
      <c r="F641" s="22">
        <v>2</v>
      </c>
      <c r="G641" s="22">
        <v>-2</v>
      </c>
      <c r="H641" s="22">
        <v>0</v>
      </c>
      <c r="I641" s="22">
        <v>2</v>
      </c>
      <c r="J641" s="20">
        <v>4.8</v>
      </c>
      <c r="K641" s="20">
        <v>5.8</v>
      </c>
      <c r="L641" s="22">
        <v>2</v>
      </c>
      <c r="M641" s="20" t="s">
        <v>1610</v>
      </c>
      <c r="N641" s="20">
        <v>5.3</v>
      </c>
      <c r="O641" s="22">
        <v>511</v>
      </c>
      <c r="P641" s="23" t="b">
        <v>1</v>
      </c>
      <c r="Q641" s="20"/>
      <c r="R641" s="20" t="s">
        <v>2643</v>
      </c>
      <c r="S641" s="22">
        <v>47</v>
      </c>
      <c r="T641" s="20" t="s">
        <v>1611</v>
      </c>
      <c r="U641" s="20">
        <v>5.8</v>
      </c>
      <c r="V641" s="20" t="s">
        <v>535</v>
      </c>
      <c r="W641" s="20">
        <v>15.8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29</v>
      </c>
      <c r="AD641" s="22">
        <v>1401694</v>
      </c>
      <c r="AE641" s="22">
        <v>63749</v>
      </c>
      <c r="AF641" s="22">
        <v>128618</v>
      </c>
      <c r="AG641" s="22">
        <v>20148</v>
      </c>
      <c r="AH641" s="20">
        <v>1.1000000000000001</v>
      </c>
      <c r="AI641" s="20">
        <v>6.2</v>
      </c>
      <c r="AJ641" s="20" t="s">
        <v>535</v>
      </c>
      <c r="AK641" s="22">
        <v>373</v>
      </c>
      <c r="AL641" s="22">
        <v>2</v>
      </c>
      <c r="AM641" s="22">
        <v>0</v>
      </c>
      <c r="AN641" s="22">
        <v>2</v>
      </c>
      <c r="AO641" s="22">
        <v>3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1</v>
      </c>
      <c r="AW641" s="22">
        <v>117</v>
      </c>
      <c r="AX641" s="20">
        <v>164.2</v>
      </c>
      <c r="AY641" s="20">
        <v>14.7</v>
      </c>
      <c r="AZ641" s="20">
        <v>56</v>
      </c>
      <c r="BA641" s="20">
        <v>23.5</v>
      </c>
      <c r="BB641" s="22">
        <v>5</v>
      </c>
      <c r="BC641" s="20">
        <v>0.68</v>
      </c>
      <c r="BD641" s="20">
        <v>0.12</v>
      </c>
      <c r="BE641" s="20">
        <v>0.8</v>
      </c>
      <c r="BF641" s="20">
        <v>4.59</v>
      </c>
      <c r="BG641" s="22">
        <v>17</v>
      </c>
      <c r="BH641" s="22">
        <v>2</v>
      </c>
      <c r="BI641" s="22">
        <v>243</v>
      </c>
      <c r="BJ641" s="22">
        <v>74</v>
      </c>
      <c r="BK641" s="22">
        <v>93</v>
      </c>
      <c r="BL641" s="22">
        <v>12</v>
      </c>
      <c r="BM641" s="22">
        <v>62</v>
      </c>
      <c r="BN641" s="22">
        <v>10</v>
      </c>
      <c r="BO641" s="20"/>
      <c r="BP641" s="20"/>
      <c r="BQ641" s="20"/>
      <c r="BR641" s="20"/>
      <c r="BS641" s="20"/>
      <c r="BT641" s="20"/>
      <c r="BU641" s="22">
        <v>0.16</v>
      </c>
      <c r="BV641" s="22">
        <v>0</v>
      </c>
      <c r="BW641" s="22">
        <v>0.03</v>
      </c>
      <c r="BX641" s="22">
        <v>0.19</v>
      </c>
      <c r="BY641" s="22">
        <v>1.1100000000000001</v>
      </c>
      <c r="BZ641" s="22">
        <v>0.72</v>
      </c>
      <c r="CA641" s="22">
        <v>330</v>
      </c>
      <c r="CB641" s="22">
        <v>36</v>
      </c>
      <c r="CC641" s="22">
        <v>23</v>
      </c>
      <c r="CD641" s="22">
        <v>6</v>
      </c>
      <c r="CE641" s="22">
        <v>17</v>
      </c>
      <c r="CF641" s="22">
        <v>2</v>
      </c>
      <c r="CG641" s="22">
        <v>25</v>
      </c>
      <c r="CH641" s="22">
        <v>7</v>
      </c>
      <c r="CI641" s="22">
        <v>1.21</v>
      </c>
      <c r="CJ641" s="22">
        <v>0.48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173904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1601</v>
      </c>
      <c r="N642" s="20">
        <v>0</v>
      </c>
      <c r="O642" s="22">
        <v>512</v>
      </c>
      <c r="P642" s="23" t="b">
        <v>0</v>
      </c>
      <c r="Q642" s="20" t="s">
        <v>3376</v>
      </c>
      <c r="R642" s="20" t="s">
        <v>3377</v>
      </c>
      <c r="S642" s="22">
        <v>44</v>
      </c>
      <c r="T642" s="20" t="s">
        <v>1602</v>
      </c>
      <c r="U642" s="20">
        <v>0</v>
      </c>
      <c r="V642" s="20" t="s">
        <v>426</v>
      </c>
      <c r="W642" s="20">
        <v>0.1</v>
      </c>
      <c r="X642" s="23" t="b">
        <v>0</v>
      </c>
      <c r="Y642" s="20"/>
      <c r="Z642" s="20" t="s">
        <v>872</v>
      </c>
      <c r="AA642" s="22">
        <v>18</v>
      </c>
      <c r="AB642" s="22">
        <v>6</v>
      </c>
      <c r="AC642" s="22">
        <v>0</v>
      </c>
      <c r="AD642" s="22">
        <v>2363</v>
      </c>
      <c r="AE642" s="22">
        <v>0</v>
      </c>
      <c r="AF642" s="22">
        <v>10326</v>
      </c>
      <c r="AG642" s="22">
        <v>1073</v>
      </c>
      <c r="AH642" s="20">
        <v>0</v>
      </c>
      <c r="AI642" s="20">
        <v>0</v>
      </c>
      <c r="AJ642" s="20" t="s">
        <v>426</v>
      </c>
      <c r="AK642" s="22">
        <v>76</v>
      </c>
      <c r="AL642" s="22">
        <v>0</v>
      </c>
      <c r="AM642" s="22">
        <v>0</v>
      </c>
      <c r="AN642" s="22">
        <v>0</v>
      </c>
      <c r="AO642" s="22">
        <v>2</v>
      </c>
      <c r="AP642" s="22">
        <v>0</v>
      </c>
      <c r="AQ642" s="22">
        <v>0</v>
      </c>
      <c r="AR642" s="22">
        <v>0</v>
      </c>
      <c r="AS642" s="22">
        <v>1</v>
      </c>
      <c r="AT642" s="22">
        <v>0</v>
      </c>
      <c r="AU642" s="22">
        <v>0</v>
      </c>
      <c r="AV642" s="22">
        <v>0</v>
      </c>
      <c r="AW642" s="22">
        <v>9</v>
      </c>
      <c r="AX642" s="20">
        <v>17</v>
      </c>
      <c r="AY642" s="20">
        <v>5</v>
      </c>
      <c r="AZ642" s="20">
        <v>4</v>
      </c>
      <c r="BA642" s="20">
        <v>2.6</v>
      </c>
      <c r="BB642" s="22">
        <v>0</v>
      </c>
      <c r="BC642" s="20">
        <v>0.12</v>
      </c>
      <c r="BD642" s="20">
        <v>0.03</v>
      </c>
      <c r="BE642" s="20">
        <v>0.15</v>
      </c>
      <c r="BF642" s="20">
        <v>2.02</v>
      </c>
      <c r="BG642" s="22">
        <v>293</v>
      </c>
      <c r="BH642" s="22">
        <v>115</v>
      </c>
      <c r="BI642" s="22">
        <v>304</v>
      </c>
      <c r="BJ642" s="22">
        <v>106</v>
      </c>
      <c r="BK642" s="22">
        <v>296</v>
      </c>
      <c r="BL642" s="22">
        <v>103</v>
      </c>
      <c r="BM642" s="22">
        <v>331</v>
      </c>
      <c r="BN642" s="22">
        <v>119</v>
      </c>
      <c r="BO642" s="20"/>
      <c r="BP642" s="20"/>
      <c r="BQ642" s="20"/>
      <c r="BR642" s="20"/>
      <c r="BS642" s="20"/>
      <c r="BT642" s="20"/>
      <c r="BU642" s="22">
        <v>0.14000000000000001</v>
      </c>
      <c r="BV642" s="22">
        <v>0</v>
      </c>
      <c r="BW642" s="22">
        <v>0.04</v>
      </c>
      <c r="BX642" s="22">
        <v>0.18</v>
      </c>
      <c r="BY642" s="22">
        <v>2.39</v>
      </c>
      <c r="BZ642" s="22">
        <v>2.37</v>
      </c>
      <c r="CA642" s="22">
        <v>516</v>
      </c>
      <c r="CB642" s="22">
        <v>126</v>
      </c>
      <c r="CC642" s="22">
        <v>511</v>
      </c>
      <c r="CD642" s="22">
        <v>196</v>
      </c>
      <c r="CE642" s="22">
        <v>535</v>
      </c>
      <c r="CF642" s="22">
        <v>206</v>
      </c>
      <c r="CG642" s="22">
        <v>378</v>
      </c>
      <c r="CH642" s="22">
        <v>144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482442</v>
      </c>
      <c r="D643" s="22">
        <v>0</v>
      </c>
      <c r="E643" s="22">
        <v>0</v>
      </c>
      <c r="F643" s="22">
        <v>1</v>
      </c>
      <c r="G643" s="22">
        <v>-1</v>
      </c>
      <c r="H643" s="22">
        <v>0</v>
      </c>
      <c r="I643" s="22">
        <v>3</v>
      </c>
      <c r="J643" s="20">
        <v>1.8</v>
      </c>
      <c r="K643" s="20">
        <v>2.8</v>
      </c>
      <c r="L643" s="22">
        <v>2</v>
      </c>
      <c r="M643" s="20" t="s">
        <v>1619</v>
      </c>
      <c r="N643" s="20">
        <v>2.2999999999999998</v>
      </c>
      <c r="O643" s="22">
        <v>513</v>
      </c>
      <c r="P643" s="23" t="b">
        <v>0</v>
      </c>
      <c r="Q643" s="20"/>
      <c r="R643" s="20"/>
      <c r="S643" s="22">
        <v>46</v>
      </c>
      <c r="T643" s="20" t="s">
        <v>1620</v>
      </c>
      <c r="U643" s="20">
        <v>3.6</v>
      </c>
      <c r="V643" s="20" t="s">
        <v>705</v>
      </c>
      <c r="W643" s="20">
        <v>3.4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18</v>
      </c>
      <c r="AD643" s="22">
        <v>325472</v>
      </c>
      <c r="AE643" s="22">
        <v>13620</v>
      </c>
      <c r="AF643" s="22">
        <v>114161</v>
      </c>
      <c r="AG643" s="22">
        <v>11774</v>
      </c>
      <c r="AH643" s="20">
        <v>0.5</v>
      </c>
      <c r="AI643" s="20">
        <v>3.9</v>
      </c>
      <c r="AJ643" s="20" t="s">
        <v>705</v>
      </c>
      <c r="AK643" s="22">
        <v>294</v>
      </c>
      <c r="AL643" s="22">
        <v>1</v>
      </c>
      <c r="AM643" s="22">
        <v>1</v>
      </c>
      <c r="AN643" s="22">
        <v>1</v>
      </c>
      <c r="AO643" s="22">
        <v>2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2</v>
      </c>
      <c r="AW643" s="22">
        <v>74</v>
      </c>
      <c r="AX643" s="20">
        <v>98.4</v>
      </c>
      <c r="AY643" s="20">
        <v>86.4</v>
      </c>
      <c r="AZ643" s="20">
        <v>162</v>
      </c>
      <c r="BA643" s="20">
        <v>34.799999999999997</v>
      </c>
      <c r="BB643" s="22">
        <v>4</v>
      </c>
      <c r="BC643" s="20">
        <v>1.54</v>
      </c>
      <c r="BD643" s="20">
        <v>0.54</v>
      </c>
      <c r="BE643" s="20">
        <v>2.08</v>
      </c>
      <c r="BF643" s="20">
        <v>3.75</v>
      </c>
      <c r="BG643" s="22">
        <v>74</v>
      </c>
      <c r="BH643" s="22">
        <v>29</v>
      </c>
      <c r="BI643" s="22">
        <v>51</v>
      </c>
      <c r="BJ643" s="22">
        <v>37</v>
      </c>
      <c r="BK643" s="22">
        <v>18</v>
      </c>
      <c r="BL643" s="22">
        <v>12</v>
      </c>
      <c r="BM643" s="22">
        <v>27</v>
      </c>
      <c r="BN643" s="22">
        <v>21</v>
      </c>
      <c r="BO643" s="20"/>
      <c r="BP643" s="20"/>
      <c r="BQ643" s="20"/>
      <c r="BR643" s="20"/>
      <c r="BS643" s="20"/>
      <c r="BT643" s="20"/>
      <c r="BU643" s="22">
        <v>0.47</v>
      </c>
      <c r="BV643" s="22">
        <v>0</v>
      </c>
      <c r="BW643" s="22">
        <v>0.17</v>
      </c>
      <c r="BX643" s="22">
        <v>0.64</v>
      </c>
      <c r="BY643" s="22">
        <v>1.1499999999999999</v>
      </c>
      <c r="BZ643" s="22">
        <v>0.61</v>
      </c>
      <c r="CA643" s="22">
        <v>338</v>
      </c>
      <c r="CB643" s="22">
        <v>221</v>
      </c>
      <c r="CC643" s="22">
        <v>132</v>
      </c>
      <c r="CD643" s="22">
        <v>54</v>
      </c>
      <c r="CE643" s="22">
        <v>91</v>
      </c>
      <c r="CF643" s="22">
        <v>43</v>
      </c>
      <c r="CG643" s="22">
        <v>92</v>
      </c>
      <c r="CH643" s="22">
        <v>26</v>
      </c>
      <c r="CI643" s="22">
        <v>1.22</v>
      </c>
      <c r="CJ643" s="22">
        <v>0.31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184349</v>
      </c>
      <c r="D644" s="22">
        <v>0</v>
      </c>
      <c r="E644" s="22">
        <v>0</v>
      </c>
      <c r="F644" s="22">
        <v>-1</v>
      </c>
      <c r="G644" s="22">
        <v>1</v>
      </c>
      <c r="H644" s="22">
        <v>0</v>
      </c>
      <c r="I644" s="22">
        <v>2</v>
      </c>
      <c r="J644" s="20">
        <v>0</v>
      </c>
      <c r="K644" s="20">
        <v>0</v>
      </c>
      <c r="L644" s="22">
        <v>0</v>
      </c>
      <c r="M644" s="20" t="s">
        <v>983</v>
      </c>
      <c r="N644" s="20">
        <v>0</v>
      </c>
      <c r="O644" s="22">
        <v>514</v>
      </c>
      <c r="P644" s="23" t="b">
        <v>0</v>
      </c>
      <c r="Q644" s="20" t="s">
        <v>2403</v>
      </c>
      <c r="R644" s="20" t="s">
        <v>2318</v>
      </c>
      <c r="S644" s="22">
        <v>44</v>
      </c>
      <c r="T644" s="20" t="s">
        <v>1603</v>
      </c>
      <c r="U644" s="20">
        <v>0</v>
      </c>
      <c r="V644" s="20" t="s">
        <v>525</v>
      </c>
      <c r="W644" s="20">
        <v>0</v>
      </c>
      <c r="X644" s="23" t="b">
        <v>0</v>
      </c>
      <c r="Y644" s="20"/>
      <c r="Z644" s="20" t="s">
        <v>899</v>
      </c>
      <c r="AA644" s="22">
        <v>18</v>
      </c>
      <c r="AB644" s="22">
        <v>6</v>
      </c>
      <c r="AC644" s="22">
        <v>0</v>
      </c>
      <c r="AD644" s="22">
        <v>236</v>
      </c>
      <c r="AE644" s="22">
        <v>20</v>
      </c>
      <c r="AF644" s="22">
        <v>573</v>
      </c>
      <c r="AG644" s="22">
        <v>23</v>
      </c>
      <c r="AH644" s="20">
        <v>0</v>
      </c>
      <c r="AI644" s="20">
        <v>0</v>
      </c>
      <c r="AJ644" s="20" t="s">
        <v>525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529</v>
      </c>
      <c r="BH644" s="22">
        <v>207</v>
      </c>
      <c r="BI644" s="22">
        <v>515</v>
      </c>
      <c r="BJ644" s="22">
        <v>207</v>
      </c>
      <c r="BK644" s="22">
        <v>492</v>
      </c>
      <c r="BL644" s="22">
        <v>196</v>
      </c>
      <c r="BM644" s="22">
        <v>534</v>
      </c>
      <c r="BN644" s="22">
        <v>207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518</v>
      </c>
      <c r="CB644" s="22">
        <v>127</v>
      </c>
      <c r="CC644" s="22">
        <v>513</v>
      </c>
      <c r="CD644" s="22">
        <v>197</v>
      </c>
      <c r="CE644" s="22">
        <v>537</v>
      </c>
      <c r="CF644" s="22">
        <v>207</v>
      </c>
      <c r="CG644" s="22">
        <v>676</v>
      </c>
      <c r="CH644" s="22">
        <v>226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209042</v>
      </c>
      <c r="D645" s="22">
        <v>-1</v>
      </c>
      <c r="E645" s="22">
        <v>1</v>
      </c>
      <c r="F645" s="22">
        <v>-3</v>
      </c>
      <c r="G645" s="22">
        <v>3</v>
      </c>
      <c r="H645" s="22">
        <v>0</v>
      </c>
      <c r="I645" s="22">
        <v>3</v>
      </c>
      <c r="J645" s="20">
        <v>0.2</v>
      </c>
      <c r="K645" s="20">
        <v>1.2</v>
      </c>
      <c r="L645" s="22">
        <v>0</v>
      </c>
      <c r="M645" s="20" t="s">
        <v>1572</v>
      </c>
      <c r="N645" s="20">
        <v>0.7</v>
      </c>
      <c r="O645" s="22">
        <v>515</v>
      </c>
      <c r="P645" s="23" t="b">
        <v>0</v>
      </c>
      <c r="Q645" s="20"/>
      <c r="R645" s="20"/>
      <c r="S645" s="22">
        <v>47</v>
      </c>
      <c r="T645" s="20" t="s">
        <v>1608</v>
      </c>
      <c r="U645" s="20">
        <v>1</v>
      </c>
      <c r="V645" s="20" t="s">
        <v>628</v>
      </c>
      <c r="W645" s="20">
        <v>0.1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3</v>
      </c>
      <c r="AD645" s="22">
        <v>2603</v>
      </c>
      <c r="AE645" s="22">
        <v>78</v>
      </c>
      <c r="AF645" s="22">
        <v>14711</v>
      </c>
      <c r="AG645" s="22">
        <v>509</v>
      </c>
      <c r="AH645" s="20">
        <v>0.1</v>
      </c>
      <c r="AI645" s="20">
        <v>0.6</v>
      </c>
      <c r="AJ645" s="20" t="s">
        <v>628</v>
      </c>
      <c r="AK645" s="22">
        <v>95</v>
      </c>
      <c r="AL645" s="22">
        <v>0</v>
      </c>
      <c r="AM645" s="22">
        <v>0</v>
      </c>
      <c r="AN645" s="22">
        <v>0</v>
      </c>
      <c r="AO645" s="22">
        <v>3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17</v>
      </c>
      <c r="AX645" s="20">
        <v>6</v>
      </c>
      <c r="AY645" s="20">
        <v>9.4</v>
      </c>
      <c r="AZ645" s="20">
        <v>4</v>
      </c>
      <c r="BA645" s="20">
        <v>1.9</v>
      </c>
      <c r="BB645" s="22">
        <v>1</v>
      </c>
      <c r="BC645" s="20">
        <v>0</v>
      </c>
      <c r="BD645" s="20">
        <v>0.02</v>
      </c>
      <c r="BE645" s="20">
        <v>0.02</v>
      </c>
      <c r="BF645" s="20">
        <v>1.96</v>
      </c>
      <c r="BG645" s="22">
        <v>352</v>
      </c>
      <c r="BH645" s="22">
        <v>155</v>
      </c>
      <c r="BI645" s="22">
        <v>284</v>
      </c>
      <c r="BJ645" s="22">
        <v>148</v>
      </c>
      <c r="BK645" s="22">
        <v>301</v>
      </c>
      <c r="BL645" s="22">
        <v>147</v>
      </c>
      <c r="BM645" s="22">
        <v>353</v>
      </c>
      <c r="BN645" s="22">
        <v>161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0.02</v>
      </c>
      <c r="BX645" s="22">
        <v>0.02</v>
      </c>
      <c r="BY645" s="22">
        <v>1.86</v>
      </c>
      <c r="BZ645" s="22">
        <v>2.84</v>
      </c>
      <c r="CA645" s="22">
        <v>329</v>
      </c>
      <c r="CB645" s="22">
        <v>220</v>
      </c>
      <c r="CC645" s="22">
        <v>303</v>
      </c>
      <c r="CD645" s="22">
        <v>139</v>
      </c>
      <c r="CE645" s="22">
        <v>339</v>
      </c>
      <c r="CF645" s="22">
        <v>149</v>
      </c>
      <c r="CG645" s="22">
        <v>397</v>
      </c>
      <c r="CH645" s="22">
        <v>125</v>
      </c>
      <c r="CI645" s="22">
        <v>0.95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85971</v>
      </c>
      <c r="D646" s="22">
        <v>0</v>
      </c>
      <c r="E646" s="22">
        <v>0</v>
      </c>
      <c r="F646" s="22">
        <v>1</v>
      </c>
      <c r="G646" s="22">
        <v>-1</v>
      </c>
      <c r="H646" s="22">
        <v>1</v>
      </c>
      <c r="I646" s="22">
        <v>3</v>
      </c>
      <c r="J646" s="20">
        <v>7.8</v>
      </c>
      <c r="K646" s="20">
        <v>8.8000000000000007</v>
      </c>
      <c r="L646" s="22">
        <v>2</v>
      </c>
      <c r="M646" s="20" t="s">
        <v>451</v>
      </c>
      <c r="N646" s="20">
        <v>8.3000000000000007</v>
      </c>
      <c r="O646" s="22">
        <v>516</v>
      </c>
      <c r="P646" s="23" t="b">
        <v>0</v>
      </c>
      <c r="Q646" s="20"/>
      <c r="R646" s="20"/>
      <c r="S646" s="22">
        <v>91</v>
      </c>
      <c r="T646" s="20" t="s">
        <v>1594</v>
      </c>
      <c r="U646" s="20">
        <v>6</v>
      </c>
      <c r="V646" s="20" t="s">
        <v>1595</v>
      </c>
      <c r="W646" s="20">
        <v>15.2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30</v>
      </c>
      <c r="AD646" s="22">
        <v>1156402</v>
      </c>
      <c r="AE646" s="22">
        <v>53264</v>
      </c>
      <c r="AF646" s="22">
        <v>301216</v>
      </c>
      <c r="AG646" s="22">
        <v>54978</v>
      </c>
      <c r="AH646" s="20">
        <v>0.9</v>
      </c>
      <c r="AI646" s="20">
        <v>3.3</v>
      </c>
      <c r="AJ646" s="20" t="s">
        <v>451</v>
      </c>
      <c r="AK646" s="22">
        <v>404</v>
      </c>
      <c r="AL646" s="22">
        <v>3</v>
      </c>
      <c r="AM646" s="22">
        <v>0</v>
      </c>
      <c r="AN646" s="22">
        <v>2</v>
      </c>
      <c r="AO646" s="22">
        <v>4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3</v>
      </c>
      <c r="AW646" s="22">
        <v>106</v>
      </c>
      <c r="AX646" s="20">
        <v>132</v>
      </c>
      <c r="AY646" s="20">
        <v>125.8</v>
      </c>
      <c r="AZ646" s="20">
        <v>162</v>
      </c>
      <c r="BA646" s="20">
        <v>41.8</v>
      </c>
      <c r="BB646" s="22">
        <v>5</v>
      </c>
      <c r="BC646" s="20">
        <v>1.54</v>
      </c>
      <c r="BD646" s="20">
        <v>0.81</v>
      </c>
      <c r="BE646" s="20">
        <v>2.35</v>
      </c>
      <c r="BF646" s="20">
        <v>5.68</v>
      </c>
      <c r="BG646" s="22">
        <v>33</v>
      </c>
      <c r="BH646" s="22">
        <v>14</v>
      </c>
      <c r="BI646" s="22">
        <v>22</v>
      </c>
      <c r="BJ646" s="22">
        <v>15</v>
      </c>
      <c r="BK646" s="22">
        <v>20</v>
      </c>
      <c r="BL646" s="22">
        <v>13</v>
      </c>
      <c r="BM646" s="22">
        <v>16</v>
      </c>
      <c r="BN646" s="22">
        <v>13</v>
      </c>
      <c r="BO646" s="22">
        <v>2</v>
      </c>
      <c r="BP646" s="20"/>
      <c r="BQ646" s="22">
        <v>1</v>
      </c>
      <c r="BR646" s="20"/>
      <c r="BS646" s="22">
        <v>1</v>
      </c>
      <c r="BT646" s="20"/>
      <c r="BU646" s="22">
        <v>0.34</v>
      </c>
      <c r="BV646" s="22">
        <v>0</v>
      </c>
      <c r="BW646" s="22">
        <v>0.18</v>
      </c>
      <c r="BX646" s="22">
        <v>0.52</v>
      </c>
      <c r="BY646" s="22">
        <v>1.27</v>
      </c>
      <c r="BZ646" s="22">
        <v>0.89</v>
      </c>
      <c r="CA646" s="22">
        <v>5</v>
      </c>
      <c r="CB646" s="22">
        <v>3</v>
      </c>
      <c r="CC646" s="22">
        <v>3</v>
      </c>
      <c r="CD646" s="22">
        <v>1</v>
      </c>
      <c r="CE646" s="22">
        <v>16</v>
      </c>
      <c r="CF646" s="22">
        <v>9</v>
      </c>
      <c r="CG646" s="22">
        <v>26</v>
      </c>
      <c r="CH646" s="22">
        <v>10</v>
      </c>
      <c r="CI646" s="22">
        <v>1.1100000000000001</v>
      </c>
      <c r="CJ646" s="22">
        <v>0.45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232859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0</v>
      </c>
      <c r="K647" s="20">
        <v>0</v>
      </c>
      <c r="L647" s="22">
        <v>0</v>
      </c>
      <c r="M647" s="20" t="s">
        <v>1625</v>
      </c>
      <c r="N647" s="20">
        <v>0</v>
      </c>
      <c r="O647" s="22">
        <v>517</v>
      </c>
      <c r="P647" s="23" t="b">
        <v>0</v>
      </c>
      <c r="Q647" s="20" t="s">
        <v>3032</v>
      </c>
      <c r="R647" s="20" t="s">
        <v>3151</v>
      </c>
      <c r="S647" s="22">
        <v>40</v>
      </c>
      <c r="T647" s="20" t="s">
        <v>1626</v>
      </c>
      <c r="U647" s="20">
        <v>0</v>
      </c>
      <c r="V647" s="20" t="s">
        <v>706</v>
      </c>
      <c r="W647" s="20">
        <v>0.4</v>
      </c>
      <c r="X647" s="23" t="b">
        <v>0</v>
      </c>
      <c r="Y647" s="20"/>
      <c r="Z647" s="20" t="s">
        <v>872</v>
      </c>
      <c r="AA647" s="22">
        <v>18</v>
      </c>
      <c r="AB647" s="22">
        <v>6</v>
      </c>
      <c r="AC647" s="22">
        <v>0</v>
      </c>
      <c r="AD647" s="22">
        <v>6594</v>
      </c>
      <c r="AE647" s="22">
        <v>0</v>
      </c>
      <c r="AF647" s="22">
        <v>29397</v>
      </c>
      <c r="AG647" s="22">
        <v>1586</v>
      </c>
      <c r="AH647" s="20">
        <v>0</v>
      </c>
      <c r="AI647" s="20">
        <v>0</v>
      </c>
      <c r="AJ647" s="20" t="s">
        <v>706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456</v>
      </c>
      <c r="BH647" s="22">
        <v>167</v>
      </c>
      <c r="BI647" s="22">
        <v>440</v>
      </c>
      <c r="BJ647" s="22">
        <v>167</v>
      </c>
      <c r="BK647" s="22">
        <v>407</v>
      </c>
      <c r="BL647" s="22">
        <v>147</v>
      </c>
      <c r="BM647" s="22">
        <v>462</v>
      </c>
      <c r="BN647" s="22">
        <v>168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652</v>
      </c>
      <c r="CB647" s="22">
        <v>189</v>
      </c>
      <c r="CC647" s="22">
        <v>433</v>
      </c>
      <c r="CD647" s="22">
        <v>150</v>
      </c>
      <c r="CE647" s="22">
        <v>461</v>
      </c>
      <c r="CF647" s="22">
        <v>164</v>
      </c>
      <c r="CG647" s="22">
        <v>244</v>
      </c>
      <c r="CH647" s="22">
        <v>93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199584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0</v>
      </c>
      <c r="K648" s="20">
        <v>0</v>
      </c>
      <c r="L648" s="22">
        <v>0</v>
      </c>
      <c r="M648" s="20" t="s">
        <v>1605</v>
      </c>
      <c r="N648" s="20">
        <v>0</v>
      </c>
      <c r="O648" s="22">
        <v>518</v>
      </c>
      <c r="P648" s="23" t="b">
        <v>0</v>
      </c>
      <c r="Q648" s="20" t="s">
        <v>3090</v>
      </c>
      <c r="R648" s="20" t="s">
        <v>3152</v>
      </c>
      <c r="S648" s="22">
        <v>40</v>
      </c>
      <c r="T648" s="20" t="s">
        <v>1606</v>
      </c>
      <c r="U648" s="20">
        <v>0</v>
      </c>
      <c r="V648" s="20" t="s">
        <v>703</v>
      </c>
      <c r="W648" s="20">
        <v>0.6</v>
      </c>
      <c r="X648" s="23" t="b">
        <v>0</v>
      </c>
      <c r="Y648" s="20"/>
      <c r="Z648" s="20" t="s">
        <v>872</v>
      </c>
      <c r="AA648" s="22">
        <v>18</v>
      </c>
      <c r="AB648" s="22">
        <v>6</v>
      </c>
      <c r="AC648" s="22">
        <v>0</v>
      </c>
      <c r="AD648" s="22">
        <v>11423</v>
      </c>
      <c r="AE648" s="22">
        <v>0</v>
      </c>
      <c r="AF648" s="22">
        <v>40359</v>
      </c>
      <c r="AG648" s="22">
        <v>2119</v>
      </c>
      <c r="AH648" s="20">
        <v>0</v>
      </c>
      <c r="AI648" s="20">
        <v>0</v>
      </c>
      <c r="AJ648" s="20" t="s">
        <v>703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443</v>
      </c>
      <c r="BH648" s="22">
        <v>161</v>
      </c>
      <c r="BI648" s="22">
        <v>425</v>
      </c>
      <c r="BJ648" s="22">
        <v>160</v>
      </c>
      <c r="BK648" s="22">
        <v>392</v>
      </c>
      <c r="BL648" s="22">
        <v>140</v>
      </c>
      <c r="BM648" s="22">
        <v>449</v>
      </c>
      <c r="BN648" s="22">
        <v>162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636</v>
      </c>
      <c r="CB648" s="22">
        <v>181</v>
      </c>
      <c r="CC648" s="22">
        <v>419</v>
      </c>
      <c r="CD648" s="22">
        <v>143</v>
      </c>
      <c r="CE648" s="22">
        <v>447</v>
      </c>
      <c r="CF648" s="22">
        <v>157</v>
      </c>
      <c r="CG648" s="22">
        <v>209</v>
      </c>
      <c r="CH648" s="22">
        <v>80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487053</v>
      </c>
      <c r="D649" s="22">
        <v>0</v>
      </c>
      <c r="E649" s="22">
        <v>0</v>
      </c>
      <c r="F649" s="22">
        <v>2</v>
      </c>
      <c r="G649" s="22">
        <v>-2</v>
      </c>
      <c r="H649" s="22">
        <v>1</v>
      </c>
      <c r="I649" s="22">
        <v>2</v>
      </c>
      <c r="J649" s="20">
        <v>5.8</v>
      </c>
      <c r="K649" s="20">
        <v>6.8</v>
      </c>
      <c r="L649" s="22">
        <v>2</v>
      </c>
      <c r="M649" s="20" t="s">
        <v>2319</v>
      </c>
      <c r="N649" s="20">
        <v>6.3</v>
      </c>
      <c r="O649" s="22">
        <v>519</v>
      </c>
      <c r="P649" s="23" t="b">
        <v>1</v>
      </c>
      <c r="Q649" s="20"/>
      <c r="R649" s="20"/>
      <c r="S649" s="22">
        <v>47</v>
      </c>
      <c r="T649" s="20" t="s">
        <v>2320</v>
      </c>
      <c r="U649" s="20">
        <v>5</v>
      </c>
      <c r="V649" s="20" t="s">
        <v>2321</v>
      </c>
      <c r="W649" s="20">
        <v>17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25</v>
      </c>
      <c r="AD649" s="22">
        <v>1486389</v>
      </c>
      <c r="AE649" s="22">
        <v>71190</v>
      </c>
      <c r="AF649" s="22">
        <v>101548</v>
      </c>
      <c r="AG649" s="22">
        <v>21064</v>
      </c>
      <c r="AH649" s="20">
        <v>1.3</v>
      </c>
      <c r="AI649" s="20">
        <v>5.3</v>
      </c>
      <c r="AJ649" s="20" t="s">
        <v>2321</v>
      </c>
      <c r="AK649" s="22">
        <v>420</v>
      </c>
      <c r="AL649" s="22">
        <v>0</v>
      </c>
      <c r="AM649" s="22">
        <v>2</v>
      </c>
      <c r="AN649" s="22">
        <v>2</v>
      </c>
      <c r="AO649" s="22">
        <v>5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4</v>
      </c>
      <c r="AW649" s="22">
        <v>112</v>
      </c>
      <c r="AX649" s="20">
        <v>105.8</v>
      </c>
      <c r="AY649" s="20">
        <v>61</v>
      </c>
      <c r="AZ649" s="20">
        <v>59</v>
      </c>
      <c r="BA649" s="20">
        <v>22.6</v>
      </c>
      <c r="BB649" s="22">
        <v>5</v>
      </c>
      <c r="BC649" s="20">
        <v>0.15</v>
      </c>
      <c r="BD649" s="20">
        <v>0.55000000000000004</v>
      </c>
      <c r="BE649" s="20">
        <v>0.7</v>
      </c>
      <c r="BF649" s="20">
        <v>6.13</v>
      </c>
      <c r="BG649" s="22">
        <v>62</v>
      </c>
      <c r="BH649" s="22">
        <v>16</v>
      </c>
      <c r="BI649" s="22">
        <v>95</v>
      </c>
      <c r="BJ649" s="22">
        <v>20</v>
      </c>
      <c r="BK649" s="22">
        <v>85</v>
      </c>
      <c r="BL649" s="22">
        <v>9</v>
      </c>
      <c r="BM649" s="22">
        <v>65</v>
      </c>
      <c r="BN649" s="22">
        <v>11</v>
      </c>
      <c r="BO649" s="20"/>
      <c r="BP649" s="20"/>
      <c r="BQ649" s="20"/>
      <c r="BR649" s="20"/>
      <c r="BS649" s="20"/>
      <c r="BT649" s="20"/>
      <c r="BU649" s="22">
        <v>0.03</v>
      </c>
      <c r="BV649" s="22">
        <v>0</v>
      </c>
      <c r="BW649" s="22">
        <v>0.12</v>
      </c>
      <c r="BX649" s="22">
        <v>0.15</v>
      </c>
      <c r="BY649" s="22">
        <v>1.31</v>
      </c>
      <c r="BZ649" s="22">
        <v>1.07</v>
      </c>
      <c r="CA649" s="22">
        <v>332</v>
      </c>
      <c r="CB649" s="22">
        <v>38</v>
      </c>
      <c r="CC649" s="22">
        <v>10</v>
      </c>
      <c r="CD649" s="22">
        <v>1</v>
      </c>
      <c r="CE649" s="22">
        <v>30</v>
      </c>
      <c r="CF649" s="22">
        <v>5</v>
      </c>
      <c r="CG649" s="22">
        <v>20</v>
      </c>
      <c r="CH649" s="22">
        <v>5</v>
      </c>
      <c r="CI649" s="22">
        <v>1.07</v>
      </c>
      <c r="CJ649" s="22">
        <v>0.43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184254</v>
      </c>
      <c r="D650" s="22">
        <v>0</v>
      </c>
      <c r="E650" s="22">
        <v>0</v>
      </c>
      <c r="F650" s="22">
        <v>1</v>
      </c>
      <c r="G650" s="22">
        <v>-1</v>
      </c>
      <c r="H650" s="22">
        <v>1</v>
      </c>
      <c r="I650" s="22">
        <v>1</v>
      </c>
      <c r="J650" s="20">
        <v>3.5</v>
      </c>
      <c r="K650" s="20">
        <v>4.5</v>
      </c>
      <c r="L650" s="22">
        <v>3</v>
      </c>
      <c r="M650" s="20" t="s">
        <v>2322</v>
      </c>
      <c r="N650" s="20">
        <v>4</v>
      </c>
      <c r="O650" s="22">
        <v>520</v>
      </c>
      <c r="P650" s="23" t="b">
        <v>0</v>
      </c>
      <c r="Q650" s="20"/>
      <c r="R650" s="20"/>
      <c r="S650" s="22">
        <v>51</v>
      </c>
      <c r="T650" s="20" t="s">
        <v>2323</v>
      </c>
      <c r="U650" s="20">
        <v>4.8</v>
      </c>
      <c r="V650" s="20" t="s">
        <v>2324</v>
      </c>
      <c r="W650" s="20">
        <v>5.8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24</v>
      </c>
      <c r="AD650" s="22">
        <v>515427</v>
      </c>
      <c r="AE650" s="22">
        <v>19627</v>
      </c>
      <c r="AF650" s="22">
        <v>104845</v>
      </c>
      <c r="AG650" s="22">
        <v>16863</v>
      </c>
      <c r="AH650" s="20">
        <v>0.8</v>
      </c>
      <c r="AI650" s="20">
        <v>4.7</v>
      </c>
      <c r="AJ650" s="20" t="s">
        <v>2324</v>
      </c>
      <c r="AK650" s="22">
        <v>450</v>
      </c>
      <c r="AL650" s="22">
        <v>0</v>
      </c>
      <c r="AM650" s="22">
        <v>0</v>
      </c>
      <c r="AN650" s="22">
        <v>2</v>
      </c>
      <c r="AO650" s="22">
        <v>5</v>
      </c>
      <c r="AP650" s="22">
        <v>0</v>
      </c>
      <c r="AQ650" s="22">
        <v>0</v>
      </c>
      <c r="AR650" s="22">
        <v>0</v>
      </c>
      <c r="AS650" s="22">
        <v>1</v>
      </c>
      <c r="AT650" s="22">
        <v>0</v>
      </c>
      <c r="AU650" s="22">
        <v>20</v>
      </c>
      <c r="AV650" s="22">
        <v>3</v>
      </c>
      <c r="AW650" s="22">
        <v>117</v>
      </c>
      <c r="AX650" s="20">
        <v>158.4</v>
      </c>
      <c r="AY650" s="20">
        <v>0</v>
      </c>
      <c r="AZ650" s="20">
        <v>0</v>
      </c>
      <c r="BA650" s="20">
        <v>15.8</v>
      </c>
      <c r="BB650" s="22">
        <v>5</v>
      </c>
      <c r="BC650" s="20">
        <v>0</v>
      </c>
      <c r="BD650" s="20">
        <v>0</v>
      </c>
      <c r="BE650" s="20">
        <v>0</v>
      </c>
      <c r="BF650" s="20">
        <v>6.61</v>
      </c>
      <c r="BG650" s="22">
        <v>18</v>
      </c>
      <c r="BH650" s="22">
        <v>7</v>
      </c>
      <c r="BI650" s="22">
        <v>687</v>
      </c>
      <c r="BJ650" s="22">
        <v>84</v>
      </c>
      <c r="BK650" s="22">
        <v>683</v>
      </c>
      <c r="BL650" s="22">
        <v>83</v>
      </c>
      <c r="BM650" s="22">
        <v>127</v>
      </c>
      <c r="BN650" s="22">
        <v>7</v>
      </c>
      <c r="BO650" s="20"/>
      <c r="BP650" s="20"/>
      <c r="BQ650" s="20"/>
      <c r="BR650" s="20"/>
      <c r="BS650" s="20"/>
      <c r="BT650" s="20"/>
      <c r="BU650" s="22">
        <v>0</v>
      </c>
      <c r="BV650" s="22">
        <v>4</v>
      </c>
      <c r="BW650" s="22">
        <v>0</v>
      </c>
      <c r="BX650" s="22">
        <v>0</v>
      </c>
      <c r="BY650" s="22">
        <v>1.32</v>
      </c>
      <c r="BZ650" s="22">
        <v>1</v>
      </c>
      <c r="CA650" s="22">
        <v>163</v>
      </c>
      <c r="CB650" s="22">
        <v>4</v>
      </c>
      <c r="CC650" s="22">
        <v>58</v>
      </c>
      <c r="CD650" s="22">
        <v>6</v>
      </c>
      <c r="CE650" s="22">
        <v>41</v>
      </c>
      <c r="CF650" s="22">
        <v>5</v>
      </c>
      <c r="CG650" s="22">
        <v>67</v>
      </c>
      <c r="CH650" s="22">
        <v>11</v>
      </c>
      <c r="CI650" s="22">
        <v>1</v>
      </c>
      <c r="CJ650" s="22">
        <v>0.4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175941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1</v>
      </c>
      <c r="J651" s="20">
        <v>0</v>
      </c>
      <c r="K651" s="20">
        <v>0</v>
      </c>
      <c r="L651" s="22">
        <v>0</v>
      </c>
      <c r="M651" s="20" t="s">
        <v>1622</v>
      </c>
      <c r="N651" s="20">
        <v>0</v>
      </c>
      <c r="O651" s="22">
        <v>521</v>
      </c>
      <c r="P651" s="23" t="b">
        <v>0</v>
      </c>
      <c r="Q651" s="20" t="s">
        <v>2426</v>
      </c>
      <c r="R651" s="20" t="s">
        <v>2644</v>
      </c>
      <c r="S651" s="22">
        <v>40</v>
      </c>
      <c r="T651" s="20" t="s">
        <v>2325</v>
      </c>
      <c r="U651" s="20">
        <v>0</v>
      </c>
      <c r="V651" s="20" t="s">
        <v>2326</v>
      </c>
      <c r="W651" s="20">
        <v>0.2</v>
      </c>
      <c r="X651" s="23" t="b">
        <v>0</v>
      </c>
      <c r="Y651" s="20"/>
      <c r="Z651" s="20" t="s">
        <v>899</v>
      </c>
      <c r="AA651" s="22">
        <v>18</v>
      </c>
      <c r="AB651" s="22">
        <v>6</v>
      </c>
      <c r="AC651" s="22">
        <v>0</v>
      </c>
      <c r="AD651" s="22">
        <v>838</v>
      </c>
      <c r="AE651" s="22">
        <v>46</v>
      </c>
      <c r="AF651" s="22">
        <v>8758</v>
      </c>
      <c r="AG651" s="22">
        <v>327</v>
      </c>
      <c r="AH651" s="20">
        <v>0</v>
      </c>
      <c r="AI651" s="20">
        <v>0</v>
      </c>
      <c r="AJ651" s="20" t="s">
        <v>2326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438</v>
      </c>
      <c r="BH651" s="22">
        <v>48</v>
      </c>
      <c r="BI651" s="22">
        <v>420</v>
      </c>
      <c r="BJ651" s="22">
        <v>31</v>
      </c>
      <c r="BK651" s="22">
        <v>387</v>
      </c>
      <c r="BL651" s="22">
        <v>27</v>
      </c>
      <c r="BM651" s="22">
        <v>444</v>
      </c>
      <c r="BN651" s="22">
        <v>48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631</v>
      </c>
      <c r="CB651" s="22">
        <v>55</v>
      </c>
      <c r="CC651" s="22">
        <v>414</v>
      </c>
      <c r="CD651" s="22">
        <v>47</v>
      </c>
      <c r="CE651" s="22">
        <v>442</v>
      </c>
      <c r="CF651" s="22">
        <v>48</v>
      </c>
      <c r="CG651" s="22">
        <v>332</v>
      </c>
      <c r="CH651" s="22">
        <v>52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235674</v>
      </c>
      <c r="D652" s="22">
        <v>0</v>
      </c>
      <c r="E652" s="22">
        <v>0</v>
      </c>
      <c r="F652" s="22">
        <v>-2</v>
      </c>
      <c r="G652" s="22">
        <v>2</v>
      </c>
      <c r="H652" s="22">
        <v>1</v>
      </c>
      <c r="I652" s="22">
        <v>3</v>
      </c>
      <c r="J652" s="20">
        <v>3.2</v>
      </c>
      <c r="K652" s="20">
        <v>4.2</v>
      </c>
      <c r="L652" s="22">
        <v>1</v>
      </c>
      <c r="M652" s="20" t="s">
        <v>1321</v>
      </c>
      <c r="N652" s="20">
        <v>3.7</v>
      </c>
      <c r="O652" s="22">
        <v>583</v>
      </c>
      <c r="P652" s="23" t="b">
        <v>0</v>
      </c>
      <c r="Q652" s="20"/>
      <c r="R652" s="20"/>
      <c r="S652" s="22">
        <v>53</v>
      </c>
      <c r="T652" s="20" t="s">
        <v>1322</v>
      </c>
      <c r="U652" s="20">
        <v>4</v>
      </c>
      <c r="V652" s="20" t="s">
        <v>699</v>
      </c>
      <c r="W652" s="20">
        <v>0.2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12</v>
      </c>
      <c r="AD652" s="22">
        <v>14236</v>
      </c>
      <c r="AE652" s="22">
        <v>837</v>
      </c>
      <c r="AF652" s="22">
        <v>9840</v>
      </c>
      <c r="AG652" s="22">
        <v>1135</v>
      </c>
      <c r="AH652" s="20">
        <v>0.7</v>
      </c>
      <c r="AI652" s="20">
        <v>2.2999999999999998</v>
      </c>
      <c r="AJ652" s="20" t="s">
        <v>699</v>
      </c>
      <c r="AK652" s="22">
        <v>148</v>
      </c>
      <c r="AL652" s="22">
        <v>0</v>
      </c>
      <c r="AM652" s="22">
        <v>2</v>
      </c>
      <c r="AN652" s="22">
        <v>0</v>
      </c>
      <c r="AO652" s="22">
        <v>2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2</v>
      </c>
      <c r="AW652" s="22">
        <v>42</v>
      </c>
      <c r="AX652" s="20">
        <v>59.4</v>
      </c>
      <c r="AY652" s="20">
        <v>107.9</v>
      </c>
      <c r="AZ652" s="20">
        <v>46</v>
      </c>
      <c r="BA652" s="20">
        <v>21.4</v>
      </c>
      <c r="BB652" s="22">
        <v>2</v>
      </c>
      <c r="BC652" s="20">
        <v>0.39</v>
      </c>
      <c r="BD652" s="20">
        <v>0.67</v>
      </c>
      <c r="BE652" s="20">
        <v>1.06</v>
      </c>
      <c r="BF652" s="20">
        <v>1.56</v>
      </c>
      <c r="BG652" s="22">
        <v>165</v>
      </c>
      <c r="BH652" s="22">
        <v>59</v>
      </c>
      <c r="BI652" s="22">
        <v>31</v>
      </c>
      <c r="BJ652" s="22">
        <v>22</v>
      </c>
      <c r="BK652" s="22">
        <v>109</v>
      </c>
      <c r="BL652" s="22">
        <v>67</v>
      </c>
      <c r="BM652" s="22">
        <v>70</v>
      </c>
      <c r="BN652" s="22">
        <v>44</v>
      </c>
      <c r="BO652" s="20"/>
      <c r="BP652" s="20"/>
      <c r="BQ652" s="20"/>
      <c r="BR652" s="20"/>
      <c r="BS652" s="20"/>
      <c r="BT652" s="20"/>
      <c r="BU652" s="22">
        <v>0.24</v>
      </c>
      <c r="BV652" s="22">
        <v>0</v>
      </c>
      <c r="BW652" s="22">
        <v>0.41</v>
      </c>
      <c r="BX652" s="22">
        <v>0.65</v>
      </c>
      <c r="BY652" s="22">
        <v>0.95</v>
      </c>
      <c r="BZ652" s="22">
        <v>1.22</v>
      </c>
      <c r="CA652" s="22">
        <v>156</v>
      </c>
      <c r="CB652" s="22">
        <v>99</v>
      </c>
      <c r="CC652" s="22">
        <v>72</v>
      </c>
      <c r="CD652" s="22">
        <v>34</v>
      </c>
      <c r="CE652" s="22">
        <v>77</v>
      </c>
      <c r="CF652" s="22">
        <v>34</v>
      </c>
      <c r="CG652" s="22">
        <v>303</v>
      </c>
      <c r="CH652" s="22">
        <v>91</v>
      </c>
      <c r="CI652" s="22">
        <v>1.22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491279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2</v>
      </c>
      <c r="J653" s="20">
        <v>2.2000000000000002</v>
      </c>
      <c r="K653" s="20">
        <v>3.2</v>
      </c>
      <c r="L653" s="22">
        <v>1</v>
      </c>
      <c r="M653" s="20" t="s">
        <v>2645</v>
      </c>
      <c r="N653" s="20">
        <v>2.7</v>
      </c>
      <c r="O653" s="22">
        <v>639</v>
      </c>
      <c r="P653" s="23" t="b">
        <v>0</v>
      </c>
      <c r="Q653" s="20"/>
      <c r="R653" s="20"/>
      <c r="S653" s="22">
        <v>45</v>
      </c>
      <c r="T653" s="20" t="s">
        <v>2646</v>
      </c>
      <c r="U653" s="20">
        <v>3.2</v>
      </c>
      <c r="V653" s="20" t="s">
        <v>2647</v>
      </c>
      <c r="W653" s="20">
        <v>1.2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16</v>
      </c>
      <c r="AD653" s="22">
        <v>108509</v>
      </c>
      <c r="AE653" s="22">
        <v>2096</v>
      </c>
      <c r="AF653" s="22">
        <v>33077</v>
      </c>
      <c r="AG653" s="22">
        <v>4513</v>
      </c>
      <c r="AH653" s="20">
        <v>0.6</v>
      </c>
      <c r="AI653" s="20">
        <v>3.6</v>
      </c>
      <c r="AJ653" s="20" t="s">
        <v>2648</v>
      </c>
      <c r="AK653" s="22">
        <v>450</v>
      </c>
      <c r="AL653" s="22">
        <v>0</v>
      </c>
      <c r="AM653" s="22">
        <v>0</v>
      </c>
      <c r="AN653" s="22">
        <v>2</v>
      </c>
      <c r="AO653" s="22">
        <v>5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1</v>
      </c>
      <c r="AW653" s="22">
        <v>101</v>
      </c>
      <c r="AX653" s="20">
        <v>90.8</v>
      </c>
      <c r="AY653" s="20">
        <v>8.5</v>
      </c>
      <c r="AZ653" s="20">
        <v>10</v>
      </c>
      <c r="BA653" s="20">
        <v>11</v>
      </c>
      <c r="BB653" s="22">
        <v>5</v>
      </c>
      <c r="BC653" s="20">
        <v>0.04</v>
      </c>
      <c r="BD653" s="20">
        <v>0.06</v>
      </c>
      <c r="BE653" s="20">
        <v>0.1</v>
      </c>
      <c r="BF653" s="20">
        <v>6.6</v>
      </c>
      <c r="BG653" s="22">
        <v>86</v>
      </c>
      <c r="BH653" s="22">
        <v>30</v>
      </c>
      <c r="BI653" s="22">
        <v>289</v>
      </c>
      <c r="BJ653" s="22">
        <v>97</v>
      </c>
      <c r="BK653" s="22">
        <v>248</v>
      </c>
      <c r="BL653" s="22">
        <v>78</v>
      </c>
      <c r="BM653" s="22">
        <v>196</v>
      </c>
      <c r="BN653" s="22">
        <v>63</v>
      </c>
      <c r="BO653" s="20"/>
      <c r="BP653" s="20"/>
      <c r="BQ653" s="20"/>
      <c r="BR653" s="20"/>
      <c r="BS653" s="20"/>
      <c r="BT653" s="20"/>
      <c r="BU653" s="22">
        <v>0.01</v>
      </c>
      <c r="BV653" s="22">
        <v>0</v>
      </c>
      <c r="BW653" s="22">
        <v>0.01</v>
      </c>
      <c r="BX653" s="22">
        <v>0.02</v>
      </c>
      <c r="BY653" s="22">
        <v>1.32</v>
      </c>
      <c r="BZ653" s="22">
        <v>1</v>
      </c>
      <c r="CA653" s="22">
        <v>449</v>
      </c>
      <c r="CB653" s="22">
        <v>101</v>
      </c>
      <c r="CC653" s="22">
        <v>113</v>
      </c>
      <c r="CD653" s="22">
        <v>35</v>
      </c>
      <c r="CE653" s="22">
        <v>107</v>
      </c>
      <c r="CF653" s="22">
        <v>30</v>
      </c>
      <c r="CG653" s="22">
        <v>147</v>
      </c>
      <c r="CH653" s="22">
        <v>55</v>
      </c>
      <c r="CI653" s="22">
        <v>1</v>
      </c>
      <c r="CJ653" s="22">
        <v>0.4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490145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2649</v>
      </c>
      <c r="N654" s="20">
        <v>0</v>
      </c>
      <c r="O654" s="22">
        <v>640</v>
      </c>
      <c r="P654" s="23" t="b">
        <v>0</v>
      </c>
      <c r="Q654" s="20" t="s">
        <v>2956</v>
      </c>
      <c r="R654" s="20" t="s">
        <v>3153</v>
      </c>
      <c r="S654" s="22">
        <v>45</v>
      </c>
      <c r="T654" s="20" t="s">
        <v>2650</v>
      </c>
      <c r="U654" s="20">
        <v>0</v>
      </c>
      <c r="V654" s="20" t="s">
        <v>2651</v>
      </c>
      <c r="W654" s="20">
        <v>0.2</v>
      </c>
      <c r="X654" s="23" t="b">
        <v>0</v>
      </c>
      <c r="Y654" s="20"/>
      <c r="Z654" s="20" t="s">
        <v>872</v>
      </c>
      <c r="AA654" s="22">
        <v>18</v>
      </c>
      <c r="AB654" s="22">
        <v>6</v>
      </c>
      <c r="AC654" s="22">
        <v>0</v>
      </c>
      <c r="AD654" s="22">
        <v>7772</v>
      </c>
      <c r="AE654" s="22">
        <v>0</v>
      </c>
      <c r="AF654" s="22">
        <v>21399</v>
      </c>
      <c r="AG654" s="22">
        <v>868</v>
      </c>
      <c r="AH654" s="20">
        <v>0</v>
      </c>
      <c r="AI654" s="20">
        <v>0</v>
      </c>
      <c r="AJ654" s="20" t="s">
        <v>2651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612</v>
      </c>
      <c r="BH654" s="22">
        <v>66</v>
      </c>
      <c r="BI654" s="22">
        <v>604</v>
      </c>
      <c r="BJ654" s="22">
        <v>67</v>
      </c>
      <c r="BK654" s="22">
        <v>595</v>
      </c>
      <c r="BL654" s="22">
        <v>68</v>
      </c>
      <c r="BM654" s="22">
        <v>617</v>
      </c>
      <c r="BN654" s="22">
        <v>68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444</v>
      </c>
      <c r="CB654" s="22">
        <v>77</v>
      </c>
      <c r="CC654" s="22">
        <v>599</v>
      </c>
      <c r="CD654" s="22">
        <v>67</v>
      </c>
      <c r="CE654" s="22">
        <v>616</v>
      </c>
      <c r="CF654" s="22">
        <v>68</v>
      </c>
      <c r="CG654" s="22">
        <v>294</v>
      </c>
      <c r="CH654" s="22">
        <v>50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536908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4</v>
      </c>
      <c r="J655" s="20">
        <v>-0.5</v>
      </c>
      <c r="K655" s="20">
        <v>0.5</v>
      </c>
      <c r="L655" s="22">
        <v>0</v>
      </c>
      <c r="M655" s="20" t="s">
        <v>2652</v>
      </c>
      <c r="N655" s="20">
        <v>0</v>
      </c>
      <c r="O655" s="22">
        <v>641</v>
      </c>
      <c r="P655" s="23" t="b">
        <v>0</v>
      </c>
      <c r="Q655" s="20"/>
      <c r="R655" s="20"/>
      <c r="S655" s="22">
        <v>54</v>
      </c>
      <c r="T655" s="20" t="s">
        <v>2653</v>
      </c>
      <c r="U655" s="20">
        <v>0</v>
      </c>
      <c r="V655" s="20" t="s">
        <v>2654</v>
      </c>
      <c r="W655" s="20">
        <v>0.1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0</v>
      </c>
      <c r="AD655" s="22">
        <v>3174</v>
      </c>
      <c r="AE655" s="22">
        <v>112</v>
      </c>
      <c r="AF655" s="22">
        <v>5639</v>
      </c>
      <c r="AG655" s="22">
        <v>241</v>
      </c>
      <c r="AH655" s="20">
        <v>0</v>
      </c>
      <c r="AI655" s="20">
        <v>0</v>
      </c>
      <c r="AJ655" s="20" t="s">
        <v>2655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698</v>
      </c>
      <c r="BH655" s="22">
        <v>83</v>
      </c>
      <c r="BI655" s="22">
        <v>697</v>
      </c>
      <c r="BJ655" s="22">
        <v>83</v>
      </c>
      <c r="BK655" s="22">
        <v>694</v>
      </c>
      <c r="BL655" s="22">
        <v>83</v>
      </c>
      <c r="BM655" s="22">
        <v>699</v>
      </c>
      <c r="BN655" s="22">
        <v>83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142</v>
      </c>
      <c r="CB655" s="22">
        <v>41</v>
      </c>
      <c r="CC655" s="22">
        <v>693</v>
      </c>
      <c r="CD655" s="22">
        <v>82</v>
      </c>
      <c r="CE655" s="22">
        <v>698</v>
      </c>
      <c r="CF655" s="22">
        <v>83</v>
      </c>
      <c r="CG655" s="22">
        <v>488</v>
      </c>
      <c r="CH655" s="22">
        <v>68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548308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2</v>
      </c>
      <c r="J656" s="20">
        <v>-0.5</v>
      </c>
      <c r="K656" s="20">
        <v>0.5</v>
      </c>
      <c r="L656" s="22">
        <v>0</v>
      </c>
      <c r="M656" s="20" t="s">
        <v>973</v>
      </c>
      <c r="N656" s="20">
        <v>0</v>
      </c>
      <c r="O656" s="22">
        <v>702</v>
      </c>
      <c r="P656" s="23" t="b">
        <v>0</v>
      </c>
      <c r="Q656" s="20"/>
      <c r="R656" s="20"/>
      <c r="S656" s="22">
        <v>40</v>
      </c>
      <c r="T656" s="20" t="s">
        <v>3154</v>
      </c>
      <c r="U656" s="20">
        <v>0</v>
      </c>
      <c r="V656" s="20" t="s">
        <v>680</v>
      </c>
      <c r="W656" s="20">
        <v>0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0</v>
      </c>
      <c r="AD656" s="22">
        <v>2747</v>
      </c>
      <c r="AE656" s="22">
        <v>399</v>
      </c>
      <c r="AF656" s="22">
        <v>488</v>
      </c>
      <c r="AG656" s="22">
        <v>200</v>
      </c>
      <c r="AH656" s="20">
        <v>0</v>
      </c>
      <c r="AI656" s="20">
        <v>0</v>
      </c>
      <c r="AJ656" s="20" t="s">
        <v>680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498</v>
      </c>
      <c r="BH656" s="22">
        <v>191</v>
      </c>
      <c r="BI656" s="22">
        <v>481</v>
      </c>
      <c r="BJ656" s="22">
        <v>190</v>
      </c>
      <c r="BK656" s="22">
        <v>452</v>
      </c>
      <c r="BL656" s="22">
        <v>174</v>
      </c>
      <c r="BM656" s="22">
        <v>503</v>
      </c>
      <c r="BN656" s="22">
        <v>191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703</v>
      </c>
      <c r="CB656" s="22">
        <v>222</v>
      </c>
      <c r="CC656" s="22">
        <v>475</v>
      </c>
      <c r="CD656" s="22">
        <v>174</v>
      </c>
      <c r="CE656" s="22">
        <v>502</v>
      </c>
      <c r="CF656" s="22">
        <v>187</v>
      </c>
      <c r="CG656" s="22">
        <v>497</v>
      </c>
      <c r="CH656" s="22">
        <v>188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210494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1.5</v>
      </c>
      <c r="K657" s="20">
        <v>1</v>
      </c>
      <c r="L657" s="22">
        <v>1</v>
      </c>
      <c r="M657" s="20" t="s">
        <v>1652</v>
      </c>
      <c r="N657" s="20">
        <v>2</v>
      </c>
      <c r="O657" s="22">
        <v>522</v>
      </c>
      <c r="P657" s="23" t="b">
        <v>0</v>
      </c>
      <c r="Q657" s="20"/>
      <c r="R657" s="20" t="s">
        <v>2855</v>
      </c>
      <c r="S657" s="22">
        <v>45</v>
      </c>
      <c r="T657" s="20" t="s">
        <v>1653</v>
      </c>
      <c r="U657" s="20">
        <v>2.5</v>
      </c>
      <c r="V657" s="20" t="s">
        <v>549</v>
      </c>
      <c r="W657" s="20">
        <v>0.7</v>
      </c>
      <c r="X657" s="23" t="b">
        <v>0</v>
      </c>
      <c r="Y657" s="20"/>
      <c r="Z657" s="20" t="s">
        <v>858</v>
      </c>
      <c r="AA657" s="22">
        <v>19</v>
      </c>
      <c r="AB657" s="22">
        <v>21</v>
      </c>
      <c r="AC657" s="22">
        <v>10</v>
      </c>
      <c r="AD657" s="22">
        <v>30418</v>
      </c>
      <c r="AE657" s="22">
        <v>1588</v>
      </c>
      <c r="AF657" s="22">
        <v>29572</v>
      </c>
      <c r="AG657" s="22">
        <v>1365</v>
      </c>
      <c r="AH657" s="20">
        <v>0.4</v>
      </c>
      <c r="AI657" s="20">
        <v>2.2000000000000002</v>
      </c>
      <c r="AJ657" s="20" t="s">
        <v>2327</v>
      </c>
      <c r="AK657" s="22">
        <v>336</v>
      </c>
      <c r="AL657" s="22">
        <v>1</v>
      </c>
      <c r="AM657" s="22">
        <v>0</v>
      </c>
      <c r="AN657" s="22">
        <v>0</v>
      </c>
      <c r="AO657" s="22">
        <v>6</v>
      </c>
      <c r="AP657" s="22">
        <v>0</v>
      </c>
      <c r="AQ657" s="22">
        <v>0</v>
      </c>
      <c r="AR657" s="22">
        <v>0</v>
      </c>
      <c r="AS657" s="22">
        <v>0</v>
      </c>
      <c r="AT657" s="22">
        <v>1</v>
      </c>
      <c r="AU657" s="22">
        <v>0</v>
      </c>
      <c r="AV657" s="22">
        <v>0</v>
      </c>
      <c r="AW657" s="22">
        <v>46</v>
      </c>
      <c r="AX657" s="20">
        <v>117.2</v>
      </c>
      <c r="AY657" s="20">
        <v>11.1</v>
      </c>
      <c r="AZ657" s="20">
        <v>46</v>
      </c>
      <c r="BA657" s="20">
        <v>17.399999999999999</v>
      </c>
      <c r="BB657" s="22">
        <v>4</v>
      </c>
      <c r="BC657" s="20">
        <v>0.38</v>
      </c>
      <c r="BD657" s="20">
        <v>0.01</v>
      </c>
      <c r="BE657" s="20">
        <v>0.39</v>
      </c>
      <c r="BF657" s="20">
        <v>9.06</v>
      </c>
      <c r="BG657" s="22">
        <v>48</v>
      </c>
      <c r="BH657" s="22">
        <v>11</v>
      </c>
      <c r="BI657" s="22">
        <v>274</v>
      </c>
      <c r="BJ657" s="22">
        <v>91</v>
      </c>
      <c r="BK657" s="22">
        <v>108</v>
      </c>
      <c r="BL657" s="22">
        <v>14</v>
      </c>
      <c r="BM657" s="22">
        <v>103</v>
      </c>
      <c r="BN657" s="22">
        <v>22</v>
      </c>
      <c r="BO657" s="20"/>
      <c r="BP657" s="20"/>
      <c r="BQ657" s="20"/>
      <c r="BR657" s="20"/>
      <c r="BS657" s="20"/>
      <c r="BT657" s="20"/>
      <c r="BU657" s="22">
        <v>0.1</v>
      </c>
      <c r="BV657" s="22">
        <v>0</v>
      </c>
      <c r="BW657" s="22">
        <v>0</v>
      </c>
      <c r="BX657" s="22">
        <v>0.1</v>
      </c>
      <c r="BY657" s="22">
        <v>2.4300000000000002</v>
      </c>
      <c r="BZ657" s="22">
        <v>1.61</v>
      </c>
      <c r="CA657" s="22">
        <v>382</v>
      </c>
      <c r="CB657" s="22">
        <v>72</v>
      </c>
      <c r="CC657" s="22">
        <v>152</v>
      </c>
      <c r="CD657" s="22">
        <v>49</v>
      </c>
      <c r="CE657" s="22">
        <v>161</v>
      </c>
      <c r="CF657" s="22">
        <v>49</v>
      </c>
      <c r="CG657" s="22">
        <v>191</v>
      </c>
      <c r="CH657" s="22">
        <v>73</v>
      </c>
      <c r="CI657" s="22">
        <v>1.07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57531</v>
      </c>
      <c r="D658" s="22">
        <v>0</v>
      </c>
      <c r="E658" s="22">
        <v>0</v>
      </c>
      <c r="F658" s="22">
        <v>0</v>
      </c>
      <c r="G658" s="22">
        <v>0</v>
      </c>
      <c r="H658" s="22">
        <v>1</v>
      </c>
      <c r="I658" s="22">
        <v>4</v>
      </c>
      <c r="J658" s="20">
        <v>4.5</v>
      </c>
      <c r="K658" s="20">
        <v>4</v>
      </c>
      <c r="L658" s="22">
        <v>2</v>
      </c>
      <c r="M658" s="20" t="s">
        <v>1635</v>
      </c>
      <c r="N658" s="20">
        <v>5</v>
      </c>
      <c r="O658" s="22">
        <v>523</v>
      </c>
      <c r="P658" s="23" t="b">
        <v>0</v>
      </c>
      <c r="Q658" s="20"/>
      <c r="R658" s="20"/>
      <c r="S658" s="22">
        <v>60</v>
      </c>
      <c r="T658" s="20" t="s">
        <v>1636</v>
      </c>
      <c r="U658" s="20">
        <v>4.2</v>
      </c>
      <c r="V658" s="20" t="s">
        <v>530</v>
      </c>
      <c r="W658" s="20">
        <v>4.5999999999999996</v>
      </c>
      <c r="X658" s="23" t="b">
        <v>0</v>
      </c>
      <c r="Y658" s="20"/>
      <c r="Z658" s="20" t="s">
        <v>858</v>
      </c>
      <c r="AA658" s="22">
        <v>19</v>
      </c>
      <c r="AB658" s="22">
        <v>21</v>
      </c>
      <c r="AC658" s="22">
        <v>21</v>
      </c>
      <c r="AD658" s="22">
        <v>428852</v>
      </c>
      <c r="AE658" s="22">
        <v>7317</v>
      </c>
      <c r="AF658" s="22">
        <v>273872</v>
      </c>
      <c r="AG658" s="22">
        <v>25557</v>
      </c>
      <c r="AH658" s="20">
        <v>0.8</v>
      </c>
      <c r="AI658" s="20">
        <v>3.5</v>
      </c>
      <c r="AJ658" s="20" t="s">
        <v>530</v>
      </c>
      <c r="AK658" s="22">
        <v>375</v>
      </c>
      <c r="AL658" s="22">
        <v>2</v>
      </c>
      <c r="AM658" s="22">
        <v>0</v>
      </c>
      <c r="AN658" s="22">
        <v>3</v>
      </c>
      <c r="AO658" s="22">
        <v>2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4</v>
      </c>
      <c r="AW658" s="22">
        <v>76</v>
      </c>
      <c r="AX658" s="20">
        <v>90.2</v>
      </c>
      <c r="AY658" s="20">
        <v>31.8</v>
      </c>
      <c r="AZ658" s="20">
        <v>74</v>
      </c>
      <c r="BA658" s="20">
        <v>19.600000000000001</v>
      </c>
      <c r="BB658" s="22">
        <v>5</v>
      </c>
      <c r="BC658" s="20">
        <v>0.95</v>
      </c>
      <c r="BD658" s="20">
        <v>0.36</v>
      </c>
      <c r="BE658" s="20">
        <v>1.31</v>
      </c>
      <c r="BF658" s="20">
        <v>7.78</v>
      </c>
      <c r="BG658" s="22">
        <v>87</v>
      </c>
      <c r="BH658" s="22">
        <v>11</v>
      </c>
      <c r="BI658" s="22">
        <v>166</v>
      </c>
      <c r="BJ658" s="22">
        <v>22</v>
      </c>
      <c r="BK658" s="22">
        <v>60</v>
      </c>
      <c r="BL658" s="22">
        <v>22</v>
      </c>
      <c r="BM658" s="22">
        <v>82</v>
      </c>
      <c r="BN658" s="22">
        <v>15</v>
      </c>
      <c r="BO658" s="20"/>
      <c r="BP658" s="20"/>
      <c r="BQ658" s="20"/>
      <c r="BR658" s="20"/>
      <c r="BS658" s="20"/>
      <c r="BT658" s="20"/>
      <c r="BU658" s="22">
        <v>0.23</v>
      </c>
      <c r="BV658" s="22">
        <v>0</v>
      </c>
      <c r="BW658" s="22">
        <v>0.09</v>
      </c>
      <c r="BX658" s="22">
        <v>0.32</v>
      </c>
      <c r="BY658" s="22">
        <v>1.87</v>
      </c>
      <c r="BZ658" s="22">
        <v>0.48</v>
      </c>
      <c r="CA658" s="22">
        <v>62</v>
      </c>
      <c r="CB658" s="22">
        <v>21</v>
      </c>
      <c r="CC658" s="22">
        <v>38</v>
      </c>
      <c r="CD658" s="22">
        <v>8</v>
      </c>
      <c r="CE658" s="22">
        <v>71</v>
      </c>
      <c r="CF658" s="22">
        <v>17</v>
      </c>
      <c r="CG658" s="22">
        <v>81</v>
      </c>
      <c r="CH658" s="22">
        <v>15</v>
      </c>
      <c r="CI658" s="22">
        <v>1.2</v>
      </c>
      <c r="CJ658" s="22">
        <v>0.72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84182</v>
      </c>
      <c r="D659" s="22">
        <v>0</v>
      </c>
      <c r="E659" s="22">
        <v>0</v>
      </c>
      <c r="F659" s="22">
        <v>1</v>
      </c>
      <c r="G659" s="22">
        <v>-1</v>
      </c>
      <c r="H659" s="22">
        <v>0</v>
      </c>
      <c r="I659" s="22">
        <v>1</v>
      </c>
      <c r="J659" s="20">
        <v>4.7</v>
      </c>
      <c r="K659" s="20">
        <v>4.2</v>
      </c>
      <c r="L659" s="22">
        <v>4</v>
      </c>
      <c r="M659" s="20" t="s">
        <v>1654</v>
      </c>
      <c r="N659" s="20">
        <v>5.2</v>
      </c>
      <c r="O659" s="22">
        <v>524</v>
      </c>
      <c r="P659" s="23" t="b">
        <v>0</v>
      </c>
      <c r="Q659" s="20"/>
      <c r="R659" s="20"/>
      <c r="S659" s="22">
        <v>41</v>
      </c>
      <c r="T659" s="20" t="s">
        <v>1655</v>
      </c>
      <c r="U659" s="20">
        <v>4.8</v>
      </c>
      <c r="V659" s="20" t="s">
        <v>677</v>
      </c>
      <c r="W659" s="20">
        <v>29.6</v>
      </c>
      <c r="X659" s="23" t="b">
        <v>0</v>
      </c>
      <c r="Y659" s="20"/>
      <c r="Z659" s="20" t="s">
        <v>858</v>
      </c>
      <c r="AA659" s="22">
        <v>19</v>
      </c>
      <c r="AB659" s="22">
        <v>21</v>
      </c>
      <c r="AC659" s="22">
        <v>24</v>
      </c>
      <c r="AD659" s="22">
        <v>862541</v>
      </c>
      <c r="AE659" s="22">
        <v>61941</v>
      </c>
      <c r="AF659" s="22">
        <v>186288</v>
      </c>
      <c r="AG659" s="22">
        <v>9476</v>
      </c>
      <c r="AH659" s="20">
        <v>1.3</v>
      </c>
      <c r="AI659" s="20">
        <v>5.9</v>
      </c>
      <c r="AJ659" s="20" t="s">
        <v>677</v>
      </c>
      <c r="AK659" s="22">
        <v>450</v>
      </c>
      <c r="AL659" s="22">
        <v>0</v>
      </c>
      <c r="AM659" s="22">
        <v>0</v>
      </c>
      <c r="AN659" s="22">
        <v>0</v>
      </c>
      <c r="AO659" s="22">
        <v>7</v>
      </c>
      <c r="AP659" s="22">
        <v>0</v>
      </c>
      <c r="AQ659" s="22">
        <v>1</v>
      </c>
      <c r="AR659" s="22">
        <v>0</v>
      </c>
      <c r="AS659" s="22">
        <v>0</v>
      </c>
      <c r="AT659" s="22">
        <v>0</v>
      </c>
      <c r="AU659" s="22">
        <v>26</v>
      </c>
      <c r="AV659" s="22">
        <v>2</v>
      </c>
      <c r="AW659" s="22">
        <v>111</v>
      </c>
      <c r="AX659" s="20">
        <v>195.4</v>
      </c>
      <c r="AY659" s="20">
        <v>0</v>
      </c>
      <c r="AZ659" s="20">
        <v>0</v>
      </c>
      <c r="BA659" s="20">
        <v>19.5</v>
      </c>
      <c r="BB659" s="22">
        <v>5</v>
      </c>
      <c r="BC659" s="20">
        <v>0</v>
      </c>
      <c r="BD659" s="20">
        <v>0</v>
      </c>
      <c r="BE659" s="20">
        <v>0</v>
      </c>
      <c r="BF659" s="20">
        <v>10.4</v>
      </c>
      <c r="BG659" s="22">
        <v>3</v>
      </c>
      <c r="BH659" s="22">
        <v>2</v>
      </c>
      <c r="BI659" s="22">
        <v>484</v>
      </c>
      <c r="BJ659" s="22">
        <v>58</v>
      </c>
      <c r="BK659" s="22">
        <v>455</v>
      </c>
      <c r="BL659" s="22">
        <v>54</v>
      </c>
      <c r="BM659" s="22">
        <v>84</v>
      </c>
      <c r="BN659" s="22">
        <v>2</v>
      </c>
      <c r="BO659" s="20"/>
      <c r="BP659" s="20"/>
      <c r="BQ659" s="20"/>
      <c r="BR659" s="20"/>
      <c r="BS659" s="20"/>
      <c r="BT659" s="20"/>
      <c r="BU659" s="22">
        <v>0</v>
      </c>
      <c r="BV659" s="22">
        <v>5.2</v>
      </c>
      <c r="BW659" s="22">
        <v>0</v>
      </c>
      <c r="BX659" s="22">
        <v>0</v>
      </c>
      <c r="BY659" s="22">
        <v>2.08</v>
      </c>
      <c r="BZ659" s="22">
        <v>1.4</v>
      </c>
      <c r="CA659" s="22">
        <v>593</v>
      </c>
      <c r="CB659" s="22">
        <v>33</v>
      </c>
      <c r="CC659" s="22">
        <v>28</v>
      </c>
      <c r="CD659" s="22">
        <v>2</v>
      </c>
      <c r="CE659" s="22">
        <v>38</v>
      </c>
      <c r="CF659" s="22">
        <v>4</v>
      </c>
      <c r="CG659" s="22">
        <v>9</v>
      </c>
      <c r="CH659" s="22">
        <v>1</v>
      </c>
      <c r="CI659" s="22">
        <v>1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172841</v>
      </c>
      <c r="D660" s="22">
        <v>-1</v>
      </c>
      <c r="E660" s="22">
        <v>1</v>
      </c>
      <c r="F660" s="22">
        <v>-2</v>
      </c>
      <c r="G660" s="22">
        <v>2</v>
      </c>
      <c r="H660" s="22">
        <v>0</v>
      </c>
      <c r="I660" s="22">
        <v>3</v>
      </c>
      <c r="J660" s="20">
        <v>2</v>
      </c>
      <c r="K660" s="20">
        <v>1.5</v>
      </c>
      <c r="L660" s="22">
        <v>1</v>
      </c>
      <c r="M660" s="20" t="s">
        <v>1640</v>
      </c>
      <c r="N660" s="20">
        <v>2.5</v>
      </c>
      <c r="O660" s="22">
        <v>525</v>
      </c>
      <c r="P660" s="23" t="b">
        <v>0</v>
      </c>
      <c r="Q660" s="20"/>
      <c r="R660" s="20"/>
      <c r="S660" s="22">
        <v>58</v>
      </c>
      <c r="T660" s="20" t="s">
        <v>1641</v>
      </c>
      <c r="U660" s="20">
        <v>2.4</v>
      </c>
      <c r="V660" s="20" t="s">
        <v>480</v>
      </c>
      <c r="W660" s="20">
        <v>0.6</v>
      </c>
      <c r="X660" s="23" t="b">
        <v>0</v>
      </c>
      <c r="Y660" s="20"/>
      <c r="Z660" s="20" t="s">
        <v>858</v>
      </c>
      <c r="AA660" s="22">
        <v>19</v>
      </c>
      <c r="AB660" s="22">
        <v>21</v>
      </c>
      <c r="AC660" s="22">
        <v>12</v>
      </c>
      <c r="AD660" s="22">
        <v>18064</v>
      </c>
      <c r="AE660" s="22">
        <v>522</v>
      </c>
      <c r="AF660" s="22">
        <v>50302</v>
      </c>
      <c r="AG660" s="22">
        <v>2503</v>
      </c>
      <c r="AH660" s="20">
        <v>0.4</v>
      </c>
      <c r="AI660" s="20">
        <v>2.1</v>
      </c>
      <c r="AJ660" s="20" t="s">
        <v>480</v>
      </c>
      <c r="AK660" s="22">
        <v>301</v>
      </c>
      <c r="AL660" s="22">
        <v>0</v>
      </c>
      <c r="AM660" s="22">
        <v>1</v>
      </c>
      <c r="AN660" s="22">
        <v>1</v>
      </c>
      <c r="AO660" s="22">
        <v>5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36</v>
      </c>
      <c r="AX660" s="20">
        <v>42.6</v>
      </c>
      <c r="AY660" s="20">
        <v>84.6</v>
      </c>
      <c r="AZ660" s="20">
        <v>80</v>
      </c>
      <c r="BA660" s="20">
        <v>20.7</v>
      </c>
      <c r="BB660" s="22">
        <v>3</v>
      </c>
      <c r="BC660" s="20">
        <v>0.38</v>
      </c>
      <c r="BD660" s="20">
        <v>0.54</v>
      </c>
      <c r="BE660" s="20">
        <v>0.92</v>
      </c>
      <c r="BF660" s="20">
        <v>6.54</v>
      </c>
      <c r="BG660" s="22">
        <v>218</v>
      </c>
      <c r="BH660" s="22">
        <v>87</v>
      </c>
      <c r="BI660" s="22">
        <v>57</v>
      </c>
      <c r="BJ660" s="22">
        <v>40</v>
      </c>
      <c r="BK660" s="22">
        <v>57</v>
      </c>
      <c r="BL660" s="22">
        <v>32</v>
      </c>
      <c r="BM660" s="22">
        <v>75</v>
      </c>
      <c r="BN660" s="22">
        <v>48</v>
      </c>
      <c r="BO660" s="20"/>
      <c r="BP660" s="20"/>
      <c r="BQ660" s="22">
        <v>2</v>
      </c>
      <c r="BR660" s="20"/>
      <c r="BS660" s="22">
        <v>2</v>
      </c>
      <c r="BT660" s="20"/>
      <c r="BU660" s="22">
        <v>0.11</v>
      </c>
      <c r="BV660" s="22">
        <v>0</v>
      </c>
      <c r="BW660" s="22">
        <v>0.16</v>
      </c>
      <c r="BX660" s="22">
        <v>0.27</v>
      </c>
      <c r="BY660" s="22">
        <v>1.96</v>
      </c>
      <c r="BZ660" s="22">
        <v>1.5</v>
      </c>
      <c r="CA660" s="22">
        <v>82</v>
      </c>
      <c r="CB660" s="22">
        <v>51</v>
      </c>
      <c r="CC660" s="22">
        <v>122</v>
      </c>
      <c r="CD660" s="22">
        <v>53</v>
      </c>
      <c r="CE660" s="22">
        <v>172</v>
      </c>
      <c r="CF660" s="22">
        <v>73</v>
      </c>
      <c r="CG660" s="22">
        <v>202</v>
      </c>
      <c r="CH660" s="22">
        <v>63</v>
      </c>
      <c r="CI660" s="22">
        <v>0.9</v>
      </c>
      <c r="CJ660" s="22">
        <v>0.3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178186</v>
      </c>
      <c r="D661" s="22">
        <v>0</v>
      </c>
      <c r="E661" s="22">
        <v>0</v>
      </c>
      <c r="F661" s="22">
        <v>1</v>
      </c>
      <c r="G661" s="22">
        <v>-1</v>
      </c>
      <c r="H661" s="22">
        <v>1</v>
      </c>
      <c r="I661" s="22">
        <v>3</v>
      </c>
      <c r="J661" s="20">
        <v>5.3</v>
      </c>
      <c r="K661" s="20">
        <v>4.8</v>
      </c>
      <c r="L661" s="22">
        <v>2</v>
      </c>
      <c r="M661" s="20" t="s">
        <v>1642</v>
      </c>
      <c r="N661" s="20">
        <v>5.8</v>
      </c>
      <c r="O661" s="22">
        <v>526</v>
      </c>
      <c r="P661" s="23" t="b">
        <v>1</v>
      </c>
      <c r="Q661" s="20"/>
      <c r="R661" s="20"/>
      <c r="S661" s="22">
        <v>71</v>
      </c>
      <c r="T661" s="20" t="s">
        <v>1643</v>
      </c>
      <c r="U661" s="20">
        <v>6.4</v>
      </c>
      <c r="V661" s="20" t="s">
        <v>413</v>
      </c>
      <c r="W661" s="20">
        <v>9.4</v>
      </c>
      <c r="X661" s="23" t="b">
        <v>0</v>
      </c>
      <c r="Y661" s="20"/>
      <c r="Z661" s="20" t="s">
        <v>858</v>
      </c>
      <c r="AA661" s="22">
        <v>19</v>
      </c>
      <c r="AB661" s="22">
        <v>21</v>
      </c>
      <c r="AC661" s="22">
        <v>32</v>
      </c>
      <c r="AD661" s="22">
        <v>713671</v>
      </c>
      <c r="AE661" s="22">
        <v>42250</v>
      </c>
      <c r="AF661" s="22">
        <v>306942</v>
      </c>
      <c r="AG661" s="22">
        <v>24311</v>
      </c>
      <c r="AH661" s="20">
        <v>0.8</v>
      </c>
      <c r="AI661" s="20">
        <v>4.5</v>
      </c>
      <c r="AJ661" s="20" t="s">
        <v>413</v>
      </c>
      <c r="AK661" s="22">
        <v>450</v>
      </c>
      <c r="AL661" s="22">
        <v>3</v>
      </c>
      <c r="AM661" s="22">
        <v>1</v>
      </c>
      <c r="AN661" s="22">
        <v>0</v>
      </c>
      <c r="AO661" s="22">
        <v>7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5</v>
      </c>
      <c r="AW661" s="22">
        <v>96</v>
      </c>
      <c r="AX661" s="20">
        <v>151.6</v>
      </c>
      <c r="AY661" s="20">
        <v>66.5</v>
      </c>
      <c r="AZ661" s="20">
        <v>177</v>
      </c>
      <c r="BA661" s="20">
        <v>39.5</v>
      </c>
      <c r="BB661" s="22">
        <v>5</v>
      </c>
      <c r="BC661" s="20">
        <v>2.38</v>
      </c>
      <c r="BD661" s="20">
        <v>0.53</v>
      </c>
      <c r="BE661" s="20">
        <v>2.91</v>
      </c>
      <c r="BF661" s="20">
        <v>10.4</v>
      </c>
      <c r="BG661" s="22">
        <v>20</v>
      </c>
      <c r="BH661" s="22">
        <v>8</v>
      </c>
      <c r="BI661" s="22">
        <v>83</v>
      </c>
      <c r="BJ661" s="22">
        <v>58</v>
      </c>
      <c r="BK661" s="22">
        <v>12</v>
      </c>
      <c r="BL661" s="22">
        <v>6</v>
      </c>
      <c r="BM661" s="22">
        <v>18</v>
      </c>
      <c r="BN661" s="22">
        <v>15</v>
      </c>
      <c r="BO661" s="22">
        <v>2</v>
      </c>
      <c r="BP661" s="20"/>
      <c r="BQ661" s="22">
        <v>4</v>
      </c>
      <c r="BR661" s="20"/>
      <c r="BS661" s="22">
        <v>4</v>
      </c>
      <c r="BT661" s="20"/>
      <c r="BU661" s="22">
        <v>0.48</v>
      </c>
      <c r="BV661" s="22">
        <v>0</v>
      </c>
      <c r="BW661" s="22">
        <v>0.11</v>
      </c>
      <c r="BX661" s="22">
        <v>0.59</v>
      </c>
      <c r="BY661" s="22">
        <v>2.08</v>
      </c>
      <c r="BZ661" s="22">
        <v>1.4</v>
      </c>
      <c r="CA661" s="22">
        <v>29</v>
      </c>
      <c r="CB661" s="22">
        <v>17</v>
      </c>
      <c r="CC661" s="22">
        <v>19</v>
      </c>
      <c r="CD661" s="22">
        <v>10</v>
      </c>
      <c r="CE661" s="22">
        <v>12</v>
      </c>
      <c r="CF661" s="22">
        <v>6</v>
      </c>
      <c r="CG661" s="22">
        <v>45</v>
      </c>
      <c r="CH661" s="22">
        <v>15</v>
      </c>
      <c r="CI661" s="22">
        <v>1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149519</v>
      </c>
      <c r="D662" s="22">
        <v>0</v>
      </c>
      <c r="E662" s="22">
        <v>0</v>
      </c>
      <c r="F662" s="22">
        <v>-2</v>
      </c>
      <c r="G662" s="22">
        <v>2</v>
      </c>
      <c r="H662" s="22">
        <v>0</v>
      </c>
      <c r="I662" s="22">
        <v>3</v>
      </c>
      <c r="J662" s="20">
        <v>-0.5</v>
      </c>
      <c r="K662" s="20">
        <v>-1</v>
      </c>
      <c r="L662" s="22">
        <v>0</v>
      </c>
      <c r="M662" s="20" t="s">
        <v>1666</v>
      </c>
      <c r="N662" s="20">
        <v>0</v>
      </c>
      <c r="O662" s="22">
        <v>527</v>
      </c>
      <c r="P662" s="23" t="b">
        <v>0</v>
      </c>
      <c r="Q662" s="20"/>
      <c r="R662" s="20"/>
      <c r="S662" s="22">
        <v>53</v>
      </c>
      <c r="T662" s="20" t="s">
        <v>1667</v>
      </c>
      <c r="U662" s="20">
        <v>1</v>
      </c>
      <c r="V662" s="20" t="s">
        <v>675</v>
      </c>
      <c r="W662" s="20">
        <v>0.1</v>
      </c>
      <c r="X662" s="23" t="b">
        <v>0</v>
      </c>
      <c r="Y662" s="20"/>
      <c r="Z662" s="20" t="s">
        <v>858</v>
      </c>
      <c r="AA662" s="22">
        <v>19</v>
      </c>
      <c r="AB662" s="22">
        <v>21</v>
      </c>
      <c r="AC662" s="22">
        <v>1</v>
      </c>
      <c r="AD662" s="22">
        <v>558</v>
      </c>
      <c r="AE662" s="22">
        <v>29</v>
      </c>
      <c r="AF662" s="22">
        <v>3798</v>
      </c>
      <c r="AG662" s="22">
        <v>139</v>
      </c>
      <c r="AH662" s="20">
        <v>0</v>
      </c>
      <c r="AI662" s="20">
        <v>0.2</v>
      </c>
      <c r="AJ662" s="20" t="s">
        <v>675</v>
      </c>
      <c r="AK662" s="22">
        <v>1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2</v>
      </c>
      <c r="AX662" s="20">
        <v>2.2000000000000002</v>
      </c>
      <c r="AY662" s="20">
        <v>0</v>
      </c>
      <c r="AZ662" s="20">
        <v>0</v>
      </c>
      <c r="BA662" s="20">
        <v>0.2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379</v>
      </c>
      <c r="BH662" s="22">
        <v>174</v>
      </c>
      <c r="BI662" s="22">
        <v>689</v>
      </c>
      <c r="BJ662" s="22">
        <v>292</v>
      </c>
      <c r="BK662" s="22">
        <v>685</v>
      </c>
      <c r="BL662" s="22">
        <v>289</v>
      </c>
      <c r="BM662" s="22">
        <v>401</v>
      </c>
      <c r="BN662" s="22">
        <v>186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148</v>
      </c>
      <c r="CB662" s="22">
        <v>93</v>
      </c>
      <c r="CC662" s="22">
        <v>684</v>
      </c>
      <c r="CD662" s="22">
        <v>291</v>
      </c>
      <c r="CE662" s="22">
        <v>368</v>
      </c>
      <c r="CF662" s="22">
        <v>171</v>
      </c>
      <c r="CG662" s="22">
        <v>478</v>
      </c>
      <c r="CH662" s="22">
        <v>163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164555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2</v>
      </c>
      <c r="K663" s="20">
        <v>1.5</v>
      </c>
      <c r="L663" s="22">
        <v>4</v>
      </c>
      <c r="M663" s="20" t="s">
        <v>2328</v>
      </c>
      <c r="N663" s="20">
        <v>2.5</v>
      </c>
      <c r="O663" s="22">
        <v>528</v>
      </c>
      <c r="P663" s="23" t="b">
        <v>0</v>
      </c>
      <c r="Q663" s="20"/>
      <c r="R663" s="20"/>
      <c r="S663" s="22">
        <v>45</v>
      </c>
      <c r="T663" s="20" t="s">
        <v>1639</v>
      </c>
      <c r="U663" s="20">
        <v>2.4</v>
      </c>
      <c r="V663" s="20" t="s">
        <v>526</v>
      </c>
      <c r="W663" s="20">
        <v>0.4</v>
      </c>
      <c r="X663" s="23" t="b">
        <v>0</v>
      </c>
      <c r="Y663" s="20"/>
      <c r="Z663" s="20" t="s">
        <v>858</v>
      </c>
      <c r="AA663" s="22">
        <v>19</v>
      </c>
      <c r="AB663" s="22">
        <v>21</v>
      </c>
      <c r="AC663" s="22">
        <v>12</v>
      </c>
      <c r="AD663" s="22">
        <v>19241</v>
      </c>
      <c r="AE663" s="22">
        <v>1508</v>
      </c>
      <c r="AF663" s="22">
        <v>13757</v>
      </c>
      <c r="AG663" s="22">
        <v>663</v>
      </c>
      <c r="AH663" s="20">
        <v>0.6</v>
      </c>
      <c r="AI663" s="20">
        <v>2.7</v>
      </c>
      <c r="AJ663" s="20" t="s">
        <v>526</v>
      </c>
      <c r="AK663" s="22">
        <v>446</v>
      </c>
      <c r="AL663" s="22">
        <v>0</v>
      </c>
      <c r="AM663" s="22">
        <v>1</v>
      </c>
      <c r="AN663" s="22">
        <v>0</v>
      </c>
      <c r="AO663" s="22">
        <v>7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82</v>
      </c>
      <c r="AX663" s="20">
        <v>107.2</v>
      </c>
      <c r="AY663" s="20">
        <v>59.7</v>
      </c>
      <c r="AZ663" s="20">
        <v>2</v>
      </c>
      <c r="BA663" s="20">
        <v>16.899999999999999</v>
      </c>
      <c r="BB663" s="22">
        <v>5</v>
      </c>
      <c r="BC663" s="20">
        <v>0</v>
      </c>
      <c r="BD663" s="20">
        <v>0.5</v>
      </c>
      <c r="BE663" s="20">
        <v>0.5</v>
      </c>
      <c r="BF663" s="20">
        <v>10.4</v>
      </c>
      <c r="BG663" s="22">
        <v>59</v>
      </c>
      <c r="BH663" s="22">
        <v>15</v>
      </c>
      <c r="BI663" s="22">
        <v>97</v>
      </c>
      <c r="BJ663" s="22">
        <v>21</v>
      </c>
      <c r="BK663" s="22">
        <v>327</v>
      </c>
      <c r="BL663" s="22">
        <v>115</v>
      </c>
      <c r="BM663" s="22">
        <v>110</v>
      </c>
      <c r="BN663" s="22">
        <v>25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0.1</v>
      </c>
      <c r="BX663" s="22">
        <v>0.1</v>
      </c>
      <c r="BY663" s="22">
        <v>2.1</v>
      </c>
      <c r="BZ663" s="22">
        <v>1.41</v>
      </c>
      <c r="CA663" s="22">
        <v>362</v>
      </c>
      <c r="CB663" s="22">
        <v>57</v>
      </c>
      <c r="CC663" s="22">
        <v>120</v>
      </c>
      <c r="CD663" s="22">
        <v>37</v>
      </c>
      <c r="CE663" s="22">
        <v>166</v>
      </c>
      <c r="CF663" s="22">
        <v>51</v>
      </c>
      <c r="CG663" s="22">
        <v>249</v>
      </c>
      <c r="CH663" s="22">
        <v>97</v>
      </c>
      <c r="CI663" s="22">
        <v>1.01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222017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3</v>
      </c>
      <c r="J664" s="20">
        <v>-0.5</v>
      </c>
      <c r="K664" s="20">
        <v>-1</v>
      </c>
      <c r="L664" s="22">
        <v>0</v>
      </c>
      <c r="M664" s="20" t="s">
        <v>1172</v>
      </c>
      <c r="N664" s="20">
        <v>0</v>
      </c>
      <c r="O664" s="22">
        <v>529</v>
      </c>
      <c r="P664" s="23" t="b">
        <v>0</v>
      </c>
      <c r="Q664" s="20"/>
      <c r="R664" s="20"/>
      <c r="S664" s="22">
        <v>44</v>
      </c>
      <c r="T664" s="20" t="s">
        <v>1663</v>
      </c>
      <c r="U664" s="20">
        <v>0</v>
      </c>
      <c r="V664" s="20" t="s">
        <v>676</v>
      </c>
      <c r="W664" s="20">
        <v>0.1</v>
      </c>
      <c r="X664" s="23" t="b">
        <v>0</v>
      </c>
      <c r="Y664" s="20"/>
      <c r="Z664" s="20" t="s">
        <v>858</v>
      </c>
      <c r="AA664" s="22">
        <v>19</v>
      </c>
      <c r="AB664" s="22">
        <v>21</v>
      </c>
      <c r="AC664" s="22">
        <v>0</v>
      </c>
      <c r="AD664" s="22">
        <v>2358</v>
      </c>
      <c r="AE664" s="22">
        <v>224</v>
      </c>
      <c r="AF664" s="22">
        <v>4210</v>
      </c>
      <c r="AG664" s="22">
        <v>173</v>
      </c>
      <c r="AH664" s="20">
        <v>0</v>
      </c>
      <c r="AI664" s="20">
        <v>0</v>
      </c>
      <c r="AJ664" s="20" t="s">
        <v>676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538</v>
      </c>
      <c r="BH664" s="22">
        <v>197</v>
      </c>
      <c r="BI664" s="22">
        <v>524</v>
      </c>
      <c r="BJ664" s="22">
        <v>195</v>
      </c>
      <c r="BK664" s="22">
        <v>507</v>
      </c>
      <c r="BL664" s="22">
        <v>187</v>
      </c>
      <c r="BM664" s="22">
        <v>543</v>
      </c>
      <c r="BN664" s="22">
        <v>200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536</v>
      </c>
      <c r="CB664" s="22">
        <v>280</v>
      </c>
      <c r="CC664" s="22">
        <v>523</v>
      </c>
      <c r="CD664" s="22">
        <v>190</v>
      </c>
      <c r="CE664" s="22">
        <v>545</v>
      </c>
      <c r="CF664" s="22">
        <v>201</v>
      </c>
      <c r="CG664" s="22">
        <v>429</v>
      </c>
      <c r="CH664" s="22">
        <v>136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55459</v>
      </c>
      <c r="D665" s="22">
        <v>0</v>
      </c>
      <c r="E665" s="22">
        <v>0</v>
      </c>
      <c r="F665" s="22">
        <v>-2</v>
      </c>
      <c r="G665" s="22">
        <v>2</v>
      </c>
      <c r="H665" s="22">
        <v>0</v>
      </c>
      <c r="I665" s="22">
        <v>2</v>
      </c>
      <c r="J665" s="20">
        <v>-0.5</v>
      </c>
      <c r="K665" s="20">
        <v>-1</v>
      </c>
      <c r="L665" s="22">
        <v>0</v>
      </c>
      <c r="M665" s="20" t="s">
        <v>883</v>
      </c>
      <c r="N665" s="20">
        <v>0</v>
      </c>
      <c r="O665" s="22">
        <v>530</v>
      </c>
      <c r="P665" s="23" t="b">
        <v>0</v>
      </c>
      <c r="Q665" s="20"/>
      <c r="R665" s="20"/>
      <c r="S665" s="22">
        <v>43</v>
      </c>
      <c r="T665" s="20" t="s">
        <v>1634</v>
      </c>
      <c r="U665" s="20">
        <v>0</v>
      </c>
      <c r="V665" s="20" t="s">
        <v>522</v>
      </c>
      <c r="W665" s="20">
        <v>0.6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0</v>
      </c>
      <c r="AD665" s="22">
        <v>6495</v>
      </c>
      <c r="AE665" s="22">
        <v>313</v>
      </c>
      <c r="AF665" s="22">
        <v>46493</v>
      </c>
      <c r="AG665" s="22">
        <v>1678</v>
      </c>
      <c r="AH665" s="20">
        <v>0</v>
      </c>
      <c r="AI665" s="20">
        <v>0</v>
      </c>
      <c r="AJ665" s="20" t="s">
        <v>522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501</v>
      </c>
      <c r="BH665" s="22">
        <v>194</v>
      </c>
      <c r="BI665" s="22">
        <v>485</v>
      </c>
      <c r="BJ665" s="22">
        <v>193</v>
      </c>
      <c r="BK665" s="22">
        <v>456</v>
      </c>
      <c r="BL665" s="22">
        <v>177</v>
      </c>
      <c r="BM665" s="22">
        <v>506</v>
      </c>
      <c r="BN665" s="22">
        <v>194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585</v>
      </c>
      <c r="CB665" s="22">
        <v>153</v>
      </c>
      <c r="CC665" s="22">
        <v>478</v>
      </c>
      <c r="CD665" s="22">
        <v>177</v>
      </c>
      <c r="CE665" s="22">
        <v>505</v>
      </c>
      <c r="CF665" s="22">
        <v>190</v>
      </c>
      <c r="CG665" s="22">
        <v>219</v>
      </c>
      <c r="CH665" s="22">
        <v>83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220585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0</v>
      </c>
      <c r="K666" s="20">
        <v>0</v>
      </c>
      <c r="L666" s="22">
        <v>0</v>
      </c>
      <c r="M666" s="20" t="s">
        <v>1656</v>
      </c>
      <c r="N666" s="20">
        <v>0</v>
      </c>
      <c r="O666" s="22">
        <v>531</v>
      </c>
      <c r="P666" s="23" t="b">
        <v>0</v>
      </c>
      <c r="Q666" s="20" t="s">
        <v>2930</v>
      </c>
      <c r="R666" s="20" t="s">
        <v>2978</v>
      </c>
      <c r="S666" s="22">
        <v>50</v>
      </c>
      <c r="T666" s="20" t="s">
        <v>1657</v>
      </c>
      <c r="U666" s="20">
        <v>0</v>
      </c>
      <c r="V666" s="20" t="s">
        <v>586</v>
      </c>
      <c r="W666" s="20">
        <v>0</v>
      </c>
      <c r="X666" s="23" t="b">
        <v>0</v>
      </c>
      <c r="Y666" s="20"/>
      <c r="Z666" s="20" t="s">
        <v>872</v>
      </c>
      <c r="AA666" s="22">
        <v>19</v>
      </c>
      <c r="AB666" s="22">
        <v>21</v>
      </c>
      <c r="AC666" s="22">
        <v>0</v>
      </c>
      <c r="AD666" s="22">
        <v>126</v>
      </c>
      <c r="AE666" s="22">
        <v>0</v>
      </c>
      <c r="AF666" s="22">
        <v>1692</v>
      </c>
      <c r="AG666" s="22">
        <v>32</v>
      </c>
      <c r="AH666" s="20">
        <v>0</v>
      </c>
      <c r="AI666" s="20">
        <v>0</v>
      </c>
      <c r="AJ666" s="20" t="s">
        <v>586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680</v>
      </c>
      <c r="BH666" s="22">
        <v>285</v>
      </c>
      <c r="BI666" s="22">
        <v>677</v>
      </c>
      <c r="BJ666" s="22">
        <v>284</v>
      </c>
      <c r="BK666" s="22">
        <v>672</v>
      </c>
      <c r="BL666" s="22">
        <v>280</v>
      </c>
      <c r="BM666" s="22">
        <v>682</v>
      </c>
      <c r="BN666" s="22">
        <v>286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200</v>
      </c>
      <c r="CB666" s="22">
        <v>125</v>
      </c>
      <c r="CC666" s="22">
        <v>672</v>
      </c>
      <c r="CD666" s="22">
        <v>282</v>
      </c>
      <c r="CE666" s="22">
        <v>681</v>
      </c>
      <c r="CF666" s="22">
        <v>285</v>
      </c>
      <c r="CG666" s="22">
        <v>628</v>
      </c>
      <c r="CH666" s="22">
        <v>252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109533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2</v>
      </c>
      <c r="J667" s="20">
        <v>1.5</v>
      </c>
      <c r="K667" s="20">
        <v>1</v>
      </c>
      <c r="L667" s="22">
        <v>1</v>
      </c>
      <c r="M667" s="20" t="s">
        <v>174</v>
      </c>
      <c r="N667" s="20">
        <v>2</v>
      </c>
      <c r="O667" s="22">
        <v>532</v>
      </c>
      <c r="P667" s="23" t="b">
        <v>0</v>
      </c>
      <c r="Q667" s="20"/>
      <c r="R667" s="20"/>
      <c r="S667" s="22">
        <v>45</v>
      </c>
      <c r="T667" s="20" t="s">
        <v>1660</v>
      </c>
      <c r="U667" s="20">
        <v>1.8</v>
      </c>
      <c r="V667" s="20" t="s">
        <v>1661</v>
      </c>
      <c r="W667" s="20">
        <v>0.7</v>
      </c>
      <c r="X667" s="23" t="b">
        <v>0</v>
      </c>
      <c r="Y667" s="20"/>
      <c r="Z667" s="20" t="s">
        <v>858</v>
      </c>
      <c r="AA667" s="22">
        <v>19</v>
      </c>
      <c r="AB667" s="22">
        <v>21</v>
      </c>
      <c r="AC667" s="22">
        <v>9</v>
      </c>
      <c r="AD667" s="22">
        <v>50630</v>
      </c>
      <c r="AE667" s="22">
        <v>1031</v>
      </c>
      <c r="AF667" s="22">
        <v>29827</v>
      </c>
      <c r="AG667" s="22">
        <v>1784</v>
      </c>
      <c r="AH667" s="20">
        <v>0.4</v>
      </c>
      <c r="AI667" s="20">
        <v>2</v>
      </c>
      <c r="AJ667" s="20" t="s">
        <v>174</v>
      </c>
      <c r="AK667" s="22">
        <v>450</v>
      </c>
      <c r="AL667" s="22">
        <v>0</v>
      </c>
      <c r="AM667" s="22">
        <v>1</v>
      </c>
      <c r="AN667" s="22">
        <v>0</v>
      </c>
      <c r="AO667" s="22">
        <v>7</v>
      </c>
      <c r="AP667" s="22">
        <v>0</v>
      </c>
      <c r="AQ667" s="22">
        <v>0</v>
      </c>
      <c r="AR667" s="22">
        <v>0</v>
      </c>
      <c r="AS667" s="22">
        <v>3</v>
      </c>
      <c r="AT667" s="22">
        <v>0</v>
      </c>
      <c r="AU667" s="22">
        <v>0</v>
      </c>
      <c r="AV667" s="22">
        <v>0</v>
      </c>
      <c r="AW667" s="22">
        <v>54</v>
      </c>
      <c r="AX667" s="20">
        <v>80.2</v>
      </c>
      <c r="AY667" s="20">
        <v>66.2</v>
      </c>
      <c r="AZ667" s="20">
        <v>25</v>
      </c>
      <c r="BA667" s="20">
        <v>17.2</v>
      </c>
      <c r="BB667" s="22">
        <v>5</v>
      </c>
      <c r="BC667" s="20">
        <v>0.09</v>
      </c>
      <c r="BD667" s="20">
        <v>0.44</v>
      </c>
      <c r="BE667" s="20">
        <v>0.53</v>
      </c>
      <c r="BF667" s="20">
        <v>10.4</v>
      </c>
      <c r="BG667" s="22">
        <v>112</v>
      </c>
      <c r="BH667" s="22">
        <v>41</v>
      </c>
      <c r="BI667" s="22">
        <v>85</v>
      </c>
      <c r="BJ667" s="22">
        <v>18</v>
      </c>
      <c r="BK667" s="22">
        <v>167</v>
      </c>
      <c r="BL667" s="22">
        <v>37</v>
      </c>
      <c r="BM667" s="22">
        <v>104</v>
      </c>
      <c r="BN667" s="22">
        <v>23</v>
      </c>
      <c r="BO667" s="22">
        <v>3</v>
      </c>
      <c r="BP667" s="20"/>
      <c r="BQ667" s="20"/>
      <c r="BR667" s="20"/>
      <c r="BS667" s="20"/>
      <c r="BT667" s="20"/>
      <c r="BU667" s="22">
        <v>0.02</v>
      </c>
      <c r="BV667" s="22">
        <v>0</v>
      </c>
      <c r="BW667" s="22">
        <v>0.09</v>
      </c>
      <c r="BX667" s="22">
        <v>0.11</v>
      </c>
      <c r="BY667" s="22">
        <v>2.08</v>
      </c>
      <c r="BZ667" s="22">
        <v>1.4</v>
      </c>
      <c r="CA667" s="22">
        <v>355</v>
      </c>
      <c r="CB667" s="22">
        <v>54</v>
      </c>
      <c r="CC667" s="22">
        <v>150</v>
      </c>
      <c r="CD667" s="22">
        <v>47</v>
      </c>
      <c r="CE667" s="22">
        <v>222</v>
      </c>
      <c r="CF667" s="22">
        <v>72</v>
      </c>
      <c r="CG667" s="22">
        <v>198</v>
      </c>
      <c r="CH667" s="22">
        <v>76</v>
      </c>
      <c r="CI667" s="22">
        <v>1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37096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1</v>
      </c>
      <c r="J668" s="20">
        <v>-0.5</v>
      </c>
      <c r="K668" s="20">
        <v>-1</v>
      </c>
      <c r="L668" s="22">
        <v>0</v>
      </c>
      <c r="M668" s="20" t="s">
        <v>1630</v>
      </c>
      <c r="N668" s="20">
        <v>0</v>
      </c>
      <c r="O668" s="22">
        <v>533</v>
      </c>
      <c r="P668" s="23" t="b">
        <v>0</v>
      </c>
      <c r="Q668" s="20"/>
      <c r="R668" s="20"/>
      <c r="S668" s="22">
        <v>44</v>
      </c>
      <c r="T668" s="20" t="s">
        <v>1631</v>
      </c>
      <c r="U668" s="20">
        <v>0</v>
      </c>
      <c r="V668" s="20" t="s">
        <v>447</v>
      </c>
      <c r="W668" s="20">
        <v>1.9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0</v>
      </c>
      <c r="AD668" s="22">
        <v>15355</v>
      </c>
      <c r="AE668" s="22">
        <v>447</v>
      </c>
      <c r="AF668" s="22">
        <v>126692</v>
      </c>
      <c r="AG668" s="22">
        <v>5141</v>
      </c>
      <c r="AH668" s="20">
        <v>0</v>
      </c>
      <c r="AI668" s="20">
        <v>0</v>
      </c>
      <c r="AJ668" s="20" t="s">
        <v>447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505</v>
      </c>
      <c r="BH668" s="22">
        <v>74</v>
      </c>
      <c r="BI668" s="22">
        <v>489</v>
      </c>
      <c r="BJ668" s="22">
        <v>59</v>
      </c>
      <c r="BK668" s="22">
        <v>461</v>
      </c>
      <c r="BL668" s="22">
        <v>55</v>
      </c>
      <c r="BM668" s="22">
        <v>510</v>
      </c>
      <c r="BN668" s="22">
        <v>74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479</v>
      </c>
      <c r="CB668" s="22">
        <v>24</v>
      </c>
      <c r="CC668" s="22">
        <v>484</v>
      </c>
      <c r="CD668" s="22">
        <v>73</v>
      </c>
      <c r="CE668" s="22">
        <v>511</v>
      </c>
      <c r="CF668" s="22">
        <v>74</v>
      </c>
      <c r="CG668" s="22">
        <v>126</v>
      </c>
      <c r="CH668" s="22">
        <v>18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217593</v>
      </c>
      <c r="D669" s="22">
        <v>-1</v>
      </c>
      <c r="E669" s="22">
        <v>1</v>
      </c>
      <c r="F669" s="22">
        <v>-2</v>
      </c>
      <c r="G669" s="22">
        <v>2</v>
      </c>
      <c r="H669" s="22">
        <v>0</v>
      </c>
      <c r="I669" s="22">
        <v>3</v>
      </c>
      <c r="J669" s="20">
        <v>0.3</v>
      </c>
      <c r="K669" s="20">
        <v>-0.2</v>
      </c>
      <c r="L669" s="22">
        <v>0</v>
      </c>
      <c r="M669" s="20" t="s">
        <v>895</v>
      </c>
      <c r="N669" s="20">
        <v>0.8</v>
      </c>
      <c r="O669" s="22">
        <v>534</v>
      </c>
      <c r="P669" s="23" t="b">
        <v>0</v>
      </c>
      <c r="Q669" s="20"/>
      <c r="R669" s="20"/>
      <c r="S669" s="22">
        <v>48</v>
      </c>
      <c r="T669" s="20" t="s">
        <v>1649</v>
      </c>
      <c r="U669" s="20">
        <v>1.2</v>
      </c>
      <c r="V669" s="20" t="s">
        <v>1650</v>
      </c>
      <c r="W669" s="20">
        <v>0.1</v>
      </c>
      <c r="X669" s="23" t="b">
        <v>0</v>
      </c>
      <c r="Y669" s="20"/>
      <c r="Z669" s="20" t="s">
        <v>858</v>
      </c>
      <c r="AA669" s="22">
        <v>19</v>
      </c>
      <c r="AB669" s="22">
        <v>21</v>
      </c>
      <c r="AC669" s="22">
        <v>5</v>
      </c>
      <c r="AD669" s="22">
        <v>1327</v>
      </c>
      <c r="AE669" s="22">
        <v>59</v>
      </c>
      <c r="AF669" s="22">
        <v>5397</v>
      </c>
      <c r="AG669" s="22">
        <v>245</v>
      </c>
      <c r="AH669" s="20">
        <v>0.2</v>
      </c>
      <c r="AI669" s="20">
        <v>1</v>
      </c>
      <c r="AJ669" s="20" t="s">
        <v>2329</v>
      </c>
      <c r="AK669" s="22">
        <v>124</v>
      </c>
      <c r="AL669" s="22">
        <v>0</v>
      </c>
      <c r="AM669" s="22">
        <v>0</v>
      </c>
      <c r="AN669" s="22">
        <v>0</v>
      </c>
      <c r="AO669" s="22">
        <v>2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17</v>
      </c>
      <c r="AX669" s="20">
        <v>17.600000000000001</v>
      </c>
      <c r="AY669" s="20">
        <v>26</v>
      </c>
      <c r="AZ669" s="20">
        <v>34</v>
      </c>
      <c r="BA669" s="20">
        <v>7.8</v>
      </c>
      <c r="BB669" s="22">
        <v>1</v>
      </c>
      <c r="BC669" s="20">
        <v>0.2</v>
      </c>
      <c r="BD669" s="20">
        <v>0.1</v>
      </c>
      <c r="BE669" s="20">
        <v>0.3</v>
      </c>
      <c r="BF669" s="20">
        <v>2.16</v>
      </c>
      <c r="BG669" s="22">
        <v>290</v>
      </c>
      <c r="BH669" s="22">
        <v>122</v>
      </c>
      <c r="BI669" s="22">
        <v>186</v>
      </c>
      <c r="BJ669" s="22">
        <v>113</v>
      </c>
      <c r="BK669" s="22">
        <v>133</v>
      </c>
      <c r="BL669" s="22">
        <v>80</v>
      </c>
      <c r="BM669" s="22">
        <v>248</v>
      </c>
      <c r="BN669" s="22">
        <v>109</v>
      </c>
      <c r="BO669" s="22">
        <v>5</v>
      </c>
      <c r="BP669" s="20"/>
      <c r="BQ669" s="20"/>
      <c r="BR669" s="20"/>
      <c r="BS669" s="20"/>
      <c r="BT669" s="20"/>
      <c r="BU669" s="22">
        <v>0.15</v>
      </c>
      <c r="BV669" s="22">
        <v>0</v>
      </c>
      <c r="BW669" s="22">
        <v>7.0000000000000007E-2</v>
      </c>
      <c r="BX669" s="22">
        <v>0.22</v>
      </c>
      <c r="BY669" s="22">
        <v>1.57</v>
      </c>
      <c r="BZ669" s="22">
        <v>1.45</v>
      </c>
      <c r="CA669" s="22">
        <v>316</v>
      </c>
      <c r="CB669" s="22">
        <v>212</v>
      </c>
      <c r="CC669" s="22">
        <v>284</v>
      </c>
      <c r="CD669" s="22">
        <v>133</v>
      </c>
      <c r="CE669" s="22">
        <v>283</v>
      </c>
      <c r="CF669" s="22">
        <v>128</v>
      </c>
      <c r="CG669" s="22">
        <v>457</v>
      </c>
      <c r="CH669" s="22">
        <v>151</v>
      </c>
      <c r="CI669" s="22">
        <v>0.73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84939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4</v>
      </c>
      <c r="J670" s="20">
        <v>0.3</v>
      </c>
      <c r="K670" s="20">
        <v>-0.2</v>
      </c>
      <c r="L670" s="22">
        <v>1</v>
      </c>
      <c r="M670" s="20" t="s">
        <v>1089</v>
      </c>
      <c r="N670" s="20">
        <v>0.8</v>
      </c>
      <c r="O670" s="22">
        <v>535</v>
      </c>
      <c r="P670" s="23" t="b">
        <v>0</v>
      </c>
      <c r="Q670" s="20"/>
      <c r="R670" s="20"/>
      <c r="S670" s="22">
        <v>58</v>
      </c>
      <c r="T670" s="20" t="s">
        <v>1629</v>
      </c>
      <c r="U670" s="20">
        <v>1</v>
      </c>
      <c r="V670" s="20" t="s">
        <v>637</v>
      </c>
      <c r="W670" s="20">
        <v>0.9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4</v>
      </c>
      <c r="AD670" s="22">
        <v>12850</v>
      </c>
      <c r="AE670" s="22">
        <v>367</v>
      </c>
      <c r="AF670" s="22">
        <v>111467</v>
      </c>
      <c r="AG670" s="22">
        <v>3392</v>
      </c>
      <c r="AH670" s="20">
        <v>0.1</v>
      </c>
      <c r="AI670" s="20">
        <v>0.7</v>
      </c>
      <c r="AJ670" s="20" t="s">
        <v>637</v>
      </c>
      <c r="AK670" s="22">
        <v>30</v>
      </c>
      <c r="AL670" s="22">
        <v>0</v>
      </c>
      <c r="AM670" s="22">
        <v>0</v>
      </c>
      <c r="AN670" s="22">
        <v>0</v>
      </c>
      <c r="AO670" s="22">
        <v>2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8</v>
      </c>
      <c r="AX670" s="20">
        <v>8.1999999999999993</v>
      </c>
      <c r="AY670" s="20">
        <v>0.7</v>
      </c>
      <c r="AZ670" s="20">
        <v>7</v>
      </c>
      <c r="BA670" s="20">
        <v>1.6</v>
      </c>
      <c r="BB670" s="22">
        <v>0</v>
      </c>
      <c r="BC670" s="20">
        <v>0.12</v>
      </c>
      <c r="BD670" s="20">
        <v>0.01</v>
      </c>
      <c r="BE670" s="20">
        <v>0.13</v>
      </c>
      <c r="BF670" s="20">
        <v>1.57</v>
      </c>
      <c r="BG670" s="22">
        <v>337</v>
      </c>
      <c r="BH670" s="22">
        <v>39</v>
      </c>
      <c r="BI670" s="22">
        <v>355</v>
      </c>
      <c r="BJ670" s="22">
        <v>46</v>
      </c>
      <c r="BK670" s="22">
        <v>273</v>
      </c>
      <c r="BL670" s="22">
        <v>46</v>
      </c>
      <c r="BM670" s="22">
        <v>359</v>
      </c>
      <c r="BN670" s="22">
        <v>46</v>
      </c>
      <c r="BO670" s="20"/>
      <c r="BP670" s="20"/>
      <c r="BQ670" s="20"/>
      <c r="BR670" s="20"/>
      <c r="BS670" s="20"/>
      <c r="BT670" s="20"/>
      <c r="BU670" s="22">
        <v>0.36</v>
      </c>
      <c r="BV670" s="22">
        <v>0</v>
      </c>
      <c r="BW670" s="22">
        <v>0.03</v>
      </c>
      <c r="BX670" s="22">
        <v>0.39</v>
      </c>
      <c r="BY670" s="22">
        <v>4.71</v>
      </c>
      <c r="BZ670" s="22">
        <v>6</v>
      </c>
      <c r="CA670" s="22">
        <v>79</v>
      </c>
      <c r="CB670" s="22">
        <v>26</v>
      </c>
      <c r="CC670" s="22">
        <v>287</v>
      </c>
      <c r="CD670" s="22">
        <v>41</v>
      </c>
      <c r="CE670" s="22">
        <v>376</v>
      </c>
      <c r="CF670" s="22">
        <v>50</v>
      </c>
      <c r="CG670" s="22">
        <v>170</v>
      </c>
      <c r="CH670" s="22">
        <v>29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222018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2</v>
      </c>
      <c r="J671" s="20">
        <v>-0.5</v>
      </c>
      <c r="K671" s="20">
        <v>-1</v>
      </c>
      <c r="L671" s="22">
        <v>0</v>
      </c>
      <c r="M671" s="20" t="s">
        <v>999</v>
      </c>
      <c r="N671" s="20">
        <v>0</v>
      </c>
      <c r="O671" s="22">
        <v>536</v>
      </c>
      <c r="P671" s="23" t="b">
        <v>0</v>
      </c>
      <c r="Q671" s="20"/>
      <c r="R671" s="20"/>
      <c r="S671" s="22">
        <v>44</v>
      </c>
      <c r="T671" s="20" t="s">
        <v>1651</v>
      </c>
      <c r="U671" s="20">
        <v>0</v>
      </c>
      <c r="V671" s="20" t="s">
        <v>459</v>
      </c>
      <c r="W671" s="20">
        <v>0.1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0</v>
      </c>
      <c r="AD671" s="22">
        <v>686</v>
      </c>
      <c r="AE671" s="22">
        <v>51</v>
      </c>
      <c r="AF671" s="22">
        <v>3045</v>
      </c>
      <c r="AG671" s="22">
        <v>120</v>
      </c>
      <c r="AH671" s="20">
        <v>0</v>
      </c>
      <c r="AI671" s="20">
        <v>0</v>
      </c>
      <c r="AJ671" s="20" t="s">
        <v>459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539</v>
      </c>
      <c r="BH671" s="22">
        <v>213</v>
      </c>
      <c r="BI671" s="22">
        <v>525</v>
      </c>
      <c r="BJ671" s="22">
        <v>213</v>
      </c>
      <c r="BK671" s="22">
        <v>508</v>
      </c>
      <c r="BL671" s="22">
        <v>207</v>
      </c>
      <c r="BM671" s="22">
        <v>544</v>
      </c>
      <c r="BN671" s="22">
        <v>213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537</v>
      </c>
      <c r="CB671" s="22">
        <v>139</v>
      </c>
      <c r="CC671" s="22">
        <v>524</v>
      </c>
      <c r="CD671" s="22">
        <v>204</v>
      </c>
      <c r="CE671" s="22">
        <v>546</v>
      </c>
      <c r="CF671" s="22">
        <v>212</v>
      </c>
      <c r="CG671" s="22">
        <v>450</v>
      </c>
      <c r="CH671" s="22">
        <v>174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201057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-0.3</v>
      </c>
      <c r="K672" s="20">
        <v>-0.8</v>
      </c>
      <c r="L672" s="22">
        <v>1</v>
      </c>
      <c r="M672" s="20" t="s">
        <v>1668</v>
      </c>
      <c r="N672" s="20">
        <v>0.2</v>
      </c>
      <c r="O672" s="22">
        <v>537</v>
      </c>
      <c r="P672" s="23" t="b">
        <v>0</v>
      </c>
      <c r="Q672" s="20"/>
      <c r="R672" s="20"/>
      <c r="S672" s="22">
        <v>44</v>
      </c>
      <c r="T672" s="20" t="s">
        <v>1669</v>
      </c>
      <c r="U672" s="20">
        <v>0.7</v>
      </c>
      <c r="V672" s="20" t="s">
        <v>563</v>
      </c>
      <c r="W672" s="20">
        <v>0.1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2</v>
      </c>
      <c r="AD672" s="22">
        <v>1435</v>
      </c>
      <c r="AE672" s="22">
        <v>70</v>
      </c>
      <c r="AF672" s="22">
        <v>6528</v>
      </c>
      <c r="AG672" s="22">
        <v>190</v>
      </c>
      <c r="AH672" s="20">
        <v>0</v>
      </c>
      <c r="AI672" s="20">
        <v>0.5</v>
      </c>
      <c r="AJ672" s="20" t="s">
        <v>563</v>
      </c>
      <c r="AK672" s="22">
        <v>18</v>
      </c>
      <c r="AL672" s="22">
        <v>0</v>
      </c>
      <c r="AM672" s="22">
        <v>0</v>
      </c>
      <c r="AN672" s="22">
        <v>0</v>
      </c>
      <c r="AO672" s="22">
        <v>1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6</v>
      </c>
      <c r="AX672" s="20">
        <v>8.4</v>
      </c>
      <c r="AY672" s="20">
        <v>0.7</v>
      </c>
      <c r="AZ672" s="20">
        <v>0</v>
      </c>
      <c r="BA672" s="20">
        <v>0.9</v>
      </c>
      <c r="BB672" s="22">
        <v>0</v>
      </c>
      <c r="BC672" s="20">
        <v>0</v>
      </c>
      <c r="BD672" s="20">
        <v>0</v>
      </c>
      <c r="BE672" s="20">
        <v>0</v>
      </c>
      <c r="BF672" s="20">
        <v>0.45</v>
      </c>
      <c r="BG672" s="22">
        <v>335</v>
      </c>
      <c r="BH672" s="22">
        <v>130</v>
      </c>
      <c r="BI672" s="22">
        <v>353</v>
      </c>
      <c r="BJ672" s="22">
        <v>131</v>
      </c>
      <c r="BK672" s="22">
        <v>498</v>
      </c>
      <c r="BL672" s="22">
        <v>202</v>
      </c>
      <c r="BM672" s="22">
        <v>372</v>
      </c>
      <c r="BN672" s="22">
        <v>134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2.25</v>
      </c>
      <c r="BZ672" s="22">
        <v>5</v>
      </c>
      <c r="CA672" s="22">
        <v>525</v>
      </c>
      <c r="CB672" s="22">
        <v>133</v>
      </c>
      <c r="CC672" s="22">
        <v>368</v>
      </c>
      <c r="CD672" s="22">
        <v>123</v>
      </c>
      <c r="CE672" s="22">
        <v>393</v>
      </c>
      <c r="CF672" s="22">
        <v>131</v>
      </c>
      <c r="CG672" s="22">
        <v>381</v>
      </c>
      <c r="CH672" s="22">
        <v>145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487837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4</v>
      </c>
      <c r="J673" s="20">
        <v>-0.5</v>
      </c>
      <c r="K673" s="20">
        <v>-1</v>
      </c>
      <c r="L673" s="22">
        <v>0</v>
      </c>
      <c r="M673" s="20" t="s">
        <v>1672</v>
      </c>
      <c r="N673" s="20">
        <v>0</v>
      </c>
      <c r="O673" s="22">
        <v>538</v>
      </c>
      <c r="P673" s="23" t="b">
        <v>0</v>
      </c>
      <c r="Q673" s="20"/>
      <c r="R673" s="20"/>
      <c r="S673" s="22">
        <v>44</v>
      </c>
      <c r="T673" s="20" t="s">
        <v>1673</v>
      </c>
      <c r="U673" s="20">
        <v>0</v>
      </c>
      <c r="V673" s="20" t="s">
        <v>1674</v>
      </c>
      <c r="W673" s="20">
        <v>7.5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0</v>
      </c>
      <c r="AD673" s="22">
        <v>94320</v>
      </c>
      <c r="AE673" s="22">
        <v>6574</v>
      </c>
      <c r="AF673" s="22">
        <v>438120</v>
      </c>
      <c r="AG673" s="22">
        <v>24444</v>
      </c>
      <c r="AH673" s="20">
        <v>0</v>
      </c>
      <c r="AI673" s="20">
        <v>0</v>
      </c>
      <c r="AJ673" s="20" t="s">
        <v>1674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560</v>
      </c>
      <c r="BH673" s="22">
        <v>54</v>
      </c>
      <c r="BI673" s="22">
        <v>547</v>
      </c>
      <c r="BJ673" s="22">
        <v>56</v>
      </c>
      <c r="BK673" s="22">
        <v>532</v>
      </c>
      <c r="BL673" s="22">
        <v>56</v>
      </c>
      <c r="BM673" s="22">
        <v>565</v>
      </c>
      <c r="BN673" s="22">
        <v>56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574</v>
      </c>
      <c r="CB673" s="22">
        <v>92</v>
      </c>
      <c r="CC673" s="22">
        <v>547</v>
      </c>
      <c r="CD673" s="22">
        <v>56</v>
      </c>
      <c r="CE673" s="22">
        <v>566</v>
      </c>
      <c r="CF673" s="22">
        <v>58</v>
      </c>
      <c r="CG673" s="22">
        <v>56</v>
      </c>
      <c r="CH673" s="22">
        <v>10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224024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3.3</v>
      </c>
      <c r="K674" s="20">
        <v>2.8</v>
      </c>
      <c r="L674" s="22">
        <v>1</v>
      </c>
      <c r="M674" s="20" t="s">
        <v>896</v>
      </c>
      <c r="N674" s="20">
        <v>3.8</v>
      </c>
      <c r="O674" s="22">
        <v>539</v>
      </c>
      <c r="P674" s="23" t="b">
        <v>0</v>
      </c>
      <c r="Q674" s="20"/>
      <c r="R674" s="20"/>
      <c r="S674" s="22">
        <v>60</v>
      </c>
      <c r="T674" s="20" t="s">
        <v>1670</v>
      </c>
      <c r="U674" s="20">
        <v>3.2</v>
      </c>
      <c r="V674" s="20" t="s">
        <v>1671</v>
      </c>
      <c r="W674" s="20">
        <v>1.8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16</v>
      </c>
      <c r="AD674" s="22">
        <v>77101</v>
      </c>
      <c r="AE674" s="22">
        <v>3256</v>
      </c>
      <c r="AF674" s="22">
        <v>80534</v>
      </c>
      <c r="AG674" s="22">
        <v>5685</v>
      </c>
      <c r="AH674" s="20">
        <v>0.6</v>
      </c>
      <c r="AI674" s="20">
        <v>2.7</v>
      </c>
      <c r="AJ674" s="20" t="s">
        <v>2330</v>
      </c>
      <c r="AK674" s="22">
        <v>444</v>
      </c>
      <c r="AL674" s="22">
        <v>1</v>
      </c>
      <c r="AM674" s="22">
        <v>1</v>
      </c>
      <c r="AN674" s="22">
        <v>1</v>
      </c>
      <c r="AO674" s="22">
        <v>6</v>
      </c>
      <c r="AP674" s="22">
        <v>0</v>
      </c>
      <c r="AQ674" s="22">
        <v>0</v>
      </c>
      <c r="AR674" s="22">
        <v>0</v>
      </c>
      <c r="AS674" s="22">
        <v>3</v>
      </c>
      <c r="AT674" s="22">
        <v>0</v>
      </c>
      <c r="AU674" s="22">
        <v>0</v>
      </c>
      <c r="AV674" s="22">
        <v>0</v>
      </c>
      <c r="AW674" s="22">
        <v>78</v>
      </c>
      <c r="AX674" s="20">
        <v>121.2</v>
      </c>
      <c r="AY674" s="20">
        <v>110.6</v>
      </c>
      <c r="AZ674" s="20">
        <v>61</v>
      </c>
      <c r="BA674" s="20">
        <v>29.3</v>
      </c>
      <c r="BB674" s="22">
        <v>5</v>
      </c>
      <c r="BC674" s="20">
        <v>1.41</v>
      </c>
      <c r="BD674" s="20">
        <v>0.99</v>
      </c>
      <c r="BE674" s="20">
        <v>2.4</v>
      </c>
      <c r="BF674" s="20">
        <v>9.89</v>
      </c>
      <c r="BG674" s="22">
        <v>45</v>
      </c>
      <c r="BH674" s="22">
        <v>21</v>
      </c>
      <c r="BI674" s="22">
        <v>30</v>
      </c>
      <c r="BJ674" s="22">
        <v>21</v>
      </c>
      <c r="BK674" s="22">
        <v>81</v>
      </c>
      <c r="BL674" s="22">
        <v>48</v>
      </c>
      <c r="BM674" s="22">
        <v>45</v>
      </c>
      <c r="BN674" s="22">
        <v>29</v>
      </c>
      <c r="BO674" s="20"/>
      <c r="BP674" s="20"/>
      <c r="BQ674" s="22">
        <v>3</v>
      </c>
      <c r="BR674" s="20"/>
      <c r="BS674" s="22">
        <v>3</v>
      </c>
      <c r="BT674" s="20"/>
      <c r="BU674" s="22">
        <v>0.28999999999999998</v>
      </c>
      <c r="BV674" s="22">
        <v>0</v>
      </c>
      <c r="BW674" s="22">
        <v>0.2</v>
      </c>
      <c r="BX674" s="22">
        <v>0.49</v>
      </c>
      <c r="BY674" s="22">
        <v>2</v>
      </c>
      <c r="BZ674" s="22">
        <v>1.22</v>
      </c>
      <c r="CA674" s="22">
        <v>67</v>
      </c>
      <c r="CB674" s="22">
        <v>41</v>
      </c>
      <c r="CC674" s="22">
        <v>67</v>
      </c>
      <c r="CD674" s="22">
        <v>33</v>
      </c>
      <c r="CE674" s="22">
        <v>114</v>
      </c>
      <c r="CF674" s="22">
        <v>52</v>
      </c>
      <c r="CG674" s="22">
        <v>130</v>
      </c>
      <c r="CH674" s="22">
        <v>41</v>
      </c>
      <c r="CI674" s="22">
        <v>1.01</v>
      </c>
      <c r="CJ674" s="22">
        <v>0.2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195899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4</v>
      </c>
      <c r="J675" s="20">
        <v>0</v>
      </c>
      <c r="K675" s="20">
        <v>0</v>
      </c>
      <c r="L675" s="22">
        <v>0</v>
      </c>
      <c r="M675" s="20" t="s">
        <v>1658</v>
      </c>
      <c r="N675" s="20">
        <v>0</v>
      </c>
      <c r="O675" s="22">
        <v>541</v>
      </c>
      <c r="P675" s="23" t="b">
        <v>0</v>
      </c>
      <c r="Q675" s="20" t="s">
        <v>2656</v>
      </c>
      <c r="R675" s="20" t="s">
        <v>2657</v>
      </c>
      <c r="S675" s="22">
        <v>60</v>
      </c>
      <c r="T675" s="20" t="s">
        <v>1659</v>
      </c>
      <c r="U675" s="20">
        <v>0</v>
      </c>
      <c r="V675" s="20" t="s">
        <v>536</v>
      </c>
      <c r="W675" s="20">
        <v>0</v>
      </c>
      <c r="X675" s="23" t="b">
        <v>0</v>
      </c>
      <c r="Y675" s="20"/>
      <c r="Z675" s="20" t="s">
        <v>872</v>
      </c>
      <c r="AA675" s="22">
        <v>19</v>
      </c>
      <c r="AB675" s="22">
        <v>21</v>
      </c>
      <c r="AC675" s="22">
        <v>0</v>
      </c>
      <c r="AD675" s="22">
        <v>0</v>
      </c>
      <c r="AE675" s="22">
        <v>0</v>
      </c>
      <c r="AF675" s="22">
        <v>4622</v>
      </c>
      <c r="AG675" s="22">
        <v>29</v>
      </c>
      <c r="AH675" s="20">
        <v>0</v>
      </c>
      <c r="AI675" s="20">
        <v>0</v>
      </c>
      <c r="AJ675" s="20" t="s">
        <v>536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711</v>
      </c>
      <c r="BH675" s="22">
        <v>87</v>
      </c>
      <c r="BI675" s="22">
        <v>710</v>
      </c>
      <c r="BJ675" s="22">
        <v>87</v>
      </c>
      <c r="BK675" s="22">
        <v>710</v>
      </c>
      <c r="BL675" s="22">
        <v>87</v>
      </c>
      <c r="BM675" s="22">
        <v>711</v>
      </c>
      <c r="BN675" s="22">
        <v>87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66</v>
      </c>
      <c r="CB675" s="22">
        <v>22</v>
      </c>
      <c r="CC675" s="22">
        <v>705</v>
      </c>
      <c r="CD675" s="22">
        <v>86</v>
      </c>
      <c r="CE675" s="22">
        <v>710</v>
      </c>
      <c r="CF675" s="22">
        <v>87</v>
      </c>
      <c r="CG675" s="22">
        <v>577</v>
      </c>
      <c r="CH675" s="22">
        <v>82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215439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3</v>
      </c>
      <c r="J676" s="20">
        <v>0.5</v>
      </c>
      <c r="K676" s="20">
        <v>0</v>
      </c>
      <c r="L676" s="22">
        <v>1</v>
      </c>
      <c r="M676" s="20" t="s">
        <v>2331</v>
      </c>
      <c r="N676" s="20">
        <v>1</v>
      </c>
      <c r="O676" s="22">
        <v>542</v>
      </c>
      <c r="P676" s="23" t="b">
        <v>0</v>
      </c>
      <c r="Q676" s="20"/>
      <c r="R676" s="20" t="s">
        <v>2979</v>
      </c>
      <c r="S676" s="22">
        <v>49</v>
      </c>
      <c r="T676" s="20" t="s">
        <v>1648</v>
      </c>
      <c r="U676" s="20">
        <v>2.8</v>
      </c>
      <c r="V676" s="20" t="s">
        <v>2332</v>
      </c>
      <c r="W676" s="20">
        <v>0.7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11</v>
      </c>
      <c r="AD676" s="22">
        <v>42587</v>
      </c>
      <c r="AE676" s="22">
        <v>557</v>
      </c>
      <c r="AF676" s="22">
        <v>87335</v>
      </c>
      <c r="AG676" s="22">
        <v>1866</v>
      </c>
      <c r="AH676" s="20">
        <v>0.2</v>
      </c>
      <c r="AI676" s="20">
        <v>2.2000000000000002</v>
      </c>
      <c r="AJ676" s="20" t="s">
        <v>2332</v>
      </c>
      <c r="AK676" s="22">
        <v>304</v>
      </c>
      <c r="AL676" s="22">
        <v>0</v>
      </c>
      <c r="AM676" s="22">
        <v>1</v>
      </c>
      <c r="AN676" s="22">
        <v>0</v>
      </c>
      <c r="AO676" s="22">
        <v>5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2</v>
      </c>
      <c r="AW676" s="22">
        <v>53</v>
      </c>
      <c r="AX676" s="20">
        <v>90</v>
      </c>
      <c r="AY676" s="20">
        <v>52.8</v>
      </c>
      <c r="AZ676" s="20">
        <v>24</v>
      </c>
      <c r="BA676" s="20">
        <v>16.7</v>
      </c>
      <c r="BB676" s="22">
        <v>4</v>
      </c>
      <c r="BC676" s="20">
        <v>0.37</v>
      </c>
      <c r="BD676" s="20">
        <v>0.27</v>
      </c>
      <c r="BE676" s="20">
        <v>0.64</v>
      </c>
      <c r="BF676" s="20">
        <v>8.01</v>
      </c>
      <c r="BG676" s="22">
        <v>88</v>
      </c>
      <c r="BH676" s="22">
        <v>31</v>
      </c>
      <c r="BI676" s="22">
        <v>117</v>
      </c>
      <c r="BJ676" s="22">
        <v>80</v>
      </c>
      <c r="BK676" s="22">
        <v>178</v>
      </c>
      <c r="BL676" s="22">
        <v>99</v>
      </c>
      <c r="BM676" s="22">
        <v>114</v>
      </c>
      <c r="BN676" s="22">
        <v>62</v>
      </c>
      <c r="BO676" s="20"/>
      <c r="BP676" s="20"/>
      <c r="BQ676" s="20"/>
      <c r="BR676" s="20"/>
      <c r="BS676" s="20"/>
      <c r="BT676" s="20"/>
      <c r="BU676" s="22">
        <v>0.11</v>
      </c>
      <c r="BV676" s="22">
        <v>0</v>
      </c>
      <c r="BW676" s="22">
        <v>0.08</v>
      </c>
      <c r="BX676" s="22">
        <v>0.19</v>
      </c>
      <c r="BY676" s="22">
        <v>2.37</v>
      </c>
      <c r="BZ676" s="22">
        <v>1.48</v>
      </c>
      <c r="CA676" s="22">
        <v>275</v>
      </c>
      <c r="CB676" s="22">
        <v>182</v>
      </c>
      <c r="CC676" s="22">
        <v>261</v>
      </c>
      <c r="CD676" s="22">
        <v>121</v>
      </c>
      <c r="CE676" s="22">
        <v>138</v>
      </c>
      <c r="CF676" s="22">
        <v>61</v>
      </c>
      <c r="CG676" s="22">
        <v>193</v>
      </c>
      <c r="CH676" s="22">
        <v>58</v>
      </c>
      <c r="CI676" s="22">
        <v>1.18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180151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1644</v>
      </c>
      <c r="N677" s="20">
        <v>0</v>
      </c>
      <c r="O677" s="22">
        <v>543</v>
      </c>
      <c r="P677" s="23" t="b">
        <v>0</v>
      </c>
      <c r="Q677" s="20" t="s">
        <v>2658</v>
      </c>
      <c r="R677" s="20" t="s">
        <v>2659</v>
      </c>
      <c r="S677" s="22">
        <v>45</v>
      </c>
      <c r="T677" s="20" t="s">
        <v>1645</v>
      </c>
      <c r="U677" s="20">
        <v>0</v>
      </c>
      <c r="V677" s="20" t="s">
        <v>2333</v>
      </c>
      <c r="W677" s="20">
        <v>0.1</v>
      </c>
      <c r="X677" s="23" t="b">
        <v>0</v>
      </c>
      <c r="Y677" s="20"/>
      <c r="Z677" s="20" t="s">
        <v>872</v>
      </c>
      <c r="AA677" s="22">
        <v>19</v>
      </c>
      <c r="AB677" s="22">
        <v>21</v>
      </c>
      <c r="AC677" s="22">
        <v>0</v>
      </c>
      <c r="AD677" s="22">
        <v>0</v>
      </c>
      <c r="AE677" s="22">
        <v>0</v>
      </c>
      <c r="AF677" s="22">
        <v>11072</v>
      </c>
      <c r="AG677" s="22">
        <v>225</v>
      </c>
      <c r="AH677" s="20">
        <v>0</v>
      </c>
      <c r="AI677" s="20">
        <v>0</v>
      </c>
      <c r="AJ677" s="20" t="s">
        <v>2333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577</v>
      </c>
      <c r="BH677" s="22">
        <v>219</v>
      </c>
      <c r="BI677" s="22">
        <v>570</v>
      </c>
      <c r="BJ677" s="22">
        <v>218</v>
      </c>
      <c r="BK677" s="22">
        <v>556</v>
      </c>
      <c r="BL677" s="22">
        <v>211</v>
      </c>
      <c r="BM677" s="22">
        <v>582</v>
      </c>
      <c r="BN677" s="22">
        <v>222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372</v>
      </c>
      <c r="CB677" s="22">
        <v>224</v>
      </c>
      <c r="CC677" s="22">
        <v>565</v>
      </c>
      <c r="CD677" s="22">
        <v>213</v>
      </c>
      <c r="CE677" s="22">
        <v>583</v>
      </c>
      <c r="CF677" s="22">
        <v>223</v>
      </c>
      <c r="CG677" s="22">
        <v>442</v>
      </c>
      <c r="CH677" s="22">
        <v>143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103192</v>
      </c>
      <c r="D678" s="22">
        <v>0</v>
      </c>
      <c r="E678" s="22">
        <v>0</v>
      </c>
      <c r="F678" s="22">
        <v>0</v>
      </c>
      <c r="G678" s="22">
        <v>0</v>
      </c>
      <c r="H678" s="22">
        <v>1</v>
      </c>
      <c r="I678" s="22">
        <v>2</v>
      </c>
      <c r="J678" s="20">
        <v>3.5</v>
      </c>
      <c r="K678" s="20">
        <v>3</v>
      </c>
      <c r="L678" s="22">
        <v>1</v>
      </c>
      <c r="M678" s="20" t="s">
        <v>1637</v>
      </c>
      <c r="N678" s="20">
        <v>4</v>
      </c>
      <c r="O678" s="22">
        <v>544</v>
      </c>
      <c r="P678" s="23" t="b">
        <v>0</v>
      </c>
      <c r="Q678" s="20"/>
      <c r="R678" s="20"/>
      <c r="S678" s="22">
        <v>45</v>
      </c>
      <c r="T678" s="20" t="s">
        <v>1638</v>
      </c>
      <c r="U678" s="20">
        <v>3.6</v>
      </c>
      <c r="V678" s="20" t="s">
        <v>433</v>
      </c>
      <c r="W678" s="20">
        <v>1.7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18</v>
      </c>
      <c r="AD678" s="22">
        <v>93179</v>
      </c>
      <c r="AE678" s="22">
        <v>7343</v>
      </c>
      <c r="AF678" s="22">
        <v>37896</v>
      </c>
      <c r="AG678" s="22">
        <v>3590</v>
      </c>
      <c r="AH678" s="20">
        <v>0.9</v>
      </c>
      <c r="AI678" s="20">
        <v>4</v>
      </c>
      <c r="AJ678" s="20" t="s">
        <v>433</v>
      </c>
      <c r="AK678" s="22">
        <v>450</v>
      </c>
      <c r="AL678" s="22">
        <v>1</v>
      </c>
      <c r="AM678" s="22">
        <v>0</v>
      </c>
      <c r="AN678" s="22">
        <v>0</v>
      </c>
      <c r="AO678" s="22">
        <v>7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3</v>
      </c>
      <c r="AW678" s="22">
        <v>84</v>
      </c>
      <c r="AX678" s="20">
        <v>148.6</v>
      </c>
      <c r="AY678" s="20">
        <v>3.4</v>
      </c>
      <c r="AZ678" s="20">
        <v>38</v>
      </c>
      <c r="BA678" s="20">
        <v>19</v>
      </c>
      <c r="BB678" s="22">
        <v>5</v>
      </c>
      <c r="BC678" s="20">
        <v>0.26</v>
      </c>
      <c r="BD678" s="20">
        <v>0</v>
      </c>
      <c r="BE678" s="20">
        <v>0.26</v>
      </c>
      <c r="BF678" s="20">
        <v>10.4</v>
      </c>
      <c r="BG678" s="22">
        <v>22</v>
      </c>
      <c r="BH678" s="22">
        <v>3</v>
      </c>
      <c r="BI678" s="22">
        <v>312</v>
      </c>
      <c r="BJ678" s="22">
        <v>112</v>
      </c>
      <c r="BK678" s="22">
        <v>125</v>
      </c>
      <c r="BL678" s="22">
        <v>21</v>
      </c>
      <c r="BM678" s="22">
        <v>95</v>
      </c>
      <c r="BN678" s="22">
        <v>19</v>
      </c>
      <c r="BO678" s="20"/>
      <c r="BP678" s="20"/>
      <c r="BQ678" s="20"/>
      <c r="BR678" s="20"/>
      <c r="BS678" s="20"/>
      <c r="BT678" s="20"/>
      <c r="BU678" s="22">
        <v>0.05</v>
      </c>
      <c r="BV678" s="22">
        <v>0</v>
      </c>
      <c r="BW678" s="22">
        <v>0</v>
      </c>
      <c r="BX678" s="22">
        <v>0.05</v>
      </c>
      <c r="BY678" s="22">
        <v>2.08</v>
      </c>
      <c r="BZ678" s="22">
        <v>1.4</v>
      </c>
      <c r="CA678" s="22">
        <v>353</v>
      </c>
      <c r="CB678" s="22">
        <v>52</v>
      </c>
      <c r="CC678" s="22">
        <v>56</v>
      </c>
      <c r="CD678" s="22">
        <v>14</v>
      </c>
      <c r="CE678" s="22">
        <v>90</v>
      </c>
      <c r="CF678" s="22">
        <v>22</v>
      </c>
      <c r="CG678" s="22">
        <v>132</v>
      </c>
      <c r="CH678" s="22">
        <v>49</v>
      </c>
      <c r="CI678" s="22">
        <v>1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40669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0.3</v>
      </c>
      <c r="K679" s="20">
        <v>-0.2</v>
      </c>
      <c r="L679" s="22">
        <v>0</v>
      </c>
      <c r="M679" s="20" t="s">
        <v>1632</v>
      </c>
      <c r="N679" s="20">
        <v>0.8</v>
      </c>
      <c r="O679" s="22">
        <v>577</v>
      </c>
      <c r="P679" s="23" t="b">
        <v>0</v>
      </c>
      <c r="Q679" s="20"/>
      <c r="R679" s="20"/>
      <c r="S679" s="22">
        <v>44</v>
      </c>
      <c r="T679" s="20" t="s">
        <v>1633</v>
      </c>
      <c r="U679" s="20">
        <v>1.5</v>
      </c>
      <c r="V679" s="20" t="s">
        <v>455</v>
      </c>
      <c r="W679" s="20">
        <v>0.1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3</v>
      </c>
      <c r="AD679" s="22">
        <v>1765</v>
      </c>
      <c r="AE679" s="22">
        <v>72</v>
      </c>
      <c r="AF679" s="22">
        <v>4277</v>
      </c>
      <c r="AG679" s="22">
        <v>235</v>
      </c>
      <c r="AH679" s="20">
        <v>0.2</v>
      </c>
      <c r="AI679" s="20">
        <v>0.7</v>
      </c>
      <c r="AJ679" s="20" t="s">
        <v>455</v>
      </c>
      <c r="AK679" s="22">
        <v>111</v>
      </c>
      <c r="AL679" s="22">
        <v>0</v>
      </c>
      <c r="AM679" s="22">
        <v>0</v>
      </c>
      <c r="AN679" s="22">
        <v>0</v>
      </c>
      <c r="AO679" s="22">
        <v>1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14</v>
      </c>
      <c r="AX679" s="20">
        <v>29.8</v>
      </c>
      <c r="AY679" s="20">
        <v>0.1</v>
      </c>
      <c r="AZ679" s="20">
        <v>0</v>
      </c>
      <c r="BA679" s="20">
        <v>3</v>
      </c>
      <c r="BB679" s="22">
        <v>1</v>
      </c>
      <c r="BC679" s="20">
        <v>0</v>
      </c>
      <c r="BD679" s="20">
        <v>0</v>
      </c>
      <c r="BE679" s="20">
        <v>0</v>
      </c>
      <c r="BF679" s="20">
        <v>1.7</v>
      </c>
      <c r="BG679" s="22">
        <v>248</v>
      </c>
      <c r="BH679" s="22">
        <v>98</v>
      </c>
      <c r="BI679" s="22">
        <v>373</v>
      </c>
      <c r="BJ679" s="22">
        <v>138</v>
      </c>
      <c r="BK679" s="22">
        <v>462</v>
      </c>
      <c r="BL679" s="22">
        <v>182</v>
      </c>
      <c r="BM679" s="22">
        <v>322</v>
      </c>
      <c r="BN679" s="22">
        <v>115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1.38</v>
      </c>
      <c r="BZ679" s="22">
        <v>0.81</v>
      </c>
      <c r="CA679" s="22">
        <v>480</v>
      </c>
      <c r="CB679" s="22">
        <v>106</v>
      </c>
      <c r="CC679" s="22">
        <v>282</v>
      </c>
      <c r="CD679" s="22">
        <v>90</v>
      </c>
      <c r="CE679" s="22">
        <v>257</v>
      </c>
      <c r="CF679" s="22">
        <v>81</v>
      </c>
      <c r="CG679" s="22">
        <v>403</v>
      </c>
      <c r="CH679" s="22">
        <v>154</v>
      </c>
      <c r="CI679" s="22">
        <v>0.81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75</v>
      </c>
      <c r="B680" s="22">
        <v>100</v>
      </c>
      <c r="C680" s="22">
        <v>213999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3</v>
      </c>
      <c r="J680" s="20">
        <v>0.5</v>
      </c>
      <c r="K680" s="20">
        <v>0.2</v>
      </c>
      <c r="L680" s="22">
        <v>1</v>
      </c>
      <c r="M680" s="20" t="s">
        <v>2660</v>
      </c>
      <c r="N680" s="20">
        <v>1.2</v>
      </c>
      <c r="O680" s="22">
        <v>642</v>
      </c>
      <c r="P680" s="23" t="b">
        <v>0</v>
      </c>
      <c r="Q680" s="20" t="s">
        <v>2394</v>
      </c>
      <c r="R680" s="20" t="s">
        <v>3378</v>
      </c>
      <c r="S680" s="22">
        <v>50</v>
      </c>
      <c r="T680" s="20" t="s">
        <v>2661</v>
      </c>
      <c r="U680" s="20">
        <v>1.2</v>
      </c>
      <c r="V680" s="20" t="s">
        <v>2662</v>
      </c>
      <c r="W680" s="20">
        <v>0.1</v>
      </c>
      <c r="X680" s="23" t="b">
        <v>0</v>
      </c>
      <c r="Y680" s="20"/>
      <c r="Z680" s="20" t="s">
        <v>937</v>
      </c>
      <c r="AA680" s="22">
        <v>19</v>
      </c>
      <c r="AB680" s="22">
        <v>21</v>
      </c>
      <c r="AC680" s="22">
        <v>5</v>
      </c>
      <c r="AD680" s="22">
        <v>6073</v>
      </c>
      <c r="AE680" s="22">
        <v>167</v>
      </c>
      <c r="AF680" s="22">
        <v>7447</v>
      </c>
      <c r="AG680" s="22">
        <v>783</v>
      </c>
      <c r="AH680" s="20">
        <v>0.2</v>
      </c>
      <c r="AI680" s="20">
        <v>1</v>
      </c>
      <c r="AJ680" s="20" t="s">
        <v>411</v>
      </c>
      <c r="AK680" s="22">
        <v>249</v>
      </c>
      <c r="AL680" s="22">
        <v>0</v>
      </c>
      <c r="AM680" s="22">
        <v>0</v>
      </c>
      <c r="AN680" s="22">
        <v>0</v>
      </c>
      <c r="AO680" s="22">
        <v>3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0</v>
      </c>
      <c r="AV680" s="22">
        <v>0</v>
      </c>
      <c r="AW680" s="22">
        <v>29</v>
      </c>
      <c r="AX680" s="20">
        <v>57</v>
      </c>
      <c r="AY680" s="20">
        <v>14.7</v>
      </c>
      <c r="AZ680" s="20">
        <v>5</v>
      </c>
      <c r="BA680" s="20">
        <v>7.6</v>
      </c>
      <c r="BB680" s="22">
        <v>3</v>
      </c>
      <c r="BC680" s="20">
        <v>0.14000000000000001</v>
      </c>
      <c r="BD680" s="20">
        <v>0.04</v>
      </c>
      <c r="BE680" s="20">
        <v>0.18</v>
      </c>
      <c r="BF680" s="20">
        <v>5.56</v>
      </c>
      <c r="BG680" s="22">
        <v>172</v>
      </c>
      <c r="BH680" s="22">
        <v>64</v>
      </c>
      <c r="BI680" s="22">
        <v>245</v>
      </c>
      <c r="BJ680" s="22">
        <v>135</v>
      </c>
      <c r="BK680" s="22">
        <v>293</v>
      </c>
      <c r="BL680" s="22">
        <v>146</v>
      </c>
      <c r="BM680" s="22">
        <v>251</v>
      </c>
      <c r="BN680" s="22">
        <v>110</v>
      </c>
      <c r="BO680" s="20"/>
      <c r="BP680" s="20"/>
      <c r="BQ680" s="20"/>
      <c r="BR680" s="20"/>
      <c r="BS680" s="20"/>
      <c r="BT680" s="20"/>
      <c r="BU680" s="22">
        <v>0.05</v>
      </c>
      <c r="BV680" s="22">
        <v>0</v>
      </c>
      <c r="BW680" s="22">
        <v>0.01</v>
      </c>
      <c r="BX680" s="22">
        <v>0.06</v>
      </c>
      <c r="BY680" s="22">
        <v>2.0099999999999998</v>
      </c>
      <c r="BZ680" s="22">
        <v>1.08</v>
      </c>
      <c r="CA680" s="22">
        <v>199</v>
      </c>
      <c r="CB680" s="22">
        <v>124</v>
      </c>
      <c r="CC680" s="22">
        <v>237</v>
      </c>
      <c r="CD680" s="22">
        <v>109</v>
      </c>
      <c r="CE680" s="22">
        <v>290</v>
      </c>
      <c r="CF680" s="22">
        <v>134</v>
      </c>
      <c r="CG680" s="22">
        <v>371</v>
      </c>
      <c r="CH680" s="22">
        <v>117</v>
      </c>
      <c r="CI680" s="22">
        <v>1.08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447879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1</v>
      </c>
      <c r="J681" s="20">
        <v>-0.5</v>
      </c>
      <c r="K681" s="20">
        <v>-1</v>
      </c>
      <c r="L681" s="22">
        <v>0</v>
      </c>
      <c r="M681" s="20" t="s">
        <v>2663</v>
      </c>
      <c r="N681" s="20">
        <v>0</v>
      </c>
      <c r="O681" s="22">
        <v>647</v>
      </c>
      <c r="P681" s="23" t="b">
        <v>0</v>
      </c>
      <c r="Q681" s="20"/>
      <c r="R681" s="20"/>
      <c r="S681" s="22">
        <v>40</v>
      </c>
      <c r="T681" s="20" t="s">
        <v>2664</v>
      </c>
      <c r="U681" s="20">
        <v>0</v>
      </c>
      <c r="V681" s="20" t="s">
        <v>2665</v>
      </c>
      <c r="W681" s="20">
        <v>0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0</v>
      </c>
      <c r="AD681" s="22">
        <v>2434</v>
      </c>
      <c r="AE681" s="22">
        <v>107</v>
      </c>
      <c r="AF681" s="22">
        <v>1233</v>
      </c>
      <c r="AG681" s="22">
        <v>100</v>
      </c>
      <c r="AH681" s="20">
        <v>0</v>
      </c>
      <c r="AI681" s="20">
        <v>0</v>
      </c>
      <c r="AJ681" s="20" t="s">
        <v>2665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470</v>
      </c>
      <c r="BH681" s="22">
        <v>60</v>
      </c>
      <c r="BI681" s="22">
        <v>454</v>
      </c>
      <c r="BJ681" s="22">
        <v>44</v>
      </c>
      <c r="BK681" s="22">
        <v>424</v>
      </c>
      <c r="BL681" s="22">
        <v>40</v>
      </c>
      <c r="BM681" s="22">
        <v>476</v>
      </c>
      <c r="BN681" s="22">
        <v>60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671</v>
      </c>
      <c r="CB681" s="22">
        <v>68</v>
      </c>
      <c r="CC681" s="22">
        <v>447</v>
      </c>
      <c r="CD681" s="22">
        <v>59</v>
      </c>
      <c r="CE681" s="22">
        <v>475</v>
      </c>
      <c r="CF681" s="22">
        <v>60</v>
      </c>
      <c r="CG681" s="22">
        <v>500</v>
      </c>
      <c r="CH681" s="22">
        <v>67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101178</v>
      </c>
      <c r="D682" s="22">
        <v>0</v>
      </c>
      <c r="E682" s="22">
        <v>0</v>
      </c>
      <c r="F682" s="22">
        <v>1</v>
      </c>
      <c r="G682" s="22">
        <v>-1</v>
      </c>
      <c r="H682" s="22">
        <v>0</v>
      </c>
      <c r="I682" s="22">
        <v>3</v>
      </c>
      <c r="J682" s="20">
        <v>6.7</v>
      </c>
      <c r="K682" s="20">
        <v>6.2</v>
      </c>
      <c r="L682" s="22">
        <v>7</v>
      </c>
      <c r="M682" s="20" t="s">
        <v>479</v>
      </c>
      <c r="N682" s="20">
        <v>7.2</v>
      </c>
      <c r="O682" s="22">
        <v>664</v>
      </c>
      <c r="P682" s="23" t="b">
        <v>0</v>
      </c>
      <c r="Q682" s="20"/>
      <c r="R682" s="20"/>
      <c r="S682" s="22">
        <v>61</v>
      </c>
      <c r="T682" s="20" t="s">
        <v>2666</v>
      </c>
      <c r="U682" s="20">
        <v>7.2</v>
      </c>
      <c r="V682" s="20" t="s">
        <v>2667</v>
      </c>
      <c r="W682" s="20">
        <v>8.4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29</v>
      </c>
      <c r="AD682" s="22">
        <v>852114</v>
      </c>
      <c r="AE682" s="22">
        <v>146395</v>
      </c>
      <c r="AF682" s="22">
        <v>126586</v>
      </c>
      <c r="AG682" s="22">
        <v>8449</v>
      </c>
      <c r="AH682" s="20">
        <v>1.2</v>
      </c>
      <c r="AI682" s="20">
        <v>4.8</v>
      </c>
      <c r="AJ682" s="20" t="s">
        <v>2667</v>
      </c>
      <c r="AK682" s="22">
        <v>350</v>
      </c>
      <c r="AL682" s="22">
        <v>2</v>
      </c>
      <c r="AM682" s="22">
        <v>3</v>
      </c>
      <c r="AN682" s="22">
        <v>0</v>
      </c>
      <c r="AO682" s="22">
        <v>6</v>
      </c>
      <c r="AP682" s="22">
        <v>0</v>
      </c>
      <c r="AQ682" s="22">
        <v>0</v>
      </c>
      <c r="AR682" s="22">
        <v>0</v>
      </c>
      <c r="AS682" s="22">
        <v>1</v>
      </c>
      <c r="AT682" s="22">
        <v>0</v>
      </c>
      <c r="AU682" s="22">
        <v>0</v>
      </c>
      <c r="AV682" s="22">
        <v>3</v>
      </c>
      <c r="AW682" s="22">
        <v>113</v>
      </c>
      <c r="AX682" s="20">
        <v>176</v>
      </c>
      <c r="AY682" s="20">
        <v>77.7</v>
      </c>
      <c r="AZ682" s="20">
        <v>77</v>
      </c>
      <c r="BA682" s="20">
        <v>33.1</v>
      </c>
      <c r="BB682" s="22">
        <v>4</v>
      </c>
      <c r="BC682" s="20">
        <v>1.52</v>
      </c>
      <c r="BD682" s="20">
        <v>0.48</v>
      </c>
      <c r="BE682" s="20">
        <v>2</v>
      </c>
      <c r="BF682" s="20">
        <v>8.9</v>
      </c>
      <c r="BG682" s="22">
        <v>8</v>
      </c>
      <c r="BH682" s="22">
        <v>2</v>
      </c>
      <c r="BI682" s="22">
        <v>63</v>
      </c>
      <c r="BJ682" s="22">
        <v>46</v>
      </c>
      <c r="BK682" s="22">
        <v>59</v>
      </c>
      <c r="BL682" s="22">
        <v>34</v>
      </c>
      <c r="BM682" s="22">
        <v>33</v>
      </c>
      <c r="BN682" s="22">
        <v>23</v>
      </c>
      <c r="BO682" s="22">
        <v>1</v>
      </c>
      <c r="BP682" s="20"/>
      <c r="BQ682" s="20"/>
      <c r="BR682" s="20"/>
      <c r="BS682" s="20"/>
      <c r="BT682" s="20"/>
      <c r="BU682" s="22">
        <v>0.39</v>
      </c>
      <c r="BV682" s="22">
        <v>0</v>
      </c>
      <c r="BW682" s="22">
        <v>0.12</v>
      </c>
      <c r="BX682" s="22">
        <v>0.51</v>
      </c>
      <c r="BY682" s="22">
        <v>2.29</v>
      </c>
      <c r="BZ682" s="22">
        <v>1.54</v>
      </c>
      <c r="CA682" s="22">
        <v>60</v>
      </c>
      <c r="CB682" s="22">
        <v>38</v>
      </c>
      <c r="CC682" s="22">
        <v>7</v>
      </c>
      <c r="CD682" s="22">
        <v>5</v>
      </c>
      <c r="CE682" s="22">
        <v>5</v>
      </c>
      <c r="CF682" s="22">
        <v>2</v>
      </c>
      <c r="CG682" s="22">
        <v>52</v>
      </c>
      <c r="CH682" s="22">
        <v>19</v>
      </c>
      <c r="CI682" s="22">
        <v>1.03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233963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-0.5</v>
      </c>
      <c r="K683" s="20">
        <v>-1</v>
      </c>
      <c r="L683" s="22">
        <v>0</v>
      </c>
      <c r="M683" s="20" t="s">
        <v>1363</v>
      </c>
      <c r="N683" s="20">
        <v>0</v>
      </c>
      <c r="O683" s="22">
        <v>676</v>
      </c>
      <c r="P683" s="23" t="b">
        <v>0</v>
      </c>
      <c r="Q683" s="20"/>
      <c r="R683" s="20" t="s">
        <v>2980</v>
      </c>
      <c r="S683" s="22">
        <v>45</v>
      </c>
      <c r="T683" s="20" t="s">
        <v>2981</v>
      </c>
      <c r="U683" s="20">
        <v>0</v>
      </c>
      <c r="V683" s="20" t="s">
        <v>2982</v>
      </c>
      <c r="W683" s="20">
        <v>0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0</v>
      </c>
      <c r="AD683" s="22">
        <v>741</v>
      </c>
      <c r="AE683" s="22">
        <v>51</v>
      </c>
      <c r="AF683" s="22">
        <v>357</v>
      </c>
      <c r="AG683" s="22">
        <v>29</v>
      </c>
      <c r="AH683" s="20">
        <v>0</v>
      </c>
      <c r="AI683" s="20">
        <v>0</v>
      </c>
      <c r="AJ683" s="20" t="s">
        <v>2982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587</v>
      </c>
      <c r="BH683" s="22">
        <v>225</v>
      </c>
      <c r="BI683" s="22">
        <v>580</v>
      </c>
      <c r="BJ683" s="22">
        <v>225</v>
      </c>
      <c r="BK683" s="22">
        <v>569</v>
      </c>
      <c r="BL683" s="22">
        <v>223</v>
      </c>
      <c r="BM683" s="22">
        <v>592</v>
      </c>
      <c r="BN683" s="22">
        <v>225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403</v>
      </c>
      <c r="CB683" s="22">
        <v>87</v>
      </c>
      <c r="CC683" s="22">
        <v>575</v>
      </c>
      <c r="CD683" s="22">
        <v>218</v>
      </c>
      <c r="CE683" s="22">
        <v>594</v>
      </c>
      <c r="CF683" s="22">
        <v>224</v>
      </c>
      <c r="CG683" s="22">
        <v>657</v>
      </c>
      <c r="CH683" s="22">
        <v>222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460842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3</v>
      </c>
      <c r="J684" s="20">
        <v>0.5</v>
      </c>
      <c r="K684" s="20">
        <v>0</v>
      </c>
      <c r="L684" s="22">
        <v>1</v>
      </c>
      <c r="M684" s="20" t="s">
        <v>3155</v>
      </c>
      <c r="N684" s="20">
        <v>1</v>
      </c>
      <c r="O684" s="22">
        <v>689</v>
      </c>
      <c r="P684" s="23" t="b">
        <v>0</v>
      </c>
      <c r="Q684" s="20"/>
      <c r="R684" s="20"/>
      <c r="S684" s="22">
        <v>65</v>
      </c>
      <c r="T684" s="20" t="s">
        <v>3156</v>
      </c>
      <c r="U684" s="20">
        <v>1</v>
      </c>
      <c r="V684" s="20" t="s">
        <v>3157</v>
      </c>
      <c r="W684" s="20">
        <v>0.2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2</v>
      </c>
      <c r="AD684" s="22">
        <v>28124</v>
      </c>
      <c r="AE684" s="22">
        <v>971</v>
      </c>
      <c r="AF684" s="22">
        <v>9620</v>
      </c>
      <c r="AG684" s="22">
        <v>1849</v>
      </c>
      <c r="AH684" s="20">
        <v>0.2</v>
      </c>
      <c r="AI684" s="20">
        <v>0.3</v>
      </c>
      <c r="AJ684" s="20" t="s">
        <v>3157</v>
      </c>
      <c r="AK684" s="22">
        <v>24</v>
      </c>
      <c r="AL684" s="22">
        <v>0</v>
      </c>
      <c r="AM684" s="22">
        <v>0</v>
      </c>
      <c r="AN684" s="22">
        <v>0</v>
      </c>
      <c r="AO684" s="22">
        <v>3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12</v>
      </c>
      <c r="AX684" s="20">
        <v>7.2</v>
      </c>
      <c r="AY684" s="20">
        <v>0</v>
      </c>
      <c r="AZ684" s="20">
        <v>0</v>
      </c>
      <c r="BA684" s="20">
        <v>0.7</v>
      </c>
      <c r="BB684" s="22">
        <v>0</v>
      </c>
      <c r="BC684" s="20">
        <v>0</v>
      </c>
      <c r="BD684" s="20">
        <v>0</v>
      </c>
      <c r="BE684" s="20">
        <v>0</v>
      </c>
      <c r="BF684" s="20">
        <v>0.94</v>
      </c>
      <c r="BG684" s="22">
        <v>347</v>
      </c>
      <c r="BH684" s="22">
        <v>151</v>
      </c>
      <c r="BI684" s="22">
        <v>712</v>
      </c>
      <c r="BJ684" s="22">
        <v>307</v>
      </c>
      <c r="BK684" s="22">
        <v>712</v>
      </c>
      <c r="BL684" s="22">
        <v>307</v>
      </c>
      <c r="BM684" s="22">
        <v>380</v>
      </c>
      <c r="BN684" s="22">
        <v>174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3.52</v>
      </c>
      <c r="BZ684" s="22">
        <v>11.25</v>
      </c>
      <c r="CA684" s="22">
        <v>52</v>
      </c>
      <c r="CB684" s="22">
        <v>30</v>
      </c>
      <c r="CC684" s="22">
        <v>279</v>
      </c>
      <c r="CD684" s="22">
        <v>131</v>
      </c>
      <c r="CE684" s="22">
        <v>379</v>
      </c>
      <c r="CF684" s="22">
        <v>180</v>
      </c>
      <c r="CG684" s="22">
        <v>292</v>
      </c>
      <c r="CH684" s="22">
        <v>87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220394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3</v>
      </c>
      <c r="J685" s="20">
        <v>0.8</v>
      </c>
      <c r="K685" s="20">
        <v>-0.2</v>
      </c>
      <c r="L685" s="22">
        <v>1</v>
      </c>
      <c r="M685" s="20" t="s">
        <v>2201</v>
      </c>
      <c r="N685" s="20">
        <v>0.3</v>
      </c>
      <c r="O685" s="22">
        <v>351</v>
      </c>
      <c r="P685" s="23" t="b">
        <v>0</v>
      </c>
      <c r="Q685" s="20"/>
      <c r="R685" s="20" t="s">
        <v>3158</v>
      </c>
      <c r="S685" s="22">
        <v>44</v>
      </c>
      <c r="T685" s="20" t="s">
        <v>2202</v>
      </c>
      <c r="U685" s="20">
        <v>1</v>
      </c>
      <c r="V685" s="20" t="s">
        <v>1811</v>
      </c>
      <c r="W685" s="20">
        <v>0</v>
      </c>
      <c r="X685" s="23" t="b">
        <v>0</v>
      </c>
      <c r="Y685" s="20"/>
      <c r="Z685" s="20" t="s">
        <v>858</v>
      </c>
      <c r="AA685" s="22">
        <v>20</v>
      </c>
      <c r="AB685" s="22">
        <v>39</v>
      </c>
      <c r="AC685" s="22">
        <v>1</v>
      </c>
      <c r="AD685" s="22">
        <v>1478</v>
      </c>
      <c r="AE685" s="22">
        <v>387</v>
      </c>
      <c r="AF685" s="22">
        <v>1353</v>
      </c>
      <c r="AG685" s="22">
        <v>116</v>
      </c>
      <c r="AH685" s="20">
        <v>0.1</v>
      </c>
      <c r="AI685" s="20">
        <v>0.2</v>
      </c>
      <c r="AJ685" s="20" t="s">
        <v>1811</v>
      </c>
      <c r="AK685" s="22">
        <v>13</v>
      </c>
      <c r="AL685" s="22">
        <v>0</v>
      </c>
      <c r="AM685" s="22">
        <v>0</v>
      </c>
      <c r="AN685" s="22">
        <v>0</v>
      </c>
      <c r="AO685" s="22">
        <v>2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3</v>
      </c>
      <c r="AX685" s="20">
        <v>1.6</v>
      </c>
      <c r="AY685" s="20">
        <v>0.8</v>
      </c>
      <c r="AZ685" s="20">
        <v>0</v>
      </c>
      <c r="BA685" s="20">
        <v>0.2</v>
      </c>
      <c r="BB685" s="22">
        <v>0</v>
      </c>
      <c r="BC685" s="20">
        <v>0</v>
      </c>
      <c r="BD685" s="20">
        <v>0</v>
      </c>
      <c r="BE685" s="20">
        <v>0</v>
      </c>
      <c r="BF685" s="20">
        <v>0.69</v>
      </c>
      <c r="BG685" s="22">
        <v>383</v>
      </c>
      <c r="BH685" s="22">
        <v>177</v>
      </c>
      <c r="BI685" s="22">
        <v>348</v>
      </c>
      <c r="BJ685" s="22">
        <v>172</v>
      </c>
      <c r="BK685" s="22">
        <v>505</v>
      </c>
      <c r="BL685" s="22">
        <v>186</v>
      </c>
      <c r="BM685" s="22">
        <v>397</v>
      </c>
      <c r="BN685" s="22">
        <v>182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4.78</v>
      </c>
      <c r="BZ685" s="22">
        <v>13.85</v>
      </c>
      <c r="CA685" s="22">
        <v>534</v>
      </c>
      <c r="CB685" s="22">
        <v>279</v>
      </c>
      <c r="CC685" s="22">
        <v>335</v>
      </c>
      <c r="CD685" s="22">
        <v>157</v>
      </c>
      <c r="CE685" s="22">
        <v>311</v>
      </c>
      <c r="CF685" s="22">
        <v>137</v>
      </c>
      <c r="CG685" s="22">
        <v>552</v>
      </c>
      <c r="CH685" s="22">
        <v>205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75</v>
      </c>
      <c r="B686" s="20"/>
      <c r="C686" s="22">
        <v>448514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1.1000000000000001</v>
      </c>
      <c r="K686" s="20">
        <v>0.5</v>
      </c>
      <c r="L686" s="22">
        <v>2</v>
      </c>
      <c r="M686" s="20" t="s">
        <v>1697</v>
      </c>
      <c r="N686" s="20">
        <v>1</v>
      </c>
      <c r="O686" s="22">
        <v>545</v>
      </c>
      <c r="P686" s="23" t="b">
        <v>0</v>
      </c>
      <c r="Q686" s="20" t="s">
        <v>3379</v>
      </c>
      <c r="R686" s="20" t="s">
        <v>3380</v>
      </c>
      <c r="S686" s="22">
        <v>45</v>
      </c>
      <c r="T686" s="20" t="s">
        <v>1698</v>
      </c>
      <c r="U686" s="20">
        <v>0.8</v>
      </c>
      <c r="V686" s="20" t="s">
        <v>493</v>
      </c>
      <c r="W686" s="20">
        <v>0.4</v>
      </c>
      <c r="X686" s="23" t="b">
        <v>0</v>
      </c>
      <c r="Y686" s="20"/>
      <c r="Z686" s="20" t="s">
        <v>937</v>
      </c>
      <c r="AA686" s="22">
        <v>20</v>
      </c>
      <c r="AB686" s="22">
        <v>39</v>
      </c>
      <c r="AC686" s="22">
        <v>4</v>
      </c>
      <c r="AD686" s="22">
        <v>15629</v>
      </c>
      <c r="AE686" s="22">
        <v>495</v>
      </c>
      <c r="AF686" s="22">
        <v>18275</v>
      </c>
      <c r="AG686" s="22">
        <v>1609</v>
      </c>
      <c r="AH686" s="20">
        <v>0.2</v>
      </c>
      <c r="AI686" s="20">
        <v>0.9</v>
      </c>
      <c r="AJ686" s="20" t="s">
        <v>493</v>
      </c>
      <c r="AK686" s="22">
        <v>352</v>
      </c>
      <c r="AL686" s="22">
        <v>0</v>
      </c>
      <c r="AM686" s="22">
        <v>0</v>
      </c>
      <c r="AN686" s="22">
        <v>0</v>
      </c>
      <c r="AO686" s="22">
        <v>8</v>
      </c>
      <c r="AP686" s="22">
        <v>0</v>
      </c>
      <c r="AQ686" s="22">
        <v>0</v>
      </c>
      <c r="AR686" s="22">
        <v>0</v>
      </c>
      <c r="AS686" s="22">
        <v>2</v>
      </c>
      <c r="AT686" s="22">
        <v>0</v>
      </c>
      <c r="AU686" s="22">
        <v>0</v>
      </c>
      <c r="AV686" s="22">
        <v>0</v>
      </c>
      <c r="AW686" s="22">
        <v>34</v>
      </c>
      <c r="AX686" s="20">
        <v>67</v>
      </c>
      <c r="AY686" s="20">
        <v>39.1</v>
      </c>
      <c r="AZ686" s="20">
        <v>14</v>
      </c>
      <c r="BA686" s="20">
        <v>12</v>
      </c>
      <c r="BB686" s="22">
        <v>4</v>
      </c>
      <c r="BC686" s="20">
        <v>0.21</v>
      </c>
      <c r="BD686" s="20">
        <v>0.19</v>
      </c>
      <c r="BE686" s="20">
        <v>0.4</v>
      </c>
      <c r="BF686" s="20">
        <v>7.57</v>
      </c>
      <c r="BG686" s="22">
        <v>146</v>
      </c>
      <c r="BH686" s="22">
        <v>62</v>
      </c>
      <c r="BI686" s="22">
        <v>146</v>
      </c>
      <c r="BJ686" s="22">
        <v>35</v>
      </c>
      <c r="BK686" s="22">
        <v>232</v>
      </c>
      <c r="BL686" s="22">
        <v>68</v>
      </c>
      <c r="BM686" s="22">
        <v>182</v>
      </c>
      <c r="BN686" s="22">
        <v>55</v>
      </c>
      <c r="BO686" s="20"/>
      <c r="BP686" s="20"/>
      <c r="BQ686" s="20"/>
      <c r="BR686" s="20"/>
      <c r="BS686" s="20"/>
      <c r="BT686" s="20"/>
      <c r="BU686" s="22">
        <v>0.05</v>
      </c>
      <c r="BV686" s="22">
        <v>0</v>
      </c>
      <c r="BW686" s="22">
        <v>0.05</v>
      </c>
      <c r="BX686" s="22">
        <v>0.1</v>
      </c>
      <c r="BY686" s="22">
        <v>1.94</v>
      </c>
      <c r="BZ686" s="22">
        <v>2.0499999999999998</v>
      </c>
      <c r="CA686" s="22">
        <v>421</v>
      </c>
      <c r="CB686" s="22">
        <v>94</v>
      </c>
      <c r="CC686" s="22">
        <v>250</v>
      </c>
      <c r="CD686" s="22">
        <v>84</v>
      </c>
      <c r="CE686" s="22">
        <v>386</v>
      </c>
      <c r="CF686" s="22">
        <v>128</v>
      </c>
      <c r="CG686" s="22">
        <v>258</v>
      </c>
      <c r="CH686" s="22">
        <v>101</v>
      </c>
      <c r="CI686" s="22">
        <v>1.02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79602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1</v>
      </c>
      <c r="J687" s="20">
        <v>0.5</v>
      </c>
      <c r="K687" s="20">
        <v>-0.5</v>
      </c>
      <c r="L687" s="22">
        <v>0</v>
      </c>
      <c r="M687" s="20" t="s">
        <v>1026</v>
      </c>
      <c r="N687" s="20">
        <v>0</v>
      </c>
      <c r="O687" s="22">
        <v>546</v>
      </c>
      <c r="P687" s="23" t="b">
        <v>0</v>
      </c>
      <c r="Q687" s="20"/>
      <c r="R687" s="20"/>
      <c r="S687" s="22">
        <v>40</v>
      </c>
      <c r="T687" s="20" t="s">
        <v>1769</v>
      </c>
      <c r="U687" s="20">
        <v>0</v>
      </c>
      <c r="V687" s="20" t="s">
        <v>1770</v>
      </c>
      <c r="W687" s="20">
        <v>0.4</v>
      </c>
      <c r="X687" s="23" t="b">
        <v>0</v>
      </c>
      <c r="Y687" s="20"/>
      <c r="Z687" s="20" t="s">
        <v>858</v>
      </c>
      <c r="AA687" s="22">
        <v>20</v>
      </c>
      <c r="AB687" s="22">
        <v>39</v>
      </c>
      <c r="AC687" s="22">
        <v>0</v>
      </c>
      <c r="AD687" s="22">
        <v>3722</v>
      </c>
      <c r="AE687" s="22">
        <v>148</v>
      </c>
      <c r="AF687" s="22">
        <v>9395</v>
      </c>
      <c r="AG687" s="22">
        <v>504</v>
      </c>
      <c r="AH687" s="20">
        <v>0</v>
      </c>
      <c r="AI687" s="20">
        <v>0</v>
      </c>
      <c r="AJ687" s="20" t="s">
        <v>1770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418</v>
      </c>
      <c r="BH687" s="22">
        <v>36</v>
      </c>
      <c r="BI687" s="22">
        <v>398</v>
      </c>
      <c r="BJ687" s="22">
        <v>18</v>
      </c>
      <c r="BK687" s="22">
        <v>365</v>
      </c>
      <c r="BL687" s="22">
        <v>14</v>
      </c>
      <c r="BM687" s="22">
        <v>424</v>
      </c>
      <c r="BN687" s="22">
        <v>36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605</v>
      </c>
      <c r="CB687" s="22">
        <v>42</v>
      </c>
      <c r="CC687" s="22">
        <v>395</v>
      </c>
      <c r="CD687" s="22">
        <v>36</v>
      </c>
      <c r="CE687" s="22">
        <v>422</v>
      </c>
      <c r="CF687" s="22">
        <v>36</v>
      </c>
      <c r="CG687" s="22">
        <v>240</v>
      </c>
      <c r="CH687" s="22">
        <v>34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431960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2334</v>
      </c>
      <c r="N688" s="20">
        <v>0</v>
      </c>
      <c r="O688" s="22">
        <v>547</v>
      </c>
      <c r="P688" s="23" t="b">
        <v>0</v>
      </c>
      <c r="Q688" s="20" t="s">
        <v>3159</v>
      </c>
      <c r="R688" s="20" t="s">
        <v>3160</v>
      </c>
      <c r="S688" s="22">
        <v>40</v>
      </c>
      <c r="T688" s="20" t="s">
        <v>2335</v>
      </c>
      <c r="U688" s="20">
        <v>0</v>
      </c>
      <c r="V688" s="20" t="s">
        <v>2336</v>
      </c>
      <c r="W688" s="20">
        <v>0.7</v>
      </c>
      <c r="X688" s="23" t="b">
        <v>0</v>
      </c>
      <c r="Y688" s="20"/>
      <c r="Z688" s="20" t="s">
        <v>872</v>
      </c>
      <c r="AA688" s="22">
        <v>20</v>
      </c>
      <c r="AB688" s="22">
        <v>39</v>
      </c>
      <c r="AC688" s="22">
        <v>0</v>
      </c>
      <c r="AD688" s="22">
        <v>11202</v>
      </c>
      <c r="AE688" s="22">
        <v>0</v>
      </c>
      <c r="AF688" s="22">
        <v>30990</v>
      </c>
      <c r="AG688" s="22">
        <v>1854</v>
      </c>
      <c r="AH688" s="20">
        <v>0</v>
      </c>
      <c r="AI688" s="20">
        <v>0</v>
      </c>
      <c r="AJ688" s="20" t="s">
        <v>2336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464</v>
      </c>
      <c r="BH688" s="22">
        <v>171</v>
      </c>
      <c r="BI688" s="22">
        <v>448</v>
      </c>
      <c r="BJ688" s="22">
        <v>171</v>
      </c>
      <c r="BK688" s="22">
        <v>416</v>
      </c>
      <c r="BL688" s="22">
        <v>152</v>
      </c>
      <c r="BM688" s="22">
        <v>470</v>
      </c>
      <c r="BN688" s="22">
        <v>172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663</v>
      </c>
      <c r="CB688" s="22">
        <v>196</v>
      </c>
      <c r="CC688" s="22">
        <v>441</v>
      </c>
      <c r="CD688" s="22">
        <v>154</v>
      </c>
      <c r="CE688" s="22">
        <v>469</v>
      </c>
      <c r="CF688" s="22">
        <v>168</v>
      </c>
      <c r="CG688" s="22">
        <v>192</v>
      </c>
      <c r="CH688" s="22">
        <v>74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490721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2</v>
      </c>
      <c r="J689" s="20">
        <v>2.2000000000000002</v>
      </c>
      <c r="K689" s="20">
        <v>1.2</v>
      </c>
      <c r="L689" s="22">
        <v>-2</v>
      </c>
      <c r="M689" s="20" t="s">
        <v>1590</v>
      </c>
      <c r="N689" s="20">
        <v>1.7</v>
      </c>
      <c r="O689" s="22">
        <v>548</v>
      </c>
      <c r="P689" s="23" t="b">
        <v>0</v>
      </c>
      <c r="Q689" s="20"/>
      <c r="R689" s="20"/>
      <c r="S689" s="22">
        <v>45</v>
      </c>
      <c r="T689" s="20" t="s">
        <v>1710</v>
      </c>
      <c r="U689" s="20">
        <v>1.4</v>
      </c>
      <c r="V689" s="20" t="s">
        <v>1711</v>
      </c>
      <c r="W689" s="20">
        <v>0.1</v>
      </c>
      <c r="X689" s="23" t="b">
        <v>0</v>
      </c>
      <c r="Y689" s="20"/>
      <c r="Z689" s="20" t="s">
        <v>858</v>
      </c>
      <c r="AA689" s="22">
        <v>20</v>
      </c>
      <c r="AB689" s="22">
        <v>39</v>
      </c>
      <c r="AC689" s="22">
        <v>7</v>
      </c>
      <c r="AD689" s="22">
        <v>3650</v>
      </c>
      <c r="AE689" s="22">
        <v>260</v>
      </c>
      <c r="AF689" s="22">
        <v>4810</v>
      </c>
      <c r="AG689" s="22">
        <v>413</v>
      </c>
      <c r="AH689" s="20">
        <v>0.4</v>
      </c>
      <c r="AI689" s="20">
        <v>1.6</v>
      </c>
      <c r="AJ689" s="20" t="s">
        <v>3161</v>
      </c>
      <c r="AK689" s="22">
        <v>134</v>
      </c>
      <c r="AL689" s="22">
        <v>0</v>
      </c>
      <c r="AM689" s="22">
        <v>0</v>
      </c>
      <c r="AN689" s="22">
        <v>1</v>
      </c>
      <c r="AO689" s="22">
        <v>3</v>
      </c>
      <c r="AP689" s="22">
        <v>1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34</v>
      </c>
      <c r="AX689" s="20">
        <v>24.6</v>
      </c>
      <c r="AY689" s="20">
        <v>37.5</v>
      </c>
      <c r="AZ689" s="20">
        <v>16</v>
      </c>
      <c r="BA689" s="20">
        <v>7.8</v>
      </c>
      <c r="BB689" s="22">
        <v>1</v>
      </c>
      <c r="BC689" s="20">
        <v>0.22</v>
      </c>
      <c r="BD689" s="20">
        <v>0.17</v>
      </c>
      <c r="BE689" s="20">
        <v>0.39</v>
      </c>
      <c r="BF689" s="20">
        <v>2.56</v>
      </c>
      <c r="BG689" s="22">
        <v>269</v>
      </c>
      <c r="BH689" s="22">
        <v>107</v>
      </c>
      <c r="BI689" s="22">
        <v>151</v>
      </c>
      <c r="BJ689" s="22">
        <v>37</v>
      </c>
      <c r="BK689" s="22">
        <v>221</v>
      </c>
      <c r="BL689" s="22">
        <v>64</v>
      </c>
      <c r="BM689" s="22">
        <v>247</v>
      </c>
      <c r="BN689" s="22">
        <v>86</v>
      </c>
      <c r="BO689" s="20"/>
      <c r="BP689" s="20"/>
      <c r="BQ689" s="20"/>
      <c r="BR689" s="20"/>
      <c r="BS689" s="20"/>
      <c r="BT689" s="20"/>
      <c r="BU689" s="22">
        <v>0.15</v>
      </c>
      <c r="BV689" s="22">
        <v>0</v>
      </c>
      <c r="BW689" s="22">
        <v>0.11</v>
      </c>
      <c r="BX689" s="22">
        <v>0.26</v>
      </c>
      <c r="BY689" s="22">
        <v>1.72</v>
      </c>
      <c r="BZ689" s="22">
        <v>2.0099999999999998</v>
      </c>
      <c r="CA689" s="22">
        <v>447</v>
      </c>
      <c r="CB689" s="22">
        <v>100</v>
      </c>
      <c r="CC689" s="22">
        <v>185</v>
      </c>
      <c r="CD689" s="22">
        <v>62</v>
      </c>
      <c r="CE689" s="22">
        <v>269</v>
      </c>
      <c r="CF689" s="22">
        <v>88</v>
      </c>
      <c r="CG689" s="22">
        <v>358</v>
      </c>
      <c r="CH689" s="22">
        <v>136</v>
      </c>
      <c r="CI689" s="22">
        <v>0.67</v>
      </c>
      <c r="CJ689" s="22">
        <v>0.67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510363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1703</v>
      </c>
      <c r="N690" s="20">
        <v>0</v>
      </c>
      <c r="O690" s="22">
        <v>549</v>
      </c>
      <c r="P690" s="23" t="b">
        <v>0</v>
      </c>
      <c r="Q690" s="20" t="s">
        <v>2401</v>
      </c>
      <c r="R690" s="20" t="s">
        <v>2337</v>
      </c>
      <c r="S690" s="22">
        <v>45</v>
      </c>
      <c r="T690" s="20" t="s">
        <v>1704</v>
      </c>
      <c r="U690" s="20">
        <v>0</v>
      </c>
      <c r="V690" s="20" t="s">
        <v>1705</v>
      </c>
      <c r="W690" s="20">
        <v>0</v>
      </c>
      <c r="X690" s="23" t="b">
        <v>0</v>
      </c>
      <c r="Y690" s="20"/>
      <c r="Z690" s="20" t="s">
        <v>872</v>
      </c>
      <c r="AA690" s="22">
        <v>20</v>
      </c>
      <c r="AB690" s="22">
        <v>39</v>
      </c>
      <c r="AC690" s="22">
        <v>0</v>
      </c>
      <c r="AD690" s="22">
        <v>0</v>
      </c>
      <c r="AE690" s="22">
        <v>0</v>
      </c>
      <c r="AF690" s="22">
        <v>584</v>
      </c>
      <c r="AG690" s="22">
        <v>12</v>
      </c>
      <c r="AH690" s="20">
        <v>0</v>
      </c>
      <c r="AI690" s="20">
        <v>0</v>
      </c>
      <c r="AJ690" s="20" t="s">
        <v>674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621</v>
      </c>
      <c r="BH690" s="22">
        <v>243</v>
      </c>
      <c r="BI690" s="22">
        <v>613</v>
      </c>
      <c r="BJ690" s="22">
        <v>242</v>
      </c>
      <c r="BK690" s="22">
        <v>605</v>
      </c>
      <c r="BL690" s="22">
        <v>236</v>
      </c>
      <c r="BM690" s="22">
        <v>626</v>
      </c>
      <c r="BN690" s="22">
        <v>246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457</v>
      </c>
      <c r="CB690" s="22">
        <v>254</v>
      </c>
      <c r="CC690" s="22">
        <v>609</v>
      </c>
      <c r="CD690" s="22">
        <v>238</v>
      </c>
      <c r="CE690" s="22">
        <v>625</v>
      </c>
      <c r="CF690" s="22">
        <v>246</v>
      </c>
      <c r="CG690" s="22">
        <v>671</v>
      </c>
      <c r="CH690" s="22">
        <v>274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245923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3</v>
      </c>
      <c r="J691" s="20">
        <v>0</v>
      </c>
      <c r="K691" s="20">
        <v>0</v>
      </c>
      <c r="L691" s="22">
        <v>0</v>
      </c>
      <c r="M691" s="20" t="s">
        <v>1236</v>
      </c>
      <c r="N691" s="20">
        <v>0</v>
      </c>
      <c r="O691" s="22">
        <v>550</v>
      </c>
      <c r="P691" s="23" t="b">
        <v>0</v>
      </c>
      <c r="Q691" s="20" t="s">
        <v>2668</v>
      </c>
      <c r="R691" s="20" t="s">
        <v>2669</v>
      </c>
      <c r="S691" s="22">
        <v>45</v>
      </c>
      <c r="T691" s="20" t="s">
        <v>1693</v>
      </c>
      <c r="U691" s="20">
        <v>0</v>
      </c>
      <c r="V691" s="20" t="s">
        <v>673</v>
      </c>
      <c r="W691" s="20">
        <v>0</v>
      </c>
      <c r="X691" s="23" t="b">
        <v>0</v>
      </c>
      <c r="Y691" s="20"/>
      <c r="Z691" s="20" t="s">
        <v>872</v>
      </c>
      <c r="AA691" s="22">
        <v>20</v>
      </c>
      <c r="AB691" s="22">
        <v>39</v>
      </c>
      <c r="AC691" s="22">
        <v>0</v>
      </c>
      <c r="AD691" s="22">
        <v>0</v>
      </c>
      <c r="AE691" s="22">
        <v>0</v>
      </c>
      <c r="AF691" s="22">
        <v>1470</v>
      </c>
      <c r="AG691" s="22">
        <v>35</v>
      </c>
      <c r="AH691" s="20">
        <v>0</v>
      </c>
      <c r="AI691" s="20">
        <v>0</v>
      </c>
      <c r="AJ691" s="20" t="s">
        <v>673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591</v>
      </c>
      <c r="BH691" s="22">
        <v>225</v>
      </c>
      <c r="BI691" s="22">
        <v>584</v>
      </c>
      <c r="BJ691" s="22">
        <v>224</v>
      </c>
      <c r="BK691" s="22">
        <v>573</v>
      </c>
      <c r="BL691" s="22">
        <v>217</v>
      </c>
      <c r="BM691" s="22">
        <v>596</v>
      </c>
      <c r="BN691" s="22">
        <v>228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412</v>
      </c>
      <c r="CB691" s="22">
        <v>231</v>
      </c>
      <c r="CC691" s="22">
        <v>579</v>
      </c>
      <c r="CD691" s="22">
        <v>219</v>
      </c>
      <c r="CE691" s="22">
        <v>598</v>
      </c>
      <c r="CF691" s="22">
        <v>229</v>
      </c>
      <c r="CG691" s="22">
        <v>622</v>
      </c>
      <c r="CH691" s="22">
        <v>246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60232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2</v>
      </c>
      <c r="J692" s="20">
        <v>2.8</v>
      </c>
      <c r="K692" s="20">
        <v>1.8</v>
      </c>
      <c r="L692" s="22">
        <v>1</v>
      </c>
      <c r="M692" s="20" t="s">
        <v>1675</v>
      </c>
      <c r="N692" s="20">
        <v>2.2999999999999998</v>
      </c>
      <c r="O692" s="22">
        <v>551</v>
      </c>
      <c r="P692" s="23" t="b">
        <v>0</v>
      </c>
      <c r="Q692" s="20"/>
      <c r="R692" s="20"/>
      <c r="S692" s="22">
        <v>45</v>
      </c>
      <c r="T692" s="20" t="s">
        <v>1676</v>
      </c>
      <c r="U692" s="20">
        <v>1.6</v>
      </c>
      <c r="V692" s="20" t="s">
        <v>580</v>
      </c>
      <c r="W692" s="20">
        <v>0.3</v>
      </c>
      <c r="X692" s="23" t="b">
        <v>0</v>
      </c>
      <c r="Y692" s="20"/>
      <c r="Z692" s="20" t="s">
        <v>858</v>
      </c>
      <c r="AA692" s="22">
        <v>20</v>
      </c>
      <c r="AB692" s="22">
        <v>39</v>
      </c>
      <c r="AC692" s="22">
        <v>8</v>
      </c>
      <c r="AD692" s="22">
        <v>8991</v>
      </c>
      <c r="AE692" s="22">
        <v>1785</v>
      </c>
      <c r="AF692" s="22">
        <v>8976</v>
      </c>
      <c r="AG692" s="22">
        <v>415</v>
      </c>
      <c r="AH692" s="20">
        <v>0.5</v>
      </c>
      <c r="AI692" s="20">
        <v>1.8</v>
      </c>
      <c r="AJ692" s="20" t="s">
        <v>580</v>
      </c>
      <c r="AK692" s="22">
        <v>430</v>
      </c>
      <c r="AL692" s="22">
        <v>0</v>
      </c>
      <c r="AM692" s="22">
        <v>0</v>
      </c>
      <c r="AN692" s="22">
        <v>1</v>
      </c>
      <c r="AO692" s="22">
        <v>11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0</v>
      </c>
      <c r="AW692" s="22">
        <v>72</v>
      </c>
      <c r="AX692" s="20">
        <v>93.6</v>
      </c>
      <c r="AY692" s="20">
        <v>23.6</v>
      </c>
      <c r="AZ692" s="20">
        <v>66</v>
      </c>
      <c r="BA692" s="20">
        <v>18.3</v>
      </c>
      <c r="BB692" s="22">
        <v>5</v>
      </c>
      <c r="BC692" s="20">
        <v>0.38</v>
      </c>
      <c r="BD692" s="20">
        <v>0.1</v>
      </c>
      <c r="BE692" s="20">
        <v>0.48</v>
      </c>
      <c r="BF692" s="20">
        <v>9.5399999999999991</v>
      </c>
      <c r="BG692" s="22">
        <v>82</v>
      </c>
      <c r="BH692" s="22">
        <v>26</v>
      </c>
      <c r="BI692" s="22">
        <v>196</v>
      </c>
      <c r="BJ692" s="22">
        <v>53</v>
      </c>
      <c r="BK692" s="22">
        <v>69</v>
      </c>
      <c r="BL692" s="22">
        <v>7</v>
      </c>
      <c r="BM692" s="22">
        <v>99</v>
      </c>
      <c r="BN692" s="22">
        <v>20</v>
      </c>
      <c r="BO692" s="20"/>
      <c r="BP692" s="20"/>
      <c r="BQ692" s="20"/>
      <c r="BR692" s="20"/>
      <c r="BS692" s="20"/>
      <c r="BT692" s="20"/>
      <c r="BU692" s="22">
        <v>0.08</v>
      </c>
      <c r="BV692" s="22">
        <v>0</v>
      </c>
      <c r="BW692" s="22">
        <v>0.02</v>
      </c>
      <c r="BX692" s="22">
        <v>0.1</v>
      </c>
      <c r="BY692" s="22">
        <v>2</v>
      </c>
      <c r="BZ692" s="22">
        <v>2.2999999999999998</v>
      </c>
      <c r="CA692" s="22">
        <v>344</v>
      </c>
      <c r="CB692" s="22">
        <v>46</v>
      </c>
      <c r="CC692" s="22">
        <v>125</v>
      </c>
      <c r="CD692" s="22">
        <v>39</v>
      </c>
      <c r="CE692" s="22">
        <v>245</v>
      </c>
      <c r="CF692" s="22">
        <v>79</v>
      </c>
      <c r="CG692" s="22">
        <v>283</v>
      </c>
      <c r="CH692" s="22">
        <v>108</v>
      </c>
      <c r="CI692" s="22">
        <v>1.05</v>
      </c>
      <c r="CJ692" s="22">
        <v>0.21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449988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4</v>
      </c>
      <c r="J693" s="20">
        <v>2.2000000000000002</v>
      </c>
      <c r="K693" s="20">
        <v>1.2</v>
      </c>
      <c r="L693" s="22">
        <v>1</v>
      </c>
      <c r="M693" s="20" t="s">
        <v>902</v>
      </c>
      <c r="N693" s="20">
        <v>1.7</v>
      </c>
      <c r="O693" s="22">
        <v>552</v>
      </c>
      <c r="P693" s="23" t="b">
        <v>0</v>
      </c>
      <c r="Q693" s="20"/>
      <c r="R693" s="20"/>
      <c r="S693" s="22">
        <v>54</v>
      </c>
      <c r="T693" s="20" t="s">
        <v>1699</v>
      </c>
      <c r="U693" s="20">
        <v>1.4</v>
      </c>
      <c r="V693" s="20" t="s">
        <v>1700</v>
      </c>
      <c r="W693" s="20">
        <v>0.3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7</v>
      </c>
      <c r="AD693" s="22">
        <v>7684</v>
      </c>
      <c r="AE693" s="22">
        <v>341</v>
      </c>
      <c r="AF693" s="22">
        <v>14353</v>
      </c>
      <c r="AG693" s="22">
        <v>758</v>
      </c>
      <c r="AH693" s="20">
        <v>0.3</v>
      </c>
      <c r="AI693" s="20">
        <v>1.3</v>
      </c>
      <c r="AJ693" s="20" t="s">
        <v>2338</v>
      </c>
      <c r="AK693" s="22">
        <v>242</v>
      </c>
      <c r="AL693" s="22">
        <v>0</v>
      </c>
      <c r="AM693" s="22">
        <v>0</v>
      </c>
      <c r="AN693" s="22">
        <v>1</v>
      </c>
      <c r="AO693" s="22">
        <v>7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14</v>
      </c>
      <c r="AX693" s="20">
        <v>25.2</v>
      </c>
      <c r="AY693" s="20">
        <v>51.2</v>
      </c>
      <c r="AZ693" s="20">
        <v>93</v>
      </c>
      <c r="BA693" s="20">
        <v>16.899999999999999</v>
      </c>
      <c r="BB693" s="22">
        <v>3</v>
      </c>
      <c r="BC693" s="20">
        <v>1.1200000000000001</v>
      </c>
      <c r="BD693" s="20">
        <v>0.09</v>
      </c>
      <c r="BE693" s="20">
        <v>1.21</v>
      </c>
      <c r="BF693" s="20">
        <v>5.58</v>
      </c>
      <c r="BG693" s="22">
        <v>266</v>
      </c>
      <c r="BH693" s="22">
        <v>32</v>
      </c>
      <c r="BI693" s="22">
        <v>122</v>
      </c>
      <c r="BJ693" s="22">
        <v>12</v>
      </c>
      <c r="BK693" s="22">
        <v>49</v>
      </c>
      <c r="BL693" s="22">
        <v>18</v>
      </c>
      <c r="BM693" s="22">
        <v>113</v>
      </c>
      <c r="BN693" s="22">
        <v>20</v>
      </c>
      <c r="BO693" s="20"/>
      <c r="BP693" s="20"/>
      <c r="BQ693" s="20"/>
      <c r="BR693" s="20"/>
      <c r="BS693" s="20"/>
      <c r="BT693" s="20"/>
      <c r="BU693" s="22">
        <v>0.42</v>
      </c>
      <c r="BV693" s="22">
        <v>0</v>
      </c>
      <c r="BW693" s="22">
        <v>0.03</v>
      </c>
      <c r="BX693" s="22">
        <v>0.45</v>
      </c>
      <c r="BY693" s="22">
        <v>2.08</v>
      </c>
      <c r="BZ693" s="22">
        <v>2.6</v>
      </c>
      <c r="CA693" s="22">
        <v>137</v>
      </c>
      <c r="CB693" s="22">
        <v>37</v>
      </c>
      <c r="CC693" s="22">
        <v>197</v>
      </c>
      <c r="CD693" s="22">
        <v>30</v>
      </c>
      <c r="CE693" s="22">
        <v>272</v>
      </c>
      <c r="CF693" s="22">
        <v>37</v>
      </c>
      <c r="CG693" s="22">
        <v>280</v>
      </c>
      <c r="CH693" s="22">
        <v>48</v>
      </c>
      <c r="CI693" s="22">
        <v>1.1200000000000001</v>
      </c>
      <c r="CJ693" s="22">
        <v>0.37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181284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3</v>
      </c>
      <c r="J694" s="20">
        <v>0</v>
      </c>
      <c r="K694" s="20">
        <v>0</v>
      </c>
      <c r="L694" s="22">
        <v>0</v>
      </c>
      <c r="M694" s="20" t="s">
        <v>1714</v>
      </c>
      <c r="N694" s="20">
        <v>0</v>
      </c>
      <c r="O694" s="22">
        <v>554</v>
      </c>
      <c r="P694" s="23" t="b">
        <v>0</v>
      </c>
      <c r="Q694" s="20" t="s">
        <v>3162</v>
      </c>
      <c r="R694" s="20" t="s">
        <v>3163</v>
      </c>
      <c r="S694" s="22">
        <v>54</v>
      </c>
      <c r="T694" s="20" t="s">
        <v>1715</v>
      </c>
      <c r="U694" s="20">
        <v>0</v>
      </c>
      <c r="V694" s="20" t="s">
        <v>1716</v>
      </c>
      <c r="W694" s="20">
        <v>0</v>
      </c>
      <c r="X694" s="23" t="b">
        <v>0</v>
      </c>
      <c r="Y694" s="20"/>
      <c r="Z694" s="20" t="s">
        <v>872</v>
      </c>
      <c r="AA694" s="22">
        <v>20</v>
      </c>
      <c r="AB694" s="22">
        <v>39</v>
      </c>
      <c r="AC694" s="22">
        <v>0</v>
      </c>
      <c r="AD694" s="22">
        <v>1001</v>
      </c>
      <c r="AE694" s="22">
        <v>0</v>
      </c>
      <c r="AF694" s="22">
        <v>6477</v>
      </c>
      <c r="AG694" s="22">
        <v>195</v>
      </c>
      <c r="AH694" s="20">
        <v>0</v>
      </c>
      <c r="AI694" s="20">
        <v>0</v>
      </c>
      <c r="AJ694" s="20" t="s">
        <v>594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695</v>
      </c>
      <c r="BH694" s="22">
        <v>297</v>
      </c>
      <c r="BI694" s="22">
        <v>694</v>
      </c>
      <c r="BJ694" s="22">
        <v>297</v>
      </c>
      <c r="BK694" s="22">
        <v>691</v>
      </c>
      <c r="BL694" s="22">
        <v>295</v>
      </c>
      <c r="BM694" s="22">
        <v>696</v>
      </c>
      <c r="BN694" s="22">
        <v>298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124</v>
      </c>
      <c r="CB694" s="22">
        <v>77</v>
      </c>
      <c r="CC694" s="22">
        <v>690</v>
      </c>
      <c r="CD694" s="22">
        <v>296</v>
      </c>
      <c r="CE694" s="22">
        <v>695</v>
      </c>
      <c r="CF694" s="22">
        <v>297</v>
      </c>
      <c r="CG694" s="22">
        <v>502</v>
      </c>
      <c r="CH694" s="22">
        <v>176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50</v>
      </c>
      <c r="B695" s="22">
        <v>0</v>
      </c>
      <c r="C695" s="22">
        <v>240299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3</v>
      </c>
      <c r="J695" s="20">
        <v>0.2</v>
      </c>
      <c r="K695" s="20">
        <v>0</v>
      </c>
      <c r="L695" s="22">
        <v>0</v>
      </c>
      <c r="M695" s="20" t="s">
        <v>1016</v>
      </c>
      <c r="N695" s="20">
        <v>0</v>
      </c>
      <c r="O695" s="22">
        <v>555</v>
      </c>
      <c r="P695" s="23" t="b">
        <v>0</v>
      </c>
      <c r="Q695" s="20" t="s">
        <v>3309</v>
      </c>
      <c r="R695" s="20" t="s">
        <v>3164</v>
      </c>
      <c r="S695" s="22">
        <v>44</v>
      </c>
      <c r="T695" s="20" t="s">
        <v>1712</v>
      </c>
      <c r="U695" s="20">
        <v>0</v>
      </c>
      <c r="V695" s="20" t="s">
        <v>634</v>
      </c>
      <c r="W695" s="20">
        <v>0.1</v>
      </c>
      <c r="X695" s="23" t="b">
        <v>0</v>
      </c>
      <c r="Y695" s="20"/>
      <c r="Z695" s="20" t="s">
        <v>937</v>
      </c>
      <c r="AA695" s="22">
        <v>20</v>
      </c>
      <c r="AB695" s="22">
        <v>39</v>
      </c>
      <c r="AC695" s="22">
        <v>0</v>
      </c>
      <c r="AD695" s="22">
        <v>1381</v>
      </c>
      <c r="AE695" s="22">
        <v>34</v>
      </c>
      <c r="AF695" s="22">
        <v>5073</v>
      </c>
      <c r="AG695" s="22">
        <v>187</v>
      </c>
      <c r="AH695" s="20">
        <v>0</v>
      </c>
      <c r="AI695" s="20">
        <v>0</v>
      </c>
      <c r="AJ695" s="20" t="s">
        <v>634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546</v>
      </c>
      <c r="BH695" s="22">
        <v>201</v>
      </c>
      <c r="BI695" s="22">
        <v>532</v>
      </c>
      <c r="BJ695" s="22">
        <v>199</v>
      </c>
      <c r="BK695" s="22">
        <v>516</v>
      </c>
      <c r="BL695" s="22">
        <v>191</v>
      </c>
      <c r="BM695" s="22">
        <v>551</v>
      </c>
      <c r="BN695" s="22">
        <v>204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547</v>
      </c>
      <c r="CB695" s="22">
        <v>284</v>
      </c>
      <c r="CC695" s="22">
        <v>531</v>
      </c>
      <c r="CD695" s="22">
        <v>194</v>
      </c>
      <c r="CE695" s="22">
        <v>553</v>
      </c>
      <c r="CF695" s="22">
        <v>205</v>
      </c>
      <c r="CG695" s="22">
        <v>464</v>
      </c>
      <c r="CH695" s="22">
        <v>155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441271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2341</v>
      </c>
      <c r="N696" s="20">
        <v>0</v>
      </c>
      <c r="O696" s="22">
        <v>556</v>
      </c>
      <c r="P696" s="23" t="b">
        <v>0</v>
      </c>
      <c r="Q696" s="20" t="s">
        <v>2401</v>
      </c>
      <c r="R696" s="20" t="s">
        <v>2342</v>
      </c>
      <c r="S696" s="22">
        <v>40</v>
      </c>
      <c r="T696" s="20" t="s">
        <v>2343</v>
      </c>
      <c r="U696" s="20">
        <v>0</v>
      </c>
      <c r="V696" s="20" t="s">
        <v>2344</v>
      </c>
      <c r="W696" s="20">
        <v>0.1</v>
      </c>
      <c r="X696" s="23" t="b">
        <v>0</v>
      </c>
      <c r="Y696" s="20"/>
      <c r="Z696" s="20" t="s">
        <v>872</v>
      </c>
      <c r="AA696" s="22">
        <v>20</v>
      </c>
      <c r="AB696" s="22">
        <v>39</v>
      </c>
      <c r="AC696" s="22">
        <v>0</v>
      </c>
      <c r="AD696" s="22">
        <v>0</v>
      </c>
      <c r="AE696" s="22">
        <v>0</v>
      </c>
      <c r="AF696" s="22">
        <v>3178</v>
      </c>
      <c r="AG696" s="22">
        <v>113</v>
      </c>
      <c r="AH696" s="20">
        <v>0</v>
      </c>
      <c r="AI696" s="20">
        <v>0</v>
      </c>
      <c r="AJ696" s="20" t="s">
        <v>2344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466</v>
      </c>
      <c r="BH696" s="22">
        <v>173</v>
      </c>
      <c r="BI696" s="22">
        <v>450</v>
      </c>
      <c r="BJ696" s="22">
        <v>173</v>
      </c>
      <c r="BK696" s="22">
        <v>419</v>
      </c>
      <c r="BL696" s="22">
        <v>155</v>
      </c>
      <c r="BM696" s="22">
        <v>472</v>
      </c>
      <c r="BN696" s="22">
        <v>174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666</v>
      </c>
      <c r="CB696" s="22">
        <v>199</v>
      </c>
      <c r="CC696" s="22">
        <v>443</v>
      </c>
      <c r="CD696" s="22">
        <v>156</v>
      </c>
      <c r="CE696" s="22">
        <v>471</v>
      </c>
      <c r="CF696" s="22">
        <v>170</v>
      </c>
      <c r="CG696" s="22">
        <v>466</v>
      </c>
      <c r="CH696" s="22">
        <v>179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184754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4.8</v>
      </c>
      <c r="K697" s="20">
        <v>3.8</v>
      </c>
      <c r="L697" s="22">
        <v>6</v>
      </c>
      <c r="M697" s="20" t="s">
        <v>597</v>
      </c>
      <c r="N697" s="20">
        <v>4.3</v>
      </c>
      <c r="O697" s="22">
        <v>557</v>
      </c>
      <c r="P697" s="23" t="b">
        <v>0</v>
      </c>
      <c r="Q697" s="20"/>
      <c r="R697" s="20" t="s">
        <v>2983</v>
      </c>
      <c r="S697" s="22">
        <v>54</v>
      </c>
      <c r="T697" s="20" t="s">
        <v>1684</v>
      </c>
      <c r="U697" s="20">
        <v>3.8</v>
      </c>
      <c r="V697" s="20" t="s">
        <v>1685</v>
      </c>
      <c r="W697" s="20">
        <v>0.2</v>
      </c>
      <c r="X697" s="23" t="b">
        <v>0</v>
      </c>
      <c r="Y697" s="20"/>
      <c r="Z697" s="20" t="s">
        <v>858</v>
      </c>
      <c r="AA697" s="22">
        <v>20</v>
      </c>
      <c r="AB697" s="22">
        <v>39</v>
      </c>
      <c r="AC697" s="22">
        <v>19</v>
      </c>
      <c r="AD697" s="22">
        <v>11067</v>
      </c>
      <c r="AE697" s="22">
        <v>6616</v>
      </c>
      <c r="AF697" s="22">
        <v>7859</v>
      </c>
      <c r="AG697" s="22">
        <v>498</v>
      </c>
      <c r="AH697" s="20">
        <v>0.8</v>
      </c>
      <c r="AI697" s="20">
        <v>3.5</v>
      </c>
      <c r="AJ697" s="20" t="s">
        <v>2345</v>
      </c>
      <c r="AK697" s="22">
        <v>196</v>
      </c>
      <c r="AL697" s="22">
        <v>3</v>
      </c>
      <c r="AM697" s="22">
        <v>0</v>
      </c>
      <c r="AN697" s="22">
        <v>0</v>
      </c>
      <c r="AO697" s="22">
        <v>4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68</v>
      </c>
      <c r="AX697" s="20">
        <v>105</v>
      </c>
      <c r="AY697" s="20">
        <v>23.6</v>
      </c>
      <c r="AZ697" s="20">
        <v>87</v>
      </c>
      <c r="BA697" s="20">
        <v>21.4</v>
      </c>
      <c r="BB697" s="22">
        <v>2</v>
      </c>
      <c r="BC697" s="20">
        <v>0.56000000000000005</v>
      </c>
      <c r="BD697" s="20">
        <v>0.87</v>
      </c>
      <c r="BE697" s="20">
        <v>1.43</v>
      </c>
      <c r="BF697" s="20">
        <v>4.29</v>
      </c>
      <c r="BG697" s="22">
        <v>65</v>
      </c>
      <c r="BH697" s="22">
        <v>25</v>
      </c>
      <c r="BI697" s="22">
        <v>197</v>
      </c>
      <c r="BJ697" s="22">
        <v>118</v>
      </c>
      <c r="BK697" s="22">
        <v>53</v>
      </c>
      <c r="BL697" s="22">
        <v>31</v>
      </c>
      <c r="BM697" s="22">
        <v>71</v>
      </c>
      <c r="BN697" s="22">
        <v>45</v>
      </c>
      <c r="BO697" s="20"/>
      <c r="BP697" s="20"/>
      <c r="BQ697" s="20"/>
      <c r="BR697" s="20"/>
      <c r="BS697" s="22">
        <v>3</v>
      </c>
      <c r="BT697" s="20"/>
      <c r="BU697" s="22">
        <v>0.26</v>
      </c>
      <c r="BV697" s="22">
        <v>0</v>
      </c>
      <c r="BW697" s="22">
        <v>0.4</v>
      </c>
      <c r="BX697" s="22">
        <v>0.66</v>
      </c>
      <c r="BY697" s="22">
        <v>1.97</v>
      </c>
      <c r="BZ697" s="22">
        <v>1.84</v>
      </c>
      <c r="CA697" s="22">
        <v>125</v>
      </c>
      <c r="CB697" s="22">
        <v>78</v>
      </c>
      <c r="CC697" s="22">
        <v>50</v>
      </c>
      <c r="CD697" s="22">
        <v>27</v>
      </c>
      <c r="CE697" s="22">
        <v>85</v>
      </c>
      <c r="CF697" s="22">
        <v>39</v>
      </c>
      <c r="CG697" s="22">
        <v>333</v>
      </c>
      <c r="CH697" s="22">
        <v>103</v>
      </c>
      <c r="CI697" s="22">
        <v>0.92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448089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3</v>
      </c>
      <c r="J698" s="20">
        <v>2.2000000000000002</v>
      </c>
      <c r="K698" s="20">
        <v>1.2</v>
      </c>
      <c r="L698" s="22">
        <v>2</v>
      </c>
      <c r="M698" s="20" t="s">
        <v>1771</v>
      </c>
      <c r="N698" s="20">
        <v>1.7</v>
      </c>
      <c r="O698" s="22">
        <v>559</v>
      </c>
      <c r="P698" s="23" t="b">
        <v>0</v>
      </c>
      <c r="Q698" s="20"/>
      <c r="R698" s="20"/>
      <c r="S698" s="22">
        <v>49</v>
      </c>
      <c r="T698" s="20" t="s">
        <v>1772</v>
      </c>
      <c r="U698" s="20">
        <v>1.6</v>
      </c>
      <c r="V698" s="20" t="s">
        <v>1773</v>
      </c>
      <c r="W698" s="20">
        <v>0.1</v>
      </c>
      <c r="X698" s="23" t="b">
        <v>0</v>
      </c>
      <c r="Y698" s="20"/>
      <c r="Z698" s="20" t="s">
        <v>858</v>
      </c>
      <c r="AA698" s="22">
        <v>20</v>
      </c>
      <c r="AB698" s="22">
        <v>39</v>
      </c>
      <c r="AC698" s="22">
        <v>8</v>
      </c>
      <c r="AD698" s="22">
        <v>2129</v>
      </c>
      <c r="AE698" s="22">
        <v>251</v>
      </c>
      <c r="AF698" s="22">
        <v>3249</v>
      </c>
      <c r="AG698" s="22">
        <v>141</v>
      </c>
      <c r="AH698" s="20">
        <v>0.3</v>
      </c>
      <c r="AI698" s="20">
        <v>1.6</v>
      </c>
      <c r="AJ698" s="20" t="s">
        <v>1774</v>
      </c>
      <c r="AK698" s="22">
        <v>401</v>
      </c>
      <c r="AL698" s="22">
        <v>0</v>
      </c>
      <c r="AM698" s="22">
        <v>0</v>
      </c>
      <c r="AN698" s="22">
        <v>1</v>
      </c>
      <c r="AO698" s="22">
        <v>10</v>
      </c>
      <c r="AP698" s="22">
        <v>0</v>
      </c>
      <c r="AQ698" s="22">
        <v>0</v>
      </c>
      <c r="AR698" s="22">
        <v>0</v>
      </c>
      <c r="AS698" s="22">
        <v>2</v>
      </c>
      <c r="AT698" s="22">
        <v>0</v>
      </c>
      <c r="AU698" s="22">
        <v>0</v>
      </c>
      <c r="AV698" s="22">
        <v>0</v>
      </c>
      <c r="AW698" s="22">
        <v>62</v>
      </c>
      <c r="AX698" s="20">
        <v>52.6</v>
      </c>
      <c r="AY698" s="20">
        <v>57.8</v>
      </c>
      <c r="AZ698" s="20">
        <v>24</v>
      </c>
      <c r="BA698" s="20">
        <v>13.5</v>
      </c>
      <c r="BB698" s="22">
        <v>5</v>
      </c>
      <c r="BC698" s="20">
        <v>0.15</v>
      </c>
      <c r="BD698" s="20">
        <v>0.1</v>
      </c>
      <c r="BE698" s="20">
        <v>0.25</v>
      </c>
      <c r="BF698" s="20">
        <v>9.0500000000000007</v>
      </c>
      <c r="BG698" s="22">
        <v>185</v>
      </c>
      <c r="BH698" s="22">
        <v>72</v>
      </c>
      <c r="BI698" s="22">
        <v>104</v>
      </c>
      <c r="BJ698" s="22">
        <v>71</v>
      </c>
      <c r="BK698" s="22">
        <v>180</v>
      </c>
      <c r="BL698" s="22">
        <v>101</v>
      </c>
      <c r="BM698" s="22">
        <v>155</v>
      </c>
      <c r="BN698" s="22">
        <v>82</v>
      </c>
      <c r="BO698" s="20"/>
      <c r="BP698" s="20"/>
      <c r="BQ698" s="20"/>
      <c r="BR698" s="20"/>
      <c r="BS698" s="20"/>
      <c r="BT698" s="20"/>
      <c r="BU698" s="22">
        <v>0.03</v>
      </c>
      <c r="BV698" s="22">
        <v>0</v>
      </c>
      <c r="BW698" s="22">
        <v>0.02</v>
      </c>
      <c r="BX698" s="22">
        <v>0.05</v>
      </c>
      <c r="BY698" s="22">
        <v>2.0299999999999998</v>
      </c>
      <c r="BZ698" s="22">
        <v>2.2400000000000002</v>
      </c>
      <c r="CA698" s="22">
        <v>294</v>
      </c>
      <c r="CB698" s="22">
        <v>194</v>
      </c>
      <c r="CC698" s="22">
        <v>191</v>
      </c>
      <c r="CD698" s="22">
        <v>86</v>
      </c>
      <c r="CE698" s="22">
        <v>251</v>
      </c>
      <c r="CF698" s="22">
        <v>114</v>
      </c>
      <c r="CG698" s="22">
        <v>472</v>
      </c>
      <c r="CH698" s="22">
        <v>160</v>
      </c>
      <c r="CI698" s="22">
        <v>1.1200000000000001</v>
      </c>
      <c r="CJ698" s="22">
        <v>0.22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114128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2</v>
      </c>
      <c r="J699" s="20">
        <v>0.5</v>
      </c>
      <c r="K699" s="20">
        <v>-0.5</v>
      </c>
      <c r="L699" s="22">
        <v>0</v>
      </c>
      <c r="M699" s="20" t="s">
        <v>1540</v>
      </c>
      <c r="N699" s="20">
        <v>0</v>
      </c>
      <c r="O699" s="22">
        <v>560</v>
      </c>
      <c r="P699" s="23" t="b">
        <v>0</v>
      </c>
      <c r="Q699" s="20"/>
      <c r="R699" s="20"/>
      <c r="S699" s="22">
        <v>44</v>
      </c>
      <c r="T699" s="20" t="s">
        <v>1679</v>
      </c>
      <c r="U699" s="20">
        <v>0</v>
      </c>
      <c r="V699" s="20" t="s">
        <v>1680</v>
      </c>
      <c r="W699" s="20">
        <v>0.1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0</v>
      </c>
      <c r="AD699" s="22">
        <v>422</v>
      </c>
      <c r="AE699" s="22">
        <v>28</v>
      </c>
      <c r="AF699" s="22">
        <v>2675</v>
      </c>
      <c r="AG699" s="22">
        <v>102</v>
      </c>
      <c r="AH699" s="20">
        <v>0</v>
      </c>
      <c r="AI699" s="20">
        <v>0</v>
      </c>
      <c r="AJ699" s="20" t="s">
        <v>2346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517</v>
      </c>
      <c r="BH699" s="22">
        <v>203</v>
      </c>
      <c r="BI699" s="22">
        <v>503</v>
      </c>
      <c r="BJ699" s="22">
        <v>203</v>
      </c>
      <c r="BK699" s="22">
        <v>479</v>
      </c>
      <c r="BL699" s="22">
        <v>191</v>
      </c>
      <c r="BM699" s="22">
        <v>522</v>
      </c>
      <c r="BN699" s="22">
        <v>203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502</v>
      </c>
      <c r="CB699" s="22">
        <v>119</v>
      </c>
      <c r="CC699" s="22">
        <v>499</v>
      </c>
      <c r="CD699" s="22">
        <v>191</v>
      </c>
      <c r="CE699" s="22">
        <v>524</v>
      </c>
      <c r="CF699" s="22">
        <v>202</v>
      </c>
      <c r="CG699" s="22">
        <v>473</v>
      </c>
      <c r="CH699" s="22">
        <v>181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428610</v>
      </c>
      <c r="D700" s="22">
        <v>0</v>
      </c>
      <c r="E700" s="22">
        <v>0</v>
      </c>
      <c r="F700" s="22">
        <v>-1</v>
      </c>
      <c r="G700" s="22">
        <v>1</v>
      </c>
      <c r="H700" s="22">
        <v>0</v>
      </c>
      <c r="I700" s="22">
        <v>3</v>
      </c>
      <c r="J700" s="20">
        <v>0.5</v>
      </c>
      <c r="K700" s="20">
        <v>-0.5</v>
      </c>
      <c r="L700" s="22">
        <v>0</v>
      </c>
      <c r="M700" s="20" t="s">
        <v>1429</v>
      </c>
      <c r="N700" s="20">
        <v>0</v>
      </c>
      <c r="O700" s="22">
        <v>561</v>
      </c>
      <c r="P700" s="23" t="b">
        <v>0</v>
      </c>
      <c r="Q700" s="20"/>
      <c r="R700" s="20"/>
      <c r="S700" s="22">
        <v>44</v>
      </c>
      <c r="T700" s="20" t="s">
        <v>2347</v>
      </c>
      <c r="U700" s="20">
        <v>0</v>
      </c>
      <c r="V700" s="20" t="s">
        <v>2348</v>
      </c>
      <c r="W700" s="20">
        <v>0.2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0</v>
      </c>
      <c r="AD700" s="22">
        <v>3695</v>
      </c>
      <c r="AE700" s="22">
        <v>399</v>
      </c>
      <c r="AF700" s="22">
        <v>8970</v>
      </c>
      <c r="AG700" s="22">
        <v>406</v>
      </c>
      <c r="AH700" s="20">
        <v>0</v>
      </c>
      <c r="AI700" s="20">
        <v>0</v>
      </c>
      <c r="AJ700" s="20" t="s">
        <v>2349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552</v>
      </c>
      <c r="BH700" s="22">
        <v>206</v>
      </c>
      <c r="BI700" s="22">
        <v>538</v>
      </c>
      <c r="BJ700" s="22">
        <v>204</v>
      </c>
      <c r="BK700" s="22">
        <v>522</v>
      </c>
      <c r="BL700" s="22">
        <v>196</v>
      </c>
      <c r="BM700" s="22">
        <v>557</v>
      </c>
      <c r="BN700" s="22">
        <v>209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555</v>
      </c>
      <c r="CB700" s="22">
        <v>289</v>
      </c>
      <c r="CC700" s="22">
        <v>537</v>
      </c>
      <c r="CD700" s="22">
        <v>199</v>
      </c>
      <c r="CE700" s="22">
        <v>559</v>
      </c>
      <c r="CF700" s="22">
        <v>210</v>
      </c>
      <c r="CG700" s="22">
        <v>339</v>
      </c>
      <c r="CH700" s="22">
        <v>107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429414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2.8</v>
      </c>
      <c r="K701" s="20">
        <v>1.8</v>
      </c>
      <c r="L701" s="22">
        <v>0</v>
      </c>
      <c r="M701" s="20" t="s">
        <v>1719</v>
      </c>
      <c r="N701" s="20">
        <v>2.2999999999999998</v>
      </c>
      <c r="O701" s="22">
        <v>562</v>
      </c>
      <c r="P701" s="23" t="b">
        <v>0</v>
      </c>
      <c r="Q701" s="20"/>
      <c r="R701" s="20"/>
      <c r="S701" s="22">
        <v>50</v>
      </c>
      <c r="T701" s="20" t="s">
        <v>1720</v>
      </c>
      <c r="U701" s="20">
        <v>2.7</v>
      </c>
      <c r="V701" s="20" t="s">
        <v>1721</v>
      </c>
      <c r="W701" s="20">
        <v>0.2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8</v>
      </c>
      <c r="AD701" s="22">
        <v>8625</v>
      </c>
      <c r="AE701" s="22">
        <v>293</v>
      </c>
      <c r="AF701" s="22">
        <v>9536</v>
      </c>
      <c r="AG701" s="22">
        <v>838</v>
      </c>
      <c r="AH701" s="20">
        <v>0.5</v>
      </c>
      <c r="AI701" s="20">
        <v>1.6</v>
      </c>
      <c r="AJ701" s="20" t="s">
        <v>1722</v>
      </c>
      <c r="AK701" s="22">
        <v>16</v>
      </c>
      <c r="AL701" s="22">
        <v>1</v>
      </c>
      <c r="AM701" s="22">
        <v>0</v>
      </c>
      <c r="AN701" s="22">
        <v>0</v>
      </c>
      <c r="AO701" s="22">
        <v>1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1</v>
      </c>
      <c r="AW701" s="22">
        <v>37</v>
      </c>
      <c r="AX701" s="20">
        <v>42.2</v>
      </c>
      <c r="AY701" s="20">
        <v>11.4</v>
      </c>
      <c r="AZ701" s="20">
        <v>35</v>
      </c>
      <c r="BA701" s="20">
        <v>8.8000000000000007</v>
      </c>
      <c r="BB701" s="22">
        <v>0</v>
      </c>
      <c r="BC701" s="20">
        <v>0.26</v>
      </c>
      <c r="BD701" s="20">
        <v>0.01</v>
      </c>
      <c r="BE701" s="20">
        <v>0.27</v>
      </c>
      <c r="BF701" s="20">
        <v>0.3</v>
      </c>
      <c r="BG701" s="22">
        <v>220</v>
      </c>
      <c r="BH701" s="22">
        <v>25</v>
      </c>
      <c r="BI701" s="22">
        <v>269</v>
      </c>
      <c r="BJ701" s="22">
        <v>40</v>
      </c>
      <c r="BK701" s="22">
        <v>129</v>
      </c>
      <c r="BL701" s="22">
        <v>31</v>
      </c>
      <c r="BM701" s="22">
        <v>232</v>
      </c>
      <c r="BN701" s="22">
        <v>31</v>
      </c>
      <c r="BO701" s="20"/>
      <c r="BP701" s="20"/>
      <c r="BQ701" s="20"/>
      <c r="BR701" s="20"/>
      <c r="BS701" s="20"/>
      <c r="BT701" s="20"/>
      <c r="BU701" s="22">
        <v>1.46</v>
      </c>
      <c r="BV701" s="22">
        <v>0</v>
      </c>
      <c r="BW701" s="22">
        <v>0.06</v>
      </c>
      <c r="BX701" s="22">
        <v>1.52</v>
      </c>
      <c r="BY701" s="22">
        <v>1.69</v>
      </c>
      <c r="BZ701" s="22">
        <v>5.62</v>
      </c>
      <c r="CA701" s="22">
        <v>207</v>
      </c>
      <c r="CB701" s="22">
        <v>46</v>
      </c>
      <c r="CC701" s="22">
        <v>136</v>
      </c>
      <c r="CD701" s="22">
        <v>24</v>
      </c>
      <c r="CE701" s="22">
        <v>148</v>
      </c>
      <c r="CF701" s="22">
        <v>25</v>
      </c>
      <c r="CG701" s="22">
        <v>345</v>
      </c>
      <c r="CH701" s="22">
        <v>56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214048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3.8</v>
      </c>
      <c r="K702" s="20">
        <v>2.8</v>
      </c>
      <c r="L702" s="22">
        <v>1</v>
      </c>
      <c r="M702" s="20" t="s">
        <v>1691</v>
      </c>
      <c r="N702" s="20">
        <v>3.3</v>
      </c>
      <c r="O702" s="22">
        <v>563</v>
      </c>
      <c r="P702" s="23" t="b">
        <v>0</v>
      </c>
      <c r="Q702" s="20"/>
      <c r="R702" s="20"/>
      <c r="S702" s="22">
        <v>45</v>
      </c>
      <c r="T702" s="20" t="s">
        <v>1692</v>
      </c>
      <c r="U702" s="20">
        <v>2.2000000000000002</v>
      </c>
      <c r="V702" s="20" t="s">
        <v>497</v>
      </c>
      <c r="W702" s="20">
        <v>0.7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11</v>
      </c>
      <c r="AD702" s="22">
        <v>16755</v>
      </c>
      <c r="AE702" s="22">
        <v>4026</v>
      </c>
      <c r="AF702" s="22">
        <v>22828</v>
      </c>
      <c r="AG702" s="22">
        <v>1189</v>
      </c>
      <c r="AH702" s="20">
        <v>0.7</v>
      </c>
      <c r="AI702" s="20">
        <v>2.4</v>
      </c>
      <c r="AJ702" s="20" t="s">
        <v>497</v>
      </c>
      <c r="AK702" s="22">
        <v>450</v>
      </c>
      <c r="AL702" s="22">
        <v>0</v>
      </c>
      <c r="AM702" s="22">
        <v>0</v>
      </c>
      <c r="AN702" s="22">
        <v>1</v>
      </c>
      <c r="AO702" s="22">
        <v>11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2</v>
      </c>
      <c r="AW702" s="22">
        <v>77</v>
      </c>
      <c r="AX702" s="20">
        <v>94.2</v>
      </c>
      <c r="AY702" s="20">
        <v>38.1</v>
      </c>
      <c r="AZ702" s="20">
        <v>25</v>
      </c>
      <c r="BA702" s="20">
        <v>15.8</v>
      </c>
      <c r="BB702" s="22">
        <v>5</v>
      </c>
      <c r="BC702" s="20">
        <v>0.06</v>
      </c>
      <c r="BD702" s="20">
        <v>0.2</v>
      </c>
      <c r="BE702" s="20">
        <v>0.26</v>
      </c>
      <c r="BF702" s="20">
        <v>9.61</v>
      </c>
      <c r="BG702" s="22">
        <v>81</v>
      </c>
      <c r="BH702" s="22">
        <v>25</v>
      </c>
      <c r="BI702" s="22">
        <v>149</v>
      </c>
      <c r="BJ702" s="22">
        <v>36</v>
      </c>
      <c r="BK702" s="22">
        <v>168</v>
      </c>
      <c r="BL702" s="22">
        <v>38</v>
      </c>
      <c r="BM702" s="22">
        <v>126</v>
      </c>
      <c r="BN702" s="22">
        <v>30</v>
      </c>
      <c r="BO702" s="20"/>
      <c r="BP702" s="20"/>
      <c r="BQ702" s="20"/>
      <c r="BR702" s="20"/>
      <c r="BS702" s="20"/>
      <c r="BT702" s="20"/>
      <c r="BU702" s="22">
        <v>0.01</v>
      </c>
      <c r="BV702" s="22">
        <v>0</v>
      </c>
      <c r="BW702" s="22">
        <v>0.04</v>
      </c>
      <c r="BX702" s="22">
        <v>0.05</v>
      </c>
      <c r="BY702" s="22">
        <v>1.92</v>
      </c>
      <c r="BZ702" s="22">
        <v>2.2000000000000002</v>
      </c>
      <c r="CA702" s="22">
        <v>384</v>
      </c>
      <c r="CB702" s="22">
        <v>73</v>
      </c>
      <c r="CC702" s="22">
        <v>83</v>
      </c>
      <c r="CD702" s="22">
        <v>22</v>
      </c>
      <c r="CE702" s="22">
        <v>176</v>
      </c>
      <c r="CF702" s="22">
        <v>58</v>
      </c>
      <c r="CG702" s="22">
        <v>183</v>
      </c>
      <c r="CH702" s="22">
        <v>69</v>
      </c>
      <c r="CI702" s="22">
        <v>1</v>
      </c>
      <c r="CJ702" s="22">
        <v>0.2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138001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1</v>
      </c>
      <c r="J703" s="20">
        <v>0.5</v>
      </c>
      <c r="K703" s="20">
        <v>-0.5</v>
      </c>
      <c r="L703" s="22">
        <v>0</v>
      </c>
      <c r="M703" s="20" t="s">
        <v>1261</v>
      </c>
      <c r="N703" s="20">
        <v>0</v>
      </c>
      <c r="O703" s="22">
        <v>564</v>
      </c>
      <c r="P703" s="23" t="b">
        <v>0</v>
      </c>
      <c r="Q703" s="20"/>
      <c r="R703" s="20"/>
      <c r="S703" s="22">
        <v>40</v>
      </c>
      <c r="T703" s="20" t="s">
        <v>2350</v>
      </c>
      <c r="U703" s="20">
        <v>0</v>
      </c>
      <c r="V703" s="20" t="s">
        <v>2351</v>
      </c>
      <c r="W703" s="20">
        <v>0.8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10078</v>
      </c>
      <c r="AE703" s="22">
        <v>254</v>
      </c>
      <c r="AF703" s="22">
        <v>13895</v>
      </c>
      <c r="AG703" s="22">
        <v>861</v>
      </c>
      <c r="AH703" s="20">
        <v>0</v>
      </c>
      <c r="AI703" s="20">
        <v>0</v>
      </c>
      <c r="AJ703" s="20" t="s">
        <v>2351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433</v>
      </c>
      <c r="BH703" s="22">
        <v>44</v>
      </c>
      <c r="BI703" s="22">
        <v>415</v>
      </c>
      <c r="BJ703" s="22">
        <v>27</v>
      </c>
      <c r="BK703" s="22">
        <v>382</v>
      </c>
      <c r="BL703" s="22">
        <v>23</v>
      </c>
      <c r="BM703" s="22">
        <v>439</v>
      </c>
      <c r="BN703" s="22">
        <v>44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624</v>
      </c>
      <c r="CB703" s="22">
        <v>51</v>
      </c>
      <c r="CC703" s="22">
        <v>410</v>
      </c>
      <c r="CD703" s="22">
        <v>44</v>
      </c>
      <c r="CE703" s="22">
        <v>437</v>
      </c>
      <c r="CF703" s="22">
        <v>44</v>
      </c>
      <c r="CG703" s="22">
        <v>178</v>
      </c>
      <c r="CH703" s="22">
        <v>25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151086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2.5</v>
      </c>
      <c r="K704" s="20">
        <v>1.5</v>
      </c>
      <c r="L704" s="22">
        <v>2</v>
      </c>
      <c r="M704" s="20" t="s">
        <v>1727</v>
      </c>
      <c r="N704" s="20">
        <v>2</v>
      </c>
      <c r="O704" s="22">
        <v>565</v>
      </c>
      <c r="P704" s="23" t="b">
        <v>0</v>
      </c>
      <c r="Q704" s="20"/>
      <c r="R704" s="20"/>
      <c r="S704" s="22">
        <v>50</v>
      </c>
      <c r="T704" s="20" t="s">
        <v>1728</v>
      </c>
      <c r="U704" s="20">
        <v>1.8</v>
      </c>
      <c r="V704" s="20" t="s">
        <v>1729</v>
      </c>
      <c r="W704" s="20">
        <v>0</v>
      </c>
      <c r="X704" s="23" t="b">
        <v>0</v>
      </c>
      <c r="Y704" s="20"/>
      <c r="Z704" s="20" t="s">
        <v>858</v>
      </c>
      <c r="AA704" s="22">
        <v>20</v>
      </c>
      <c r="AB704" s="22">
        <v>39</v>
      </c>
      <c r="AC704" s="22">
        <v>9</v>
      </c>
      <c r="AD704" s="22">
        <v>1687</v>
      </c>
      <c r="AE704" s="22">
        <v>185</v>
      </c>
      <c r="AF704" s="22">
        <v>2309</v>
      </c>
      <c r="AG704" s="22">
        <v>106</v>
      </c>
      <c r="AH704" s="20">
        <v>0.4</v>
      </c>
      <c r="AI704" s="20">
        <v>1.8</v>
      </c>
      <c r="AJ704" s="20" t="s">
        <v>1729</v>
      </c>
      <c r="AK704" s="22">
        <v>437</v>
      </c>
      <c r="AL704" s="22">
        <v>0</v>
      </c>
      <c r="AM704" s="22">
        <v>0</v>
      </c>
      <c r="AN704" s="22">
        <v>1</v>
      </c>
      <c r="AO704" s="22">
        <v>9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0</v>
      </c>
      <c r="AV704" s="22">
        <v>0</v>
      </c>
      <c r="AW704" s="22">
        <v>66</v>
      </c>
      <c r="AX704" s="20">
        <v>64.8</v>
      </c>
      <c r="AY704" s="20">
        <v>40.4</v>
      </c>
      <c r="AZ704" s="20">
        <v>34</v>
      </c>
      <c r="BA704" s="20">
        <v>14</v>
      </c>
      <c r="BB704" s="22">
        <v>5</v>
      </c>
      <c r="BC704" s="20">
        <v>0.89</v>
      </c>
      <c r="BD704" s="20">
        <v>0.06</v>
      </c>
      <c r="BE704" s="20">
        <v>0.95</v>
      </c>
      <c r="BF704" s="20">
        <v>8.91</v>
      </c>
      <c r="BG704" s="22">
        <v>148</v>
      </c>
      <c r="BH704" s="22">
        <v>51</v>
      </c>
      <c r="BI704" s="22">
        <v>139</v>
      </c>
      <c r="BJ704" s="22">
        <v>90</v>
      </c>
      <c r="BK704" s="22">
        <v>135</v>
      </c>
      <c r="BL704" s="22">
        <v>82</v>
      </c>
      <c r="BM704" s="22">
        <v>143</v>
      </c>
      <c r="BN704" s="22">
        <v>74</v>
      </c>
      <c r="BO704" s="20"/>
      <c r="BP704" s="20"/>
      <c r="BQ704" s="20"/>
      <c r="BR704" s="20"/>
      <c r="BS704" s="20"/>
      <c r="BT704" s="20"/>
      <c r="BU704" s="22">
        <v>0.18</v>
      </c>
      <c r="BV704" s="22">
        <v>0</v>
      </c>
      <c r="BW704" s="22">
        <v>0.01</v>
      </c>
      <c r="BX704" s="22">
        <v>0.19</v>
      </c>
      <c r="BY704" s="22">
        <v>1.84</v>
      </c>
      <c r="BZ704" s="22">
        <v>1.85</v>
      </c>
      <c r="CA704" s="22">
        <v>180</v>
      </c>
      <c r="CB704" s="22">
        <v>109</v>
      </c>
      <c r="CC704" s="22">
        <v>160</v>
      </c>
      <c r="CD704" s="22">
        <v>69</v>
      </c>
      <c r="CE704" s="22">
        <v>232</v>
      </c>
      <c r="CF704" s="22">
        <v>102</v>
      </c>
      <c r="CG704" s="22">
        <v>513</v>
      </c>
      <c r="CH704" s="22">
        <v>182</v>
      </c>
      <c r="CI704" s="22">
        <v>1.03</v>
      </c>
      <c r="CJ704" s="22">
        <v>0.21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247632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7.8</v>
      </c>
      <c r="K705" s="20">
        <v>6.8</v>
      </c>
      <c r="L705" s="22">
        <v>5</v>
      </c>
      <c r="M705" s="20" t="s">
        <v>1694</v>
      </c>
      <c r="N705" s="20">
        <v>7.3</v>
      </c>
      <c r="O705" s="22">
        <v>567</v>
      </c>
      <c r="P705" s="23" t="b">
        <v>0</v>
      </c>
      <c r="Q705" s="20"/>
      <c r="R705" s="20"/>
      <c r="S705" s="22">
        <v>55</v>
      </c>
      <c r="T705" s="20" t="s">
        <v>1695</v>
      </c>
      <c r="U705" s="20">
        <v>5</v>
      </c>
      <c r="V705" s="20" t="s">
        <v>1696</v>
      </c>
      <c r="W705" s="20">
        <v>1.1000000000000001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25</v>
      </c>
      <c r="AD705" s="22">
        <v>94374</v>
      </c>
      <c r="AE705" s="22">
        <v>62099</v>
      </c>
      <c r="AF705" s="22">
        <v>17716</v>
      </c>
      <c r="AG705" s="22">
        <v>2484</v>
      </c>
      <c r="AH705" s="20">
        <v>1.3</v>
      </c>
      <c r="AI705" s="20">
        <v>4.5</v>
      </c>
      <c r="AJ705" s="20" t="s">
        <v>274</v>
      </c>
      <c r="AK705" s="22">
        <v>450</v>
      </c>
      <c r="AL705" s="22">
        <v>0</v>
      </c>
      <c r="AM705" s="22">
        <v>4</v>
      </c>
      <c r="AN705" s="22">
        <v>1</v>
      </c>
      <c r="AO705" s="22">
        <v>11</v>
      </c>
      <c r="AP705" s="22">
        <v>0</v>
      </c>
      <c r="AQ705" s="22">
        <v>0</v>
      </c>
      <c r="AR705" s="22">
        <v>0</v>
      </c>
      <c r="AS705" s="22">
        <v>1</v>
      </c>
      <c r="AT705" s="22">
        <v>0</v>
      </c>
      <c r="AU705" s="22">
        <v>0</v>
      </c>
      <c r="AV705" s="22">
        <v>3</v>
      </c>
      <c r="AW705" s="22">
        <v>120</v>
      </c>
      <c r="AX705" s="20">
        <v>142.6</v>
      </c>
      <c r="AY705" s="20">
        <v>257.2</v>
      </c>
      <c r="AZ705" s="20">
        <v>123</v>
      </c>
      <c r="BA705" s="20">
        <v>52.2</v>
      </c>
      <c r="BB705" s="22">
        <v>5</v>
      </c>
      <c r="BC705" s="20">
        <v>1.1399999999999999</v>
      </c>
      <c r="BD705" s="20">
        <v>2.1</v>
      </c>
      <c r="BE705" s="20">
        <v>3.24</v>
      </c>
      <c r="BF705" s="20">
        <v>9.61</v>
      </c>
      <c r="BG705" s="22">
        <v>24</v>
      </c>
      <c r="BH705" s="22">
        <v>9</v>
      </c>
      <c r="BI705" s="22">
        <v>1</v>
      </c>
      <c r="BJ705" s="22">
        <v>1</v>
      </c>
      <c r="BK705" s="22">
        <v>33</v>
      </c>
      <c r="BL705" s="22">
        <v>21</v>
      </c>
      <c r="BM705" s="22">
        <v>6</v>
      </c>
      <c r="BN705" s="22">
        <v>4</v>
      </c>
      <c r="BO705" s="22">
        <v>2</v>
      </c>
      <c r="BP705" s="20"/>
      <c r="BQ705" s="22">
        <v>3</v>
      </c>
      <c r="BR705" s="20"/>
      <c r="BS705" s="20"/>
      <c r="BT705" s="20"/>
      <c r="BU705" s="22">
        <v>0.23</v>
      </c>
      <c r="BV705" s="22">
        <v>0</v>
      </c>
      <c r="BW705" s="22">
        <v>0.42</v>
      </c>
      <c r="BX705" s="22">
        <v>0.65</v>
      </c>
      <c r="BY705" s="22">
        <v>1.92</v>
      </c>
      <c r="BZ705" s="22">
        <v>2.2000000000000002</v>
      </c>
      <c r="CA705" s="22">
        <v>111</v>
      </c>
      <c r="CB705" s="22">
        <v>69</v>
      </c>
      <c r="CC705" s="22">
        <v>6</v>
      </c>
      <c r="CD705" s="22">
        <v>4</v>
      </c>
      <c r="CE705" s="22">
        <v>33</v>
      </c>
      <c r="CF705" s="22">
        <v>18</v>
      </c>
      <c r="CG705" s="22">
        <v>156</v>
      </c>
      <c r="CH705" s="22">
        <v>50</v>
      </c>
      <c r="CI705" s="22">
        <v>1</v>
      </c>
      <c r="CJ705" s="22">
        <v>0.2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200600</v>
      </c>
      <c r="D706" s="22">
        <v>0</v>
      </c>
      <c r="E706" s="22">
        <v>0</v>
      </c>
      <c r="F706" s="22">
        <v>-2</v>
      </c>
      <c r="G706" s="22">
        <v>2</v>
      </c>
      <c r="H706" s="22">
        <v>0</v>
      </c>
      <c r="I706" s="22">
        <v>3</v>
      </c>
      <c r="J706" s="20">
        <v>0</v>
      </c>
      <c r="K706" s="20">
        <v>0</v>
      </c>
      <c r="L706" s="22">
        <v>0</v>
      </c>
      <c r="M706" s="20" t="s">
        <v>1026</v>
      </c>
      <c r="N706" s="20">
        <v>0</v>
      </c>
      <c r="O706" s="22">
        <v>568</v>
      </c>
      <c r="P706" s="23" t="b">
        <v>0</v>
      </c>
      <c r="Q706" s="20" t="s">
        <v>3381</v>
      </c>
      <c r="R706" s="20" t="s">
        <v>3382</v>
      </c>
      <c r="S706" s="22">
        <v>53</v>
      </c>
      <c r="T706" s="20" t="s">
        <v>1689</v>
      </c>
      <c r="U706" s="20">
        <v>0</v>
      </c>
      <c r="V706" s="20" t="s">
        <v>1690</v>
      </c>
      <c r="W706" s="20">
        <v>0.1</v>
      </c>
      <c r="X706" s="23" t="b">
        <v>0</v>
      </c>
      <c r="Y706" s="20"/>
      <c r="Z706" s="20" t="s">
        <v>872</v>
      </c>
      <c r="AA706" s="22">
        <v>20</v>
      </c>
      <c r="AB706" s="22">
        <v>39</v>
      </c>
      <c r="AC706" s="22">
        <v>0</v>
      </c>
      <c r="AD706" s="22">
        <v>868</v>
      </c>
      <c r="AE706" s="22">
        <v>0</v>
      </c>
      <c r="AF706" s="22">
        <v>9106</v>
      </c>
      <c r="AG706" s="22">
        <v>478</v>
      </c>
      <c r="AH706" s="20">
        <v>0</v>
      </c>
      <c r="AI706" s="20">
        <v>0</v>
      </c>
      <c r="AJ706" s="20" t="s">
        <v>440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692</v>
      </c>
      <c r="BH706" s="22">
        <v>294</v>
      </c>
      <c r="BI706" s="22">
        <v>691</v>
      </c>
      <c r="BJ706" s="22">
        <v>294</v>
      </c>
      <c r="BK706" s="22">
        <v>687</v>
      </c>
      <c r="BL706" s="22">
        <v>291</v>
      </c>
      <c r="BM706" s="22">
        <v>693</v>
      </c>
      <c r="BN706" s="22">
        <v>295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152</v>
      </c>
      <c r="CB706" s="22">
        <v>97</v>
      </c>
      <c r="CC706" s="22">
        <v>686</v>
      </c>
      <c r="CD706" s="22">
        <v>293</v>
      </c>
      <c r="CE706" s="22">
        <v>692</v>
      </c>
      <c r="CF706" s="22">
        <v>294</v>
      </c>
      <c r="CG706" s="22">
        <v>456</v>
      </c>
      <c r="CH706" s="22">
        <v>150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149065</v>
      </c>
      <c r="D707" s="22">
        <v>0</v>
      </c>
      <c r="E707" s="22">
        <v>0</v>
      </c>
      <c r="F707" s="22">
        <v>0</v>
      </c>
      <c r="G707" s="22">
        <v>0</v>
      </c>
      <c r="H707" s="22">
        <v>1</v>
      </c>
      <c r="I707" s="22">
        <v>1</v>
      </c>
      <c r="J707" s="20">
        <v>5.8</v>
      </c>
      <c r="K707" s="20">
        <v>4.8</v>
      </c>
      <c r="L707" s="22">
        <v>2</v>
      </c>
      <c r="M707" s="20" t="s">
        <v>1681</v>
      </c>
      <c r="N707" s="20">
        <v>5.3</v>
      </c>
      <c r="O707" s="22">
        <v>569</v>
      </c>
      <c r="P707" s="23" t="b">
        <v>0</v>
      </c>
      <c r="Q707" s="20"/>
      <c r="R707" s="20"/>
      <c r="S707" s="22">
        <v>50</v>
      </c>
      <c r="T707" s="20" t="s">
        <v>1682</v>
      </c>
      <c r="U707" s="20">
        <v>3.8</v>
      </c>
      <c r="V707" s="20" t="s">
        <v>1683</v>
      </c>
      <c r="W707" s="20">
        <v>1.5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19</v>
      </c>
      <c r="AD707" s="22">
        <v>53869</v>
      </c>
      <c r="AE707" s="22">
        <v>9468</v>
      </c>
      <c r="AF707" s="22">
        <v>34960</v>
      </c>
      <c r="AG707" s="22">
        <v>2163</v>
      </c>
      <c r="AH707" s="20">
        <v>1.1000000000000001</v>
      </c>
      <c r="AI707" s="20">
        <v>3.8</v>
      </c>
      <c r="AJ707" s="20" t="s">
        <v>94</v>
      </c>
      <c r="AK707" s="22">
        <v>450</v>
      </c>
      <c r="AL707" s="22">
        <v>0</v>
      </c>
      <c r="AM707" s="22">
        <v>0</v>
      </c>
      <c r="AN707" s="22">
        <v>1</v>
      </c>
      <c r="AO707" s="22">
        <v>11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23</v>
      </c>
      <c r="AV707" s="22">
        <v>3</v>
      </c>
      <c r="AW707" s="22">
        <v>109</v>
      </c>
      <c r="AX707" s="20">
        <v>185</v>
      </c>
      <c r="AY707" s="20">
        <v>0</v>
      </c>
      <c r="AZ707" s="20">
        <v>0</v>
      </c>
      <c r="BA707" s="20">
        <v>18.5</v>
      </c>
      <c r="BB707" s="22">
        <v>5</v>
      </c>
      <c r="BC707" s="20">
        <v>0</v>
      </c>
      <c r="BD707" s="20">
        <v>0</v>
      </c>
      <c r="BE707" s="20">
        <v>0</v>
      </c>
      <c r="BF707" s="20">
        <v>9.61</v>
      </c>
      <c r="BG707" s="22">
        <v>7</v>
      </c>
      <c r="BH707" s="22">
        <v>5</v>
      </c>
      <c r="BI707" s="22">
        <v>668</v>
      </c>
      <c r="BJ707" s="22">
        <v>81</v>
      </c>
      <c r="BK707" s="22">
        <v>663</v>
      </c>
      <c r="BL707" s="22">
        <v>80</v>
      </c>
      <c r="BM707" s="22">
        <v>97</v>
      </c>
      <c r="BN707" s="22">
        <v>5</v>
      </c>
      <c r="BO707" s="20"/>
      <c r="BP707" s="20"/>
      <c r="BQ707" s="20"/>
      <c r="BR707" s="20"/>
      <c r="BS707" s="20"/>
      <c r="BT707" s="20"/>
      <c r="BU707" s="22">
        <v>0</v>
      </c>
      <c r="BV707" s="22">
        <v>4.5999999999999996</v>
      </c>
      <c r="BW707" s="22">
        <v>0</v>
      </c>
      <c r="BX707" s="22">
        <v>0</v>
      </c>
      <c r="BY707" s="22">
        <v>1.92</v>
      </c>
      <c r="BZ707" s="22">
        <v>2.2000000000000002</v>
      </c>
      <c r="CA707" s="22">
        <v>179</v>
      </c>
      <c r="CB707" s="22">
        <v>6</v>
      </c>
      <c r="CC707" s="22">
        <v>24</v>
      </c>
      <c r="CD707" s="22">
        <v>1</v>
      </c>
      <c r="CE707" s="22">
        <v>84</v>
      </c>
      <c r="CF707" s="22">
        <v>8</v>
      </c>
      <c r="CG707" s="22">
        <v>138</v>
      </c>
      <c r="CH707" s="22">
        <v>19</v>
      </c>
      <c r="CI707" s="22">
        <v>1</v>
      </c>
      <c r="CJ707" s="22">
        <v>0.2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88484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3</v>
      </c>
      <c r="J708" s="20">
        <v>1.2</v>
      </c>
      <c r="K708" s="20">
        <v>0.2</v>
      </c>
      <c r="L708" s="22">
        <v>0</v>
      </c>
      <c r="M708" s="20" t="s">
        <v>895</v>
      </c>
      <c r="N708" s="20">
        <v>0.7</v>
      </c>
      <c r="O708" s="22">
        <v>570</v>
      </c>
      <c r="P708" s="23" t="b">
        <v>0</v>
      </c>
      <c r="Q708" s="20"/>
      <c r="R708" s="20"/>
      <c r="S708" s="22">
        <v>50</v>
      </c>
      <c r="T708" s="20" t="s">
        <v>1730</v>
      </c>
      <c r="U708" s="20">
        <v>2.2000000000000002</v>
      </c>
      <c r="V708" s="20" t="s">
        <v>1731</v>
      </c>
      <c r="W708" s="20">
        <v>0.2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9</v>
      </c>
      <c r="AD708" s="22">
        <v>14802</v>
      </c>
      <c r="AE708" s="22">
        <v>204</v>
      </c>
      <c r="AF708" s="22">
        <v>14346</v>
      </c>
      <c r="AG708" s="22">
        <v>986</v>
      </c>
      <c r="AH708" s="20">
        <v>0.1</v>
      </c>
      <c r="AI708" s="20">
        <v>1.8</v>
      </c>
      <c r="AJ708" s="20" t="s">
        <v>1731</v>
      </c>
      <c r="AK708" s="22">
        <v>172</v>
      </c>
      <c r="AL708" s="22">
        <v>0</v>
      </c>
      <c r="AM708" s="22">
        <v>1</v>
      </c>
      <c r="AN708" s="22">
        <v>1</v>
      </c>
      <c r="AO708" s="22">
        <v>1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33</v>
      </c>
      <c r="AX708" s="20">
        <v>46.8</v>
      </c>
      <c r="AY708" s="20">
        <v>99.9</v>
      </c>
      <c r="AZ708" s="20">
        <v>44</v>
      </c>
      <c r="BA708" s="20">
        <v>19.100000000000001</v>
      </c>
      <c r="BB708" s="22">
        <v>2</v>
      </c>
      <c r="BC708" s="20">
        <v>0.41</v>
      </c>
      <c r="BD708" s="20">
        <v>0.67</v>
      </c>
      <c r="BE708" s="20">
        <v>1.08</v>
      </c>
      <c r="BF708" s="20">
        <v>2.29</v>
      </c>
      <c r="BG708" s="22">
        <v>204</v>
      </c>
      <c r="BH708" s="22">
        <v>79</v>
      </c>
      <c r="BI708" s="22">
        <v>38</v>
      </c>
      <c r="BJ708" s="22">
        <v>27</v>
      </c>
      <c r="BK708" s="22">
        <v>115</v>
      </c>
      <c r="BL708" s="22">
        <v>71</v>
      </c>
      <c r="BM708" s="22">
        <v>94</v>
      </c>
      <c r="BN708" s="22">
        <v>54</v>
      </c>
      <c r="BO708" s="22">
        <v>1</v>
      </c>
      <c r="BP708" s="20"/>
      <c r="BQ708" s="22">
        <v>2</v>
      </c>
      <c r="BR708" s="20"/>
      <c r="BS708" s="20"/>
      <c r="BT708" s="20"/>
      <c r="BU708" s="22">
        <v>0.21</v>
      </c>
      <c r="BV708" s="22">
        <v>0</v>
      </c>
      <c r="BW708" s="22">
        <v>0.35</v>
      </c>
      <c r="BX708" s="22">
        <v>0.56000000000000005</v>
      </c>
      <c r="BY708" s="22">
        <v>1.2</v>
      </c>
      <c r="BZ708" s="22">
        <v>0.52</v>
      </c>
      <c r="CA708" s="22">
        <v>170</v>
      </c>
      <c r="CB708" s="22">
        <v>104</v>
      </c>
      <c r="CC708" s="22">
        <v>309</v>
      </c>
      <c r="CD708" s="22">
        <v>145</v>
      </c>
      <c r="CE708" s="22">
        <v>183</v>
      </c>
      <c r="CF708" s="22">
        <v>76</v>
      </c>
      <c r="CG708" s="22">
        <v>356</v>
      </c>
      <c r="CH708" s="22">
        <v>112</v>
      </c>
      <c r="CI708" s="22">
        <v>1.05</v>
      </c>
      <c r="CJ708" s="22">
        <v>0.52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216208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1</v>
      </c>
      <c r="J709" s="20">
        <v>0</v>
      </c>
      <c r="K709" s="20">
        <v>0</v>
      </c>
      <c r="L709" s="22">
        <v>0</v>
      </c>
      <c r="M709" s="20" t="s">
        <v>1706</v>
      </c>
      <c r="N709" s="20">
        <v>0</v>
      </c>
      <c r="O709" s="22">
        <v>571</v>
      </c>
      <c r="P709" s="23" t="b">
        <v>0</v>
      </c>
      <c r="Q709" s="20" t="s">
        <v>2488</v>
      </c>
      <c r="R709" s="20" t="s">
        <v>2489</v>
      </c>
      <c r="S709" s="22">
        <v>40</v>
      </c>
      <c r="T709" s="20" t="s">
        <v>1707</v>
      </c>
      <c r="U709" s="20">
        <v>0</v>
      </c>
      <c r="V709" s="20" t="s">
        <v>761</v>
      </c>
      <c r="W709" s="20">
        <v>0.4</v>
      </c>
      <c r="X709" s="23" t="b">
        <v>0</v>
      </c>
      <c r="Y709" s="20"/>
      <c r="Z709" s="20" t="s">
        <v>872</v>
      </c>
      <c r="AA709" s="22">
        <v>20</v>
      </c>
      <c r="AB709" s="22">
        <v>39</v>
      </c>
      <c r="AC709" s="22">
        <v>0</v>
      </c>
      <c r="AD709" s="22">
        <v>0</v>
      </c>
      <c r="AE709" s="22">
        <v>0</v>
      </c>
      <c r="AF709" s="22">
        <v>15862</v>
      </c>
      <c r="AG709" s="22">
        <v>716</v>
      </c>
      <c r="AH709" s="20">
        <v>0</v>
      </c>
      <c r="AI709" s="20">
        <v>0</v>
      </c>
      <c r="AJ709" s="20" t="s">
        <v>761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452</v>
      </c>
      <c r="BH709" s="22">
        <v>53</v>
      </c>
      <c r="BI709" s="22">
        <v>435</v>
      </c>
      <c r="BJ709" s="22">
        <v>36</v>
      </c>
      <c r="BK709" s="22">
        <v>402</v>
      </c>
      <c r="BL709" s="22">
        <v>32</v>
      </c>
      <c r="BM709" s="22">
        <v>458</v>
      </c>
      <c r="BN709" s="22">
        <v>53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647</v>
      </c>
      <c r="CB709" s="22">
        <v>60</v>
      </c>
      <c r="CC709" s="22">
        <v>429</v>
      </c>
      <c r="CD709" s="22">
        <v>52</v>
      </c>
      <c r="CE709" s="22">
        <v>457</v>
      </c>
      <c r="CF709" s="22">
        <v>53</v>
      </c>
      <c r="CG709" s="22">
        <v>234</v>
      </c>
      <c r="CH709" s="22">
        <v>32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200402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2.2000000000000002</v>
      </c>
      <c r="K710" s="20">
        <v>1.2</v>
      </c>
      <c r="L710" s="22">
        <v>0</v>
      </c>
      <c r="M710" s="20" t="s">
        <v>1686</v>
      </c>
      <c r="N710" s="20">
        <v>1.7</v>
      </c>
      <c r="O710" s="22">
        <v>572</v>
      </c>
      <c r="P710" s="23" t="b">
        <v>0</v>
      </c>
      <c r="Q710" s="20"/>
      <c r="R710" s="20"/>
      <c r="S710" s="22">
        <v>45</v>
      </c>
      <c r="T710" s="20" t="s">
        <v>1687</v>
      </c>
      <c r="U710" s="20">
        <v>1.4</v>
      </c>
      <c r="V710" s="20" t="s">
        <v>1688</v>
      </c>
      <c r="W710" s="20">
        <v>0.4</v>
      </c>
      <c r="X710" s="23" t="b">
        <v>0</v>
      </c>
      <c r="Y710" s="20"/>
      <c r="Z710" s="20" t="s">
        <v>858</v>
      </c>
      <c r="AA710" s="22">
        <v>20</v>
      </c>
      <c r="AB710" s="22">
        <v>39</v>
      </c>
      <c r="AC710" s="22">
        <v>7</v>
      </c>
      <c r="AD710" s="22">
        <v>17742</v>
      </c>
      <c r="AE710" s="22">
        <v>2987</v>
      </c>
      <c r="AF710" s="22">
        <v>14850</v>
      </c>
      <c r="AG710" s="22">
        <v>933</v>
      </c>
      <c r="AH710" s="20">
        <v>0.4</v>
      </c>
      <c r="AI710" s="20">
        <v>1.6</v>
      </c>
      <c r="AJ710" s="20" t="s">
        <v>2353</v>
      </c>
      <c r="AK710" s="22">
        <v>450</v>
      </c>
      <c r="AL710" s="22">
        <v>0</v>
      </c>
      <c r="AM710" s="22">
        <v>0</v>
      </c>
      <c r="AN710" s="22">
        <v>1</v>
      </c>
      <c r="AO710" s="22">
        <v>11</v>
      </c>
      <c r="AP710" s="22">
        <v>0</v>
      </c>
      <c r="AQ710" s="22">
        <v>0</v>
      </c>
      <c r="AR710" s="22">
        <v>0</v>
      </c>
      <c r="AS710" s="22">
        <v>3</v>
      </c>
      <c r="AT710" s="22">
        <v>0</v>
      </c>
      <c r="AU710" s="22">
        <v>0</v>
      </c>
      <c r="AV710" s="22">
        <v>0</v>
      </c>
      <c r="AW710" s="22">
        <v>72</v>
      </c>
      <c r="AX710" s="20">
        <v>99.4</v>
      </c>
      <c r="AY710" s="20">
        <v>51.9</v>
      </c>
      <c r="AZ710" s="20">
        <v>13</v>
      </c>
      <c r="BA710" s="20">
        <v>16.399999999999999</v>
      </c>
      <c r="BB710" s="22">
        <v>5</v>
      </c>
      <c r="BC710" s="20">
        <v>0.14000000000000001</v>
      </c>
      <c r="BD710" s="20">
        <v>0.32</v>
      </c>
      <c r="BE710" s="20">
        <v>0.46</v>
      </c>
      <c r="BF710" s="20">
        <v>9.61</v>
      </c>
      <c r="BG710" s="22">
        <v>71</v>
      </c>
      <c r="BH710" s="22">
        <v>20</v>
      </c>
      <c r="BI710" s="22">
        <v>120</v>
      </c>
      <c r="BJ710" s="22">
        <v>28</v>
      </c>
      <c r="BK710" s="22">
        <v>235</v>
      </c>
      <c r="BL710" s="22">
        <v>71</v>
      </c>
      <c r="BM710" s="22">
        <v>119</v>
      </c>
      <c r="BN710" s="22">
        <v>29</v>
      </c>
      <c r="BO710" s="20"/>
      <c r="BP710" s="20"/>
      <c r="BQ710" s="20"/>
      <c r="BR710" s="20"/>
      <c r="BS710" s="20"/>
      <c r="BT710" s="20"/>
      <c r="BU710" s="22">
        <v>0.03</v>
      </c>
      <c r="BV710" s="22">
        <v>0</v>
      </c>
      <c r="BW710" s="22">
        <v>0.06</v>
      </c>
      <c r="BX710" s="22">
        <v>0.09</v>
      </c>
      <c r="BY710" s="22">
        <v>1.92</v>
      </c>
      <c r="BZ710" s="22">
        <v>2.2000000000000002</v>
      </c>
      <c r="CA710" s="22">
        <v>378</v>
      </c>
      <c r="CB710" s="22">
        <v>69</v>
      </c>
      <c r="CC710" s="22">
        <v>181</v>
      </c>
      <c r="CD710" s="22">
        <v>59</v>
      </c>
      <c r="CE710" s="22">
        <v>268</v>
      </c>
      <c r="CF710" s="22">
        <v>87</v>
      </c>
      <c r="CG710" s="22">
        <v>236</v>
      </c>
      <c r="CH710" s="22">
        <v>89</v>
      </c>
      <c r="CI710" s="22">
        <v>1</v>
      </c>
      <c r="CJ710" s="22">
        <v>0.2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510362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2</v>
      </c>
      <c r="J711" s="20">
        <v>0.8</v>
      </c>
      <c r="K711" s="20">
        <v>-0.2</v>
      </c>
      <c r="L711" s="22">
        <v>0</v>
      </c>
      <c r="M711" s="20" t="s">
        <v>1701</v>
      </c>
      <c r="N711" s="20">
        <v>0.3</v>
      </c>
      <c r="O711" s="22">
        <v>573</v>
      </c>
      <c r="P711" s="23" t="b">
        <v>0</v>
      </c>
      <c r="Q711" s="20"/>
      <c r="R711" s="20"/>
      <c r="S711" s="22">
        <v>44</v>
      </c>
      <c r="T711" s="20" t="s">
        <v>1702</v>
      </c>
      <c r="U711" s="20">
        <v>1</v>
      </c>
      <c r="V711" s="20" t="s">
        <v>696</v>
      </c>
      <c r="W711" s="20">
        <v>0.1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2</v>
      </c>
      <c r="AD711" s="22">
        <v>781</v>
      </c>
      <c r="AE711" s="22">
        <v>119</v>
      </c>
      <c r="AF711" s="22">
        <v>3210</v>
      </c>
      <c r="AG711" s="22">
        <v>165</v>
      </c>
      <c r="AH711" s="20">
        <v>0.1</v>
      </c>
      <c r="AI711" s="20">
        <v>0.5</v>
      </c>
      <c r="AJ711" s="20" t="s">
        <v>639</v>
      </c>
      <c r="AK711" s="22">
        <v>24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6</v>
      </c>
      <c r="AX711" s="20">
        <v>7.8</v>
      </c>
      <c r="AY711" s="20">
        <v>0.4</v>
      </c>
      <c r="AZ711" s="20">
        <v>0</v>
      </c>
      <c r="BA711" s="20">
        <v>0.8</v>
      </c>
      <c r="BB711" s="22">
        <v>0</v>
      </c>
      <c r="BC711" s="20">
        <v>0</v>
      </c>
      <c r="BD711" s="20">
        <v>0</v>
      </c>
      <c r="BE711" s="20">
        <v>0</v>
      </c>
      <c r="BF711" s="20">
        <v>0.13</v>
      </c>
      <c r="BG711" s="22">
        <v>340</v>
      </c>
      <c r="BH711" s="22">
        <v>131</v>
      </c>
      <c r="BI711" s="22">
        <v>361</v>
      </c>
      <c r="BJ711" s="22">
        <v>134</v>
      </c>
      <c r="BK711" s="22">
        <v>537</v>
      </c>
      <c r="BL711" s="22">
        <v>213</v>
      </c>
      <c r="BM711" s="22">
        <v>374</v>
      </c>
      <c r="BN711" s="22">
        <v>135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0.49</v>
      </c>
      <c r="BZ711" s="22">
        <v>0</v>
      </c>
      <c r="CA711" s="22">
        <v>581</v>
      </c>
      <c r="CB711" s="22">
        <v>152</v>
      </c>
      <c r="CC711" s="22">
        <v>340</v>
      </c>
      <c r="CD711" s="22">
        <v>113</v>
      </c>
      <c r="CE711" s="22">
        <v>324</v>
      </c>
      <c r="CF711" s="22">
        <v>117</v>
      </c>
      <c r="CG711" s="22">
        <v>436</v>
      </c>
      <c r="CH711" s="22">
        <v>170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476502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1.2</v>
      </c>
      <c r="K712" s="20">
        <v>0.2</v>
      </c>
      <c r="L712" s="22">
        <v>1</v>
      </c>
      <c r="M712" s="20" t="s">
        <v>965</v>
      </c>
      <c r="N712" s="20">
        <v>0.7</v>
      </c>
      <c r="O712" s="22">
        <v>574</v>
      </c>
      <c r="P712" s="23" t="b">
        <v>0</v>
      </c>
      <c r="Q712" s="20"/>
      <c r="R712" s="20"/>
      <c r="S712" s="22">
        <v>44</v>
      </c>
      <c r="T712" s="20" t="s">
        <v>1723</v>
      </c>
      <c r="U712" s="20">
        <v>1</v>
      </c>
      <c r="V712" s="20" t="s">
        <v>670</v>
      </c>
      <c r="W712" s="20">
        <v>0.5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2</v>
      </c>
      <c r="AD712" s="22">
        <v>12788</v>
      </c>
      <c r="AE712" s="22">
        <v>1336</v>
      </c>
      <c r="AF712" s="22">
        <v>24201</v>
      </c>
      <c r="AG712" s="22">
        <v>1078</v>
      </c>
      <c r="AH712" s="20">
        <v>0.2</v>
      </c>
      <c r="AI712" s="20">
        <v>0.5</v>
      </c>
      <c r="AJ712" s="20" t="s">
        <v>2354</v>
      </c>
      <c r="AK712" s="22">
        <v>28</v>
      </c>
      <c r="AL712" s="22">
        <v>0</v>
      </c>
      <c r="AM712" s="22">
        <v>0</v>
      </c>
      <c r="AN712" s="22">
        <v>0</v>
      </c>
      <c r="AO712" s="22">
        <v>4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4</v>
      </c>
      <c r="AX712" s="20">
        <v>3</v>
      </c>
      <c r="AY712" s="20">
        <v>2.5</v>
      </c>
      <c r="AZ712" s="20">
        <v>2</v>
      </c>
      <c r="BA712" s="20">
        <v>0.8</v>
      </c>
      <c r="BB712" s="22">
        <v>0</v>
      </c>
      <c r="BC712" s="20">
        <v>0</v>
      </c>
      <c r="BD712" s="20">
        <v>0.01</v>
      </c>
      <c r="BE712" s="20">
        <v>0.01</v>
      </c>
      <c r="BF712" s="20">
        <v>1.52</v>
      </c>
      <c r="BG712" s="22">
        <v>371</v>
      </c>
      <c r="BH712" s="22">
        <v>167</v>
      </c>
      <c r="BI712" s="22">
        <v>319</v>
      </c>
      <c r="BJ712" s="22">
        <v>161</v>
      </c>
      <c r="BK712" s="22">
        <v>323</v>
      </c>
      <c r="BL712" s="22">
        <v>160</v>
      </c>
      <c r="BM712" s="22">
        <v>373</v>
      </c>
      <c r="BN712" s="22">
        <v>170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0.03</v>
      </c>
      <c r="BX712" s="22">
        <v>0.03</v>
      </c>
      <c r="BY712" s="22">
        <v>4.8899999999999997</v>
      </c>
      <c r="BZ712" s="22">
        <v>12.86</v>
      </c>
      <c r="CA712" s="22">
        <v>568</v>
      </c>
      <c r="CB712" s="22">
        <v>296</v>
      </c>
      <c r="CC712" s="22">
        <v>297</v>
      </c>
      <c r="CD712" s="22">
        <v>136</v>
      </c>
      <c r="CE712" s="22">
        <v>321</v>
      </c>
      <c r="CF712" s="22">
        <v>140</v>
      </c>
      <c r="CG712" s="22">
        <v>226</v>
      </c>
      <c r="CH712" s="22">
        <v>71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430871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4</v>
      </c>
      <c r="J713" s="20">
        <v>3.8</v>
      </c>
      <c r="K713" s="20">
        <v>2.8</v>
      </c>
      <c r="L713" s="22">
        <v>2</v>
      </c>
      <c r="M713" s="20" t="s">
        <v>642</v>
      </c>
      <c r="N713" s="20">
        <v>3.3</v>
      </c>
      <c r="O713" s="22">
        <v>590</v>
      </c>
      <c r="P713" s="23" t="b">
        <v>0</v>
      </c>
      <c r="Q713" s="20"/>
      <c r="R713" s="20" t="s">
        <v>2670</v>
      </c>
      <c r="S713" s="22">
        <v>55</v>
      </c>
      <c r="T713" s="20" t="s">
        <v>1724</v>
      </c>
      <c r="U713" s="20">
        <v>2.8</v>
      </c>
      <c r="V713" s="20" t="s">
        <v>1725</v>
      </c>
      <c r="W713" s="20">
        <v>0.6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14</v>
      </c>
      <c r="AD713" s="22">
        <v>56472</v>
      </c>
      <c r="AE713" s="22">
        <v>4896</v>
      </c>
      <c r="AF713" s="22">
        <v>41965</v>
      </c>
      <c r="AG713" s="22">
        <v>2419</v>
      </c>
      <c r="AH713" s="20">
        <v>0.6</v>
      </c>
      <c r="AI713" s="20">
        <v>2.5</v>
      </c>
      <c r="AJ713" s="20" t="s">
        <v>1726</v>
      </c>
      <c r="AK713" s="22">
        <v>400</v>
      </c>
      <c r="AL713" s="22">
        <v>1</v>
      </c>
      <c r="AM713" s="22">
        <v>0</v>
      </c>
      <c r="AN713" s="22">
        <v>1</v>
      </c>
      <c r="AO713" s="22">
        <v>9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53</v>
      </c>
      <c r="AX713" s="20">
        <v>72.2</v>
      </c>
      <c r="AY713" s="20">
        <v>60.2</v>
      </c>
      <c r="AZ713" s="20">
        <v>127</v>
      </c>
      <c r="BA713" s="20">
        <v>26</v>
      </c>
      <c r="BB713" s="22">
        <v>5</v>
      </c>
      <c r="BC713" s="20">
        <v>2.0099999999999998</v>
      </c>
      <c r="BD713" s="20">
        <v>0.45</v>
      </c>
      <c r="BE713" s="20">
        <v>2.46</v>
      </c>
      <c r="BF713" s="20">
        <v>8.3699999999999992</v>
      </c>
      <c r="BG713" s="22">
        <v>135</v>
      </c>
      <c r="BH713" s="22">
        <v>15</v>
      </c>
      <c r="BI713" s="22">
        <v>96</v>
      </c>
      <c r="BJ713" s="22">
        <v>10</v>
      </c>
      <c r="BK713" s="22">
        <v>31</v>
      </c>
      <c r="BL713" s="22">
        <v>11</v>
      </c>
      <c r="BM713" s="22">
        <v>53</v>
      </c>
      <c r="BN713" s="22">
        <v>11</v>
      </c>
      <c r="BO713" s="20"/>
      <c r="BP713" s="20"/>
      <c r="BQ713" s="20"/>
      <c r="BR713" s="20"/>
      <c r="BS713" s="22">
        <v>1</v>
      </c>
      <c r="BT713" s="20"/>
      <c r="BU713" s="22">
        <v>0.45</v>
      </c>
      <c r="BV713" s="22">
        <v>0</v>
      </c>
      <c r="BW713" s="22">
        <v>0.1</v>
      </c>
      <c r="BX713" s="22">
        <v>0.55000000000000004</v>
      </c>
      <c r="BY713" s="22">
        <v>1.88</v>
      </c>
      <c r="BZ713" s="22">
        <v>2.02</v>
      </c>
      <c r="CA713" s="22">
        <v>112</v>
      </c>
      <c r="CB713" s="22">
        <v>32</v>
      </c>
      <c r="CC713" s="22">
        <v>88</v>
      </c>
      <c r="CD713" s="22">
        <v>16</v>
      </c>
      <c r="CE713" s="22">
        <v>141</v>
      </c>
      <c r="CF713" s="22">
        <v>23</v>
      </c>
      <c r="CG713" s="22">
        <v>211</v>
      </c>
      <c r="CH713" s="22">
        <v>38</v>
      </c>
      <c r="CI713" s="22">
        <v>1.1200000000000001</v>
      </c>
      <c r="CJ713" s="22">
        <v>0.23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87835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2</v>
      </c>
      <c r="J714" s="20">
        <v>0.5</v>
      </c>
      <c r="K714" s="20">
        <v>-0.5</v>
      </c>
      <c r="L714" s="22">
        <v>0</v>
      </c>
      <c r="M714" s="20" t="s">
        <v>900</v>
      </c>
      <c r="N714" s="20">
        <v>0</v>
      </c>
      <c r="O714" s="22">
        <v>598</v>
      </c>
      <c r="P714" s="23" t="b">
        <v>0</v>
      </c>
      <c r="Q714" s="20"/>
      <c r="R714" s="20"/>
      <c r="S714" s="22">
        <v>44</v>
      </c>
      <c r="T714" s="20" t="s">
        <v>1596</v>
      </c>
      <c r="U714" s="20">
        <v>0</v>
      </c>
      <c r="V714" s="20" t="s">
        <v>425</v>
      </c>
      <c r="W714" s="20">
        <v>0.2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0</v>
      </c>
      <c r="AD714" s="22">
        <v>2707</v>
      </c>
      <c r="AE714" s="22">
        <v>190</v>
      </c>
      <c r="AF714" s="22">
        <v>12584</v>
      </c>
      <c r="AG714" s="22">
        <v>522</v>
      </c>
      <c r="AH714" s="20">
        <v>0</v>
      </c>
      <c r="AI714" s="20">
        <v>0</v>
      </c>
      <c r="AJ714" s="20" t="s">
        <v>425</v>
      </c>
      <c r="AK714" s="22">
        <v>30</v>
      </c>
      <c r="AL714" s="22">
        <v>0</v>
      </c>
      <c r="AM714" s="22">
        <v>0</v>
      </c>
      <c r="AN714" s="22">
        <v>0</v>
      </c>
      <c r="AO714" s="22">
        <v>2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4</v>
      </c>
      <c r="AX714" s="20">
        <v>4.5999999999999996</v>
      </c>
      <c r="AY714" s="20">
        <v>11.2</v>
      </c>
      <c r="AZ714" s="20">
        <v>9</v>
      </c>
      <c r="BA714" s="20">
        <v>2.5</v>
      </c>
      <c r="BB714" s="22">
        <v>0</v>
      </c>
      <c r="BC714" s="20">
        <v>0.12</v>
      </c>
      <c r="BD714" s="20">
        <v>0.05</v>
      </c>
      <c r="BE714" s="20">
        <v>0.17</v>
      </c>
      <c r="BF714" s="20">
        <v>0.89</v>
      </c>
      <c r="BG714" s="22">
        <v>360</v>
      </c>
      <c r="BH714" s="22">
        <v>136</v>
      </c>
      <c r="BI714" s="22">
        <v>271</v>
      </c>
      <c r="BJ714" s="22">
        <v>88</v>
      </c>
      <c r="BK714" s="22">
        <v>254</v>
      </c>
      <c r="BL714" s="22">
        <v>82</v>
      </c>
      <c r="BM714" s="22">
        <v>335</v>
      </c>
      <c r="BN714" s="22">
        <v>121</v>
      </c>
      <c r="BO714" s="20"/>
      <c r="BP714" s="20"/>
      <c r="BQ714" s="20"/>
      <c r="BR714" s="20"/>
      <c r="BS714" s="20"/>
      <c r="BT714" s="20"/>
      <c r="BU714" s="22">
        <v>0.36</v>
      </c>
      <c r="BV714" s="22">
        <v>0</v>
      </c>
      <c r="BW714" s="22">
        <v>0.15</v>
      </c>
      <c r="BX714" s="22">
        <v>0.51</v>
      </c>
      <c r="BY714" s="22">
        <v>2.67</v>
      </c>
      <c r="BZ714" s="22">
        <v>6</v>
      </c>
      <c r="CA714" s="22">
        <v>493</v>
      </c>
      <c r="CB714" s="22">
        <v>112</v>
      </c>
      <c r="CC714" s="22">
        <v>496</v>
      </c>
      <c r="CD714" s="22">
        <v>188</v>
      </c>
      <c r="CE714" s="22">
        <v>522</v>
      </c>
      <c r="CF714" s="22">
        <v>200</v>
      </c>
      <c r="CG714" s="22">
        <v>317</v>
      </c>
      <c r="CH714" s="22">
        <v>120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231480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0.5</v>
      </c>
      <c r="K715" s="20">
        <v>-0.5</v>
      </c>
      <c r="L715" s="22">
        <v>0</v>
      </c>
      <c r="M715" s="20" t="s">
        <v>3165</v>
      </c>
      <c r="N715" s="20">
        <v>0</v>
      </c>
      <c r="O715" s="22">
        <v>697</v>
      </c>
      <c r="P715" s="23" t="b">
        <v>0</v>
      </c>
      <c r="Q715" s="20"/>
      <c r="R715" s="20"/>
      <c r="S715" s="22">
        <v>45</v>
      </c>
      <c r="T715" s="20" t="s">
        <v>3166</v>
      </c>
      <c r="U715" s="20">
        <v>0</v>
      </c>
      <c r="V715" s="20" t="s">
        <v>488</v>
      </c>
      <c r="W715" s="20">
        <v>0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0</v>
      </c>
      <c r="AD715" s="22">
        <v>270</v>
      </c>
      <c r="AE715" s="22">
        <v>63</v>
      </c>
      <c r="AF715" s="22">
        <v>68</v>
      </c>
      <c r="AG715" s="22">
        <v>34</v>
      </c>
      <c r="AH715" s="20">
        <v>0</v>
      </c>
      <c r="AI715" s="20">
        <v>0</v>
      </c>
      <c r="AJ715" s="20" t="s">
        <v>3167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584</v>
      </c>
      <c r="BH715" s="22">
        <v>224</v>
      </c>
      <c r="BI715" s="22">
        <v>577</v>
      </c>
      <c r="BJ715" s="22">
        <v>224</v>
      </c>
      <c r="BK715" s="22">
        <v>565</v>
      </c>
      <c r="BL715" s="22">
        <v>221</v>
      </c>
      <c r="BM715" s="22">
        <v>589</v>
      </c>
      <c r="BN715" s="22">
        <v>224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397</v>
      </c>
      <c r="CB715" s="22">
        <v>83</v>
      </c>
      <c r="CC715" s="22">
        <v>572</v>
      </c>
      <c r="CD715" s="22">
        <v>217</v>
      </c>
      <c r="CE715" s="22">
        <v>590</v>
      </c>
      <c r="CF715" s="22">
        <v>222</v>
      </c>
      <c r="CG715" s="22">
        <v>656</v>
      </c>
      <c r="CH715" s="22">
        <v>221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593001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3</v>
      </c>
      <c r="J716" s="20">
        <v>0.5</v>
      </c>
      <c r="K716" s="20">
        <v>-0.5</v>
      </c>
      <c r="L716" s="22">
        <v>0</v>
      </c>
      <c r="M716" s="20" t="s">
        <v>3168</v>
      </c>
      <c r="N716" s="20">
        <v>0</v>
      </c>
      <c r="O716" s="22">
        <v>698</v>
      </c>
      <c r="P716" s="23" t="b">
        <v>0</v>
      </c>
      <c r="Q716" s="20"/>
      <c r="R716" s="20"/>
      <c r="S716" s="22">
        <v>50</v>
      </c>
      <c r="T716" s="20" t="s">
        <v>3169</v>
      </c>
      <c r="U716" s="20">
        <v>0</v>
      </c>
      <c r="V716" s="20" t="s">
        <v>3170</v>
      </c>
      <c r="W716" s="20">
        <v>0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157</v>
      </c>
      <c r="AE716" s="22">
        <v>44</v>
      </c>
      <c r="AF716" s="22">
        <v>56</v>
      </c>
      <c r="AG716" s="22">
        <v>32</v>
      </c>
      <c r="AH716" s="20">
        <v>0</v>
      </c>
      <c r="AI716" s="20">
        <v>0</v>
      </c>
      <c r="AJ716" s="20" t="s">
        <v>3170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688</v>
      </c>
      <c r="BH716" s="22">
        <v>292</v>
      </c>
      <c r="BI716" s="22">
        <v>686</v>
      </c>
      <c r="BJ716" s="22">
        <v>291</v>
      </c>
      <c r="BK716" s="22">
        <v>682</v>
      </c>
      <c r="BL716" s="22">
        <v>288</v>
      </c>
      <c r="BM716" s="22">
        <v>690</v>
      </c>
      <c r="BN716" s="22">
        <v>293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225</v>
      </c>
      <c r="CB716" s="22">
        <v>144</v>
      </c>
      <c r="CC716" s="22">
        <v>680</v>
      </c>
      <c r="CD716" s="22">
        <v>289</v>
      </c>
      <c r="CE716" s="22">
        <v>689</v>
      </c>
      <c r="CF716" s="22">
        <v>292</v>
      </c>
      <c r="CG716" s="22">
        <v>689</v>
      </c>
      <c r="CH716" s="22">
        <v>288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531363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4</v>
      </c>
      <c r="J717" s="20">
        <v>0.5</v>
      </c>
      <c r="K717" s="20">
        <v>-0.5</v>
      </c>
      <c r="L717" s="22">
        <v>0</v>
      </c>
      <c r="M717" s="20" t="s">
        <v>920</v>
      </c>
      <c r="N717" s="20">
        <v>0</v>
      </c>
      <c r="O717" s="22">
        <v>704</v>
      </c>
      <c r="P717" s="23" t="b">
        <v>0</v>
      </c>
      <c r="Q717" s="20"/>
      <c r="R717" s="20"/>
      <c r="S717" s="22">
        <v>45</v>
      </c>
      <c r="T717" s="20" t="s">
        <v>3171</v>
      </c>
      <c r="U717" s="20">
        <v>0</v>
      </c>
      <c r="V717" s="20" t="s">
        <v>622</v>
      </c>
      <c r="W717" s="20">
        <v>0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2299</v>
      </c>
      <c r="AE717" s="22">
        <v>579</v>
      </c>
      <c r="AF717" s="22">
        <v>385</v>
      </c>
      <c r="AG717" s="22">
        <v>168</v>
      </c>
      <c r="AH717" s="20">
        <v>0</v>
      </c>
      <c r="AI717" s="20">
        <v>0</v>
      </c>
      <c r="AJ717" s="20" t="s">
        <v>622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626</v>
      </c>
      <c r="BH717" s="22">
        <v>70</v>
      </c>
      <c r="BI717" s="22">
        <v>618</v>
      </c>
      <c r="BJ717" s="22">
        <v>71</v>
      </c>
      <c r="BK717" s="22">
        <v>610</v>
      </c>
      <c r="BL717" s="22">
        <v>72</v>
      </c>
      <c r="BM717" s="22">
        <v>631</v>
      </c>
      <c r="BN717" s="22">
        <v>72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463</v>
      </c>
      <c r="CB717" s="22">
        <v>81</v>
      </c>
      <c r="CC717" s="22">
        <v>614</v>
      </c>
      <c r="CD717" s="22">
        <v>71</v>
      </c>
      <c r="CE717" s="22">
        <v>630</v>
      </c>
      <c r="CF717" s="22">
        <v>72</v>
      </c>
      <c r="CG717" s="22">
        <v>545</v>
      </c>
      <c r="CH717" s="22">
        <v>78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231057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2.2000000000000002</v>
      </c>
      <c r="K718" s="20">
        <v>1.2</v>
      </c>
      <c r="L718" s="22">
        <v>2</v>
      </c>
      <c r="M718" s="20" t="s">
        <v>3383</v>
      </c>
      <c r="N718" s="20">
        <v>2</v>
      </c>
      <c r="O718" s="22">
        <v>715</v>
      </c>
      <c r="P718" s="23" t="b">
        <v>0</v>
      </c>
      <c r="Q718" s="20"/>
      <c r="R718" s="20"/>
      <c r="S718" s="22">
        <v>50</v>
      </c>
      <c r="T718" s="20" t="s">
        <v>3384</v>
      </c>
      <c r="U718" s="20">
        <v>2</v>
      </c>
      <c r="V718" s="20" t="s">
        <v>3385</v>
      </c>
      <c r="W718" s="20">
        <v>0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2</v>
      </c>
      <c r="AD718" s="22">
        <v>856</v>
      </c>
      <c r="AE718" s="22">
        <v>683</v>
      </c>
      <c r="AF718" s="22">
        <v>66</v>
      </c>
      <c r="AG718" s="22">
        <v>52</v>
      </c>
      <c r="AH718" s="20">
        <v>0.4</v>
      </c>
      <c r="AI718" s="20">
        <v>0.4</v>
      </c>
      <c r="AJ718" s="20" t="s">
        <v>3385</v>
      </c>
      <c r="AK718" s="22">
        <v>76</v>
      </c>
      <c r="AL718" s="22">
        <v>0</v>
      </c>
      <c r="AM718" s="22">
        <v>0</v>
      </c>
      <c r="AN718" s="22">
        <v>0</v>
      </c>
      <c r="AO718" s="22">
        <v>1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6</v>
      </c>
      <c r="AX718" s="20">
        <v>6</v>
      </c>
      <c r="AY718" s="20">
        <v>11.3</v>
      </c>
      <c r="AZ718" s="20">
        <v>9</v>
      </c>
      <c r="BA718" s="20">
        <v>2.6</v>
      </c>
      <c r="BB718" s="22">
        <v>1</v>
      </c>
      <c r="BC718" s="20">
        <v>0.04</v>
      </c>
      <c r="BD718" s="20">
        <v>0.01</v>
      </c>
      <c r="BE718" s="20">
        <v>0.05</v>
      </c>
      <c r="BF718" s="20">
        <v>1.85</v>
      </c>
      <c r="BG718" s="22">
        <v>353</v>
      </c>
      <c r="BH718" s="22">
        <v>156</v>
      </c>
      <c r="BI718" s="22">
        <v>270</v>
      </c>
      <c r="BJ718" s="22">
        <v>142</v>
      </c>
      <c r="BK718" s="22">
        <v>258</v>
      </c>
      <c r="BL718" s="22">
        <v>131</v>
      </c>
      <c r="BM718" s="22">
        <v>334</v>
      </c>
      <c r="BN718" s="22">
        <v>152</v>
      </c>
      <c r="BO718" s="20"/>
      <c r="BP718" s="20"/>
      <c r="BQ718" s="20"/>
      <c r="BR718" s="20"/>
      <c r="BS718" s="20"/>
      <c r="BT718" s="20"/>
      <c r="BU718" s="22">
        <v>0.05</v>
      </c>
      <c r="BV718" s="22">
        <v>0</v>
      </c>
      <c r="BW718" s="22">
        <v>0.01</v>
      </c>
      <c r="BX718" s="22">
        <v>0.06</v>
      </c>
      <c r="BY718" s="22">
        <v>2.19</v>
      </c>
      <c r="BZ718" s="22">
        <v>1.18</v>
      </c>
      <c r="CA718" s="22">
        <v>204</v>
      </c>
      <c r="CB718" s="22">
        <v>128</v>
      </c>
      <c r="CC718" s="22">
        <v>165</v>
      </c>
      <c r="CD718" s="22">
        <v>74</v>
      </c>
      <c r="CE718" s="22">
        <v>214</v>
      </c>
      <c r="CF718" s="22">
        <v>96</v>
      </c>
      <c r="CG718" s="22">
        <v>651</v>
      </c>
      <c r="CH718" s="22">
        <v>265</v>
      </c>
      <c r="CI718" s="22">
        <v>1.18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423"/>
  <sheetViews>
    <sheetView workbookViewId="0">
      <selection sqref="A1:XFD1048576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2"/>
    </row>
    <row r="2" spans="1:37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11</v>
      </c>
      <c r="J2" s="55" t="s">
        <v>12</v>
      </c>
      <c r="K2" s="55" t="s">
        <v>13</v>
      </c>
      <c r="L2" s="54" t="s">
        <v>14</v>
      </c>
      <c r="M2" s="55" t="s">
        <v>15</v>
      </c>
      <c r="N2" s="55" t="s">
        <v>21</v>
      </c>
      <c r="O2" s="55" t="s">
        <v>16</v>
      </c>
      <c r="P2" s="55" t="s">
        <v>17</v>
      </c>
      <c r="Q2" s="55" t="s">
        <v>18</v>
      </c>
      <c r="R2" s="55" t="s">
        <v>19</v>
      </c>
      <c r="S2" s="55" t="s">
        <v>20</v>
      </c>
      <c r="T2" s="54" t="s">
        <v>23</v>
      </c>
      <c r="U2" s="55" t="s">
        <v>24</v>
      </c>
      <c r="V2" s="55" t="s">
        <v>99</v>
      </c>
      <c r="W2" s="55" t="s">
        <v>100</v>
      </c>
      <c r="X2" s="54" t="s">
        <v>1776</v>
      </c>
      <c r="Y2" s="55" t="s">
        <v>1777</v>
      </c>
      <c r="Z2" s="55" t="s">
        <v>1778</v>
      </c>
      <c r="AA2" s="54" t="s">
        <v>14</v>
      </c>
      <c r="AB2" s="55" t="s">
        <v>15</v>
      </c>
      <c r="AC2" s="55" t="s">
        <v>21</v>
      </c>
      <c r="AD2" s="55" t="s">
        <v>16</v>
      </c>
      <c r="AE2" s="55" t="s">
        <v>22</v>
      </c>
      <c r="AF2" s="54" t="s">
        <v>23</v>
      </c>
      <c r="AG2" s="55" t="s">
        <v>99</v>
      </c>
      <c r="AH2" s="55" t="s">
        <v>101</v>
      </c>
      <c r="AI2" s="55" t="s">
        <v>24</v>
      </c>
      <c r="AJ2" s="55" t="s">
        <v>100</v>
      </c>
      <c r="AK2" s="63" t="s">
        <v>25</v>
      </c>
    </row>
    <row r="3" spans="1:37" ht="17.25" thickBot="1">
      <c r="A3" s="73">
        <v>1</v>
      </c>
      <c r="B3" s="58" t="s">
        <v>2672</v>
      </c>
      <c r="C3" s="59" t="s">
        <v>1815</v>
      </c>
      <c r="D3" s="70" t="s">
        <v>104</v>
      </c>
      <c r="E3" s="59" t="s">
        <v>95</v>
      </c>
      <c r="F3" s="70" t="s">
        <v>3185</v>
      </c>
      <c r="G3" s="70">
        <v>2000</v>
      </c>
      <c r="H3" s="71">
        <v>5</v>
      </c>
      <c r="I3" s="72">
        <v>5</v>
      </c>
      <c r="J3" s="72">
        <v>434</v>
      </c>
      <c r="K3" s="72">
        <v>4.8</v>
      </c>
      <c r="L3" s="60">
        <v>0</v>
      </c>
      <c r="M3" s="61">
        <v>0</v>
      </c>
      <c r="N3" s="61">
        <v>0</v>
      </c>
      <c r="O3" s="61">
        <v>0</v>
      </c>
      <c r="P3" s="61">
        <v>0</v>
      </c>
      <c r="Q3" s="61">
        <v>0</v>
      </c>
      <c r="R3" s="72">
        <v>1</v>
      </c>
      <c r="S3" s="61">
        <v>0</v>
      </c>
      <c r="T3" s="60">
        <v>0</v>
      </c>
      <c r="U3" s="61">
        <v>0</v>
      </c>
      <c r="V3" s="72">
        <v>0.2</v>
      </c>
      <c r="W3" s="72">
        <v>0.2</v>
      </c>
      <c r="X3" s="71">
        <v>6</v>
      </c>
      <c r="Y3" s="72">
        <v>17</v>
      </c>
      <c r="Z3" s="72">
        <v>10</v>
      </c>
      <c r="AA3" s="60">
        <v>0</v>
      </c>
      <c r="AB3" s="61">
        <v>0</v>
      </c>
      <c r="AC3" s="61">
        <v>0</v>
      </c>
      <c r="AD3" s="61">
        <v>0</v>
      </c>
      <c r="AE3" s="61">
        <v>0</v>
      </c>
      <c r="AF3" s="60">
        <v>0</v>
      </c>
      <c r="AG3" s="72">
        <v>0.03</v>
      </c>
      <c r="AH3" s="72">
        <v>0.04</v>
      </c>
      <c r="AI3" s="61">
        <v>0</v>
      </c>
      <c r="AJ3" s="72">
        <v>0.04</v>
      </c>
      <c r="AK3" s="64" t="s">
        <v>25</v>
      </c>
    </row>
    <row r="4" spans="1:37" ht="17.25" thickBot="1">
      <c r="A4" s="73">
        <v>2</v>
      </c>
      <c r="B4" s="58" t="s">
        <v>2673</v>
      </c>
      <c r="C4" s="59" t="s">
        <v>1833</v>
      </c>
      <c r="D4" s="70" t="s">
        <v>1822</v>
      </c>
      <c r="E4" s="59" t="s">
        <v>2356</v>
      </c>
      <c r="F4" s="70" t="s">
        <v>3386</v>
      </c>
      <c r="G4" s="70">
        <v>2002</v>
      </c>
      <c r="H4" s="71">
        <v>4</v>
      </c>
      <c r="I4" s="72">
        <v>3</v>
      </c>
      <c r="J4" s="72">
        <v>273</v>
      </c>
      <c r="K4" s="72">
        <v>3</v>
      </c>
      <c r="L4" s="60">
        <v>0</v>
      </c>
      <c r="M4" s="61">
        <v>0</v>
      </c>
      <c r="N4" s="61">
        <v>0</v>
      </c>
      <c r="O4" s="61">
        <v>0</v>
      </c>
      <c r="P4" s="61">
        <v>0</v>
      </c>
      <c r="Q4" s="61">
        <v>0</v>
      </c>
      <c r="R4" s="61">
        <v>0</v>
      </c>
      <c r="S4" s="61">
        <v>0</v>
      </c>
      <c r="T4" s="71">
        <v>0.3</v>
      </c>
      <c r="U4" s="72">
        <v>0.3</v>
      </c>
      <c r="V4" s="72">
        <v>0.3</v>
      </c>
      <c r="W4" s="72">
        <v>0.6</v>
      </c>
      <c r="X4" s="71">
        <v>6</v>
      </c>
      <c r="Y4" s="72">
        <v>7</v>
      </c>
      <c r="Z4" s="72">
        <v>13</v>
      </c>
      <c r="AA4" s="60">
        <v>0</v>
      </c>
      <c r="AB4" s="61">
        <v>0</v>
      </c>
      <c r="AC4" s="61">
        <v>0</v>
      </c>
      <c r="AD4" s="61">
        <v>0</v>
      </c>
      <c r="AE4" s="61">
        <v>0</v>
      </c>
      <c r="AF4" s="71">
        <v>0.09</v>
      </c>
      <c r="AG4" s="72">
        <v>0.11</v>
      </c>
      <c r="AH4" s="72">
        <v>0.2</v>
      </c>
      <c r="AI4" s="72">
        <v>0.09</v>
      </c>
      <c r="AJ4" s="72">
        <v>0.2</v>
      </c>
      <c r="AK4" s="64" t="s">
        <v>25</v>
      </c>
    </row>
    <row r="5" spans="1:37" ht="17.25" thickBot="1">
      <c r="A5" s="73">
        <v>3</v>
      </c>
      <c r="B5" s="58" t="s">
        <v>2985</v>
      </c>
      <c r="C5" s="59" t="s">
        <v>1815</v>
      </c>
      <c r="D5" s="70" t="s">
        <v>104</v>
      </c>
      <c r="E5" s="59" t="s">
        <v>75</v>
      </c>
      <c r="F5" s="70" t="s">
        <v>3387</v>
      </c>
      <c r="G5" s="70">
        <v>1997</v>
      </c>
      <c r="H5" s="71">
        <v>1</v>
      </c>
      <c r="I5" s="61">
        <v>0</v>
      </c>
      <c r="J5" s="72">
        <v>2</v>
      </c>
      <c r="K5" s="61">
        <v>0</v>
      </c>
      <c r="L5" s="60">
        <v>0</v>
      </c>
      <c r="M5" s="61">
        <v>0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0">
        <v>0</v>
      </c>
      <c r="U5" s="61">
        <v>0</v>
      </c>
      <c r="V5" s="61">
        <v>0</v>
      </c>
      <c r="W5" s="61">
        <v>0</v>
      </c>
      <c r="X5" s="60">
        <v>0</v>
      </c>
      <c r="Y5" s="61">
        <v>0</v>
      </c>
      <c r="Z5" s="61">
        <v>0</v>
      </c>
      <c r="AA5" s="60">
        <v>0</v>
      </c>
      <c r="AB5" s="61">
        <v>0</v>
      </c>
      <c r="AC5" s="61">
        <v>0</v>
      </c>
      <c r="AD5" s="61">
        <v>0</v>
      </c>
      <c r="AE5" s="61">
        <v>0</v>
      </c>
      <c r="AF5" s="60">
        <v>0</v>
      </c>
      <c r="AG5" s="61">
        <v>0</v>
      </c>
      <c r="AH5" s="61">
        <v>0</v>
      </c>
      <c r="AI5" s="61">
        <v>0</v>
      </c>
      <c r="AJ5" s="61">
        <v>0</v>
      </c>
      <c r="AK5" s="64" t="s">
        <v>25</v>
      </c>
    </row>
    <row r="6" spans="1:37" ht="17.25" thickBot="1">
      <c r="A6" s="73">
        <v>4</v>
      </c>
      <c r="B6" s="58" t="s">
        <v>2674</v>
      </c>
      <c r="C6" s="59" t="s">
        <v>1815</v>
      </c>
      <c r="D6" s="70" t="s">
        <v>102</v>
      </c>
      <c r="E6" s="59" t="s">
        <v>2671</v>
      </c>
      <c r="F6" s="70" t="s">
        <v>3388</v>
      </c>
      <c r="G6" s="70">
        <v>1998</v>
      </c>
      <c r="H6" s="71">
        <v>4</v>
      </c>
      <c r="I6" s="72">
        <v>3</v>
      </c>
      <c r="J6" s="72">
        <v>219</v>
      </c>
      <c r="K6" s="72">
        <v>2.4</v>
      </c>
      <c r="L6" s="60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71">
        <v>0.4</v>
      </c>
      <c r="U6" s="72">
        <v>0.4</v>
      </c>
      <c r="V6" s="72">
        <v>0.1</v>
      </c>
      <c r="W6" s="72">
        <v>0.5</v>
      </c>
      <c r="X6" s="71">
        <v>1</v>
      </c>
      <c r="Y6" s="72">
        <v>5</v>
      </c>
      <c r="Z6" s="72">
        <v>14</v>
      </c>
      <c r="AA6" s="60">
        <v>0</v>
      </c>
      <c r="AB6" s="61">
        <v>0</v>
      </c>
      <c r="AC6" s="61">
        <v>0</v>
      </c>
      <c r="AD6" s="61">
        <v>0</v>
      </c>
      <c r="AE6" s="61">
        <v>0</v>
      </c>
      <c r="AF6" s="71">
        <v>0.16</v>
      </c>
      <c r="AG6" s="72">
        <v>0.05</v>
      </c>
      <c r="AH6" s="72">
        <v>0.22</v>
      </c>
      <c r="AI6" s="72">
        <v>0.16</v>
      </c>
      <c r="AJ6" s="72">
        <v>0.22</v>
      </c>
      <c r="AK6" s="64" t="s">
        <v>25</v>
      </c>
    </row>
    <row r="7" spans="1:37" ht="17.25" thickBot="1">
      <c r="A7" s="73">
        <v>5</v>
      </c>
      <c r="B7" s="58" t="s">
        <v>2675</v>
      </c>
      <c r="C7" s="59" t="s">
        <v>1833</v>
      </c>
      <c r="D7" s="70" t="s">
        <v>102</v>
      </c>
      <c r="E7" s="59" t="s">
        <v>73</v>
      </c>
      <c r="F7" s="70" t="s">
        <v>3389</v>
      </c>
      <c r="G7" s="70">
        <v>2002</v>
      </c>
      <c r="H7" s="71">
        <v>4</v>
      </c>
      <c r="I7" s="72">
        <v>1</v>
      </c>
      <c r="J7" s="72">
        <v>122</v>
      </c>
      <c r="K7" s="72">
        <v>1.4</v>
      </c>
      <c r="L7" s="71">
        <v>1</v>
      </c>
      <c r="M7" s="72">
        <v>1</v>
      </c>
      <c r="N7" s="72">
        <v>2</v>
      </c>
      <c r="O7" s="72">
        <v>1</v>
      </c>
      <c r="P7" s="61">
        <v>0</v>
      </c>
      <c r="Q7" s="61">
        <v>0</v>
      </c>
      <c r="R7" s="61">
        <v>0</v>
      </c>
      <c r="S7" s="61">
        <v>0</v>
      </c>
      <c r="T7" s="71">
        <v>0.4</v>
      </c>
      <c r="U7" s="72">
        <v>0.4</v>
      </c>
      <c r="V7" s="72">
        <v>0.6</v>
      </c>
      <c r="W7" s="72">
        <v>0.9</v>
      </c>
      <c r="X7" s="71">
        <v>5</v>
      </c>
      <c r="Y7" s="61">
        <v>0</v>
      </c>
      <c r="Z7" s="72">
        <v>9</v>
      </c>
      <c r="AA7" s="71">
        <v>0.74</v>
      </c>
      <c r="AB7" s="72">
        <v>0.74</v>
      </c>
      <c r="AC7" s="72">
        <v>1.48</v>
      </c>
      <c r="AD7" s="72">
        <v>0.74</v>
      </c>
      <c r="AE7" s="72">
        <v>1.48</v>
      </c>
      <c r="AF7" s="71">
        <v>0.26</v>
      </c>
      <c r="AG7" s="72">
        <v>0.44</v>
      </c>
      <c r="AH7" s="72">
        <v>0.7</v>
      </c>
      <c r="AI7" s="72">
        <v>0.26</v>
      </c>
      <c r="AJ7" s="72">
        <v>0.7</v>
      </c>
      <c r="AK7" s="64" t="s">
        <v>25</v>
      </c>
    </row>
    <row r="8" spans="1:37" ht="17.25" thickBot="1">
      <c r="A8" s="73">
        <v>6</v>
      </c>
      <c r="B8" s="58" t="s">
        <v>105</v>
      </c>
      <c r="C8" s="59" t="s">
        <v>1816</v>
      </c>
      <c r="D8" s="70" t="s">
        <v>104</v>
      </c>
      <c r="E8" s="59" t="s">
        <v>91</v>
      </c>
      <c r="F8" s="70" t="s">
        <v>3390</v>
      </c>
      <c r="G8" s="70">
        <v>1996</v>
      </c>
      <c r="H8" s="71">
        <v>4</v>
      </c>
      <c r="I8" s="72">
        <v>4</v>
      </c>
      <c r="J8" s="72">
        <v>336</v>
      </c>
      <c r="K8" s="72">
        <v>3.7</v>
      </c>
      <c r="L8" s="71">
        <v>1</v>
      </c>
      <c r="M8" s="61">
        <v>0</v>
      </c>
      <c r="N8" s="72">
        <v>1</v>
      </c>
      <c r="O8" s="72">
        <v>1</v>
      </c>
      <c r="P8" s="61">
        <v>0</v>
      </c>
      <c r="Q8" s="61">
        <v>0</v>
      </c>
      <c r="R8" s="72">
        <v>2</v>
      </c>
      <c r="S8" s="72">
        <v>1</v>
      </c>
      <c r="T8" s="71">
        <v>0.4</v>
      </c>
      <c r="U8" s="72">
        <v>0.4</v>
      </c>
      <c r="V8" s="61">
        <v>0</v>
      </c>
      <c r="W8" s="72">
        <v>0.4</v>
      </c>
      <c r="X8" s="71">
        <v>1</v>
      </c>
      <c r="Y8" s="72">
        <v>9</v>
      </c>
      <c r="Z8" s="61">
        <v>0</v>
      </c>
      <c r="AA8" s="71">
        <v>0.27</v>
      </c>
      <c r="AB8" s="61">
        <v>0</v>
      </c>
      <c r="AC8" s="72">
        <v>0.27</v>
      </c>
      <c r="AD8" s="72">
        <v>0.27</v>
      </c>
      <c r="AE8" s="72">
        <v>0.27</v>
      </c>
      <c r="AF8" s="71">
        <v>0.1</v>
      </c>
      <c r="AG8" s="72">
        <v>0.01</v>
      </c>
      <c r="AH8" s="72">
        <v>0.11</v>
      </c>
      <c r="AI8" s="72">
        <v>0.1</v>
      </c>
      <c r="AJ8" s="72">
        <v>0.11</v>
      </c>
      <c r="AK8" s="64" t="s">
        <v>25</v>
      </c>
    </row>
    <row r="9" spans="1:37" ht="17.25" thickBot="1">
      <c r="A9" s="73">
        <v>7</v>
      </c>
      <c r="B9" s="58" t="s">
        <v>1779</v>
      </c>
      <c r="C9" s="59" t="s">
        <v>1817</v>
      </c>
      <c r="D9" s="70" t="s">
        <v>1822</v>
      </c>
      <c r="E9" s="59" t="s">
        <v>85</v>
      </c>
      <c r="F9" s="70" t="s">
        <v>3391</v>
      </c>
      <c r="G9" s="70">
        <v>2002</v>
      </c>
      <c r="H9" s="71">
        <v>3</v>
      </c>
      <c r="I9" s="61">
        <v>0</v>
      </c>
      <c r="J9" s="72">
        <v>38</v>
      </c>
      <c r="K9" s="72">
        <v>0.4</v>
      </c>
      <c r="L9" s="60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0">
        <v>0</v>
      </c>
      <c r="U9" s="61">
        <v>0</v>
      </c>
      <c r="V9" s="61">
        <v>0</v>
      </c>
      <c r="W9" s="61">
        <v>0</v>
      </c>
      <c r="X9" s="71">
        <v>4</v>
      </c>
      <c r="Y9" s="72">
        <v>4</v>
      </c>
      <c r="Z9" s="72">
        <v>6</v>
      </c>
      <c r="AA9" s="60">
        <v>0</v>
      </c>
      <c r="AB9" s="61">
        <v>0</v>
      </c>
      <c r="AC9" s="61">
        <v>0</v>
      </c>
      <c r="AD9" s="61">
        <v>0</v>
      </c>
      <c r="AE9" s="61">
        <v>0</v>
      </c>
      <c r="AF9" s="60">
        <v>0</v>
      </c>
      <c r="AG9" s="61">
        <v>0</v>
      </c>
      <c r="AH9" s="61">
        <v>0</v>
      </c>
      <c r="AI9" s="61">
        <v>0</v>
      </c>
      <c r="AJ9" s="61">
        <v>0</v>
      </c>
      <c r="AK9" s="64" t="s">
        <v>25</v>
      </c>
    </row>
    <row r="10" spans="1:37" ht="17.25" thickBot="1">
      <c r="A10" s="73">
        <v>8</v>
      </c>
      <c r="B10" s="58" t="s">
        <v>2676</v>
      </c>
      <c r="C10" s="59" t="s">
        <v>1838</v>
      </c>
      <c r="D10" s="70" t="s">
        <v>104</v>
      </c>
      <c r="E10" s="59" t="s">
        <v>2356</v>
      </c>
      <c r="F10" s="70" t="s">
        <v>3392</v>
      </c>
      <c r="G10" s="70">
        <v>1999</v>
      </c>
      <c r="H10" s="71">
        <v>5</v>
      </c>
      <c r="I10" s="72">
        <v>5</v>
      </c>
      <c r="J10" s="72">
        <v>450</v>
      </c>
      <c r="K10" s="72">
        <v>5</v>
      </c>
      <c r="L10" s="60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72">
        <v>2</v>
      </c>
      <c r="S10" s="61">
        <v>0</v>
      </c>
      <c r="T10" s="71">
        <v>0.5</v>
      </c>
      <c r="U10" s="72">
        <v>0.5</v>
      </c>
      <c r="V10" s="61">
        <v>0</v>
      </c>
      <c r="W10" s="72">
        <v>0.5</v>
      </c>
      <c r="X10" s="71">
        <v>2</v>
      </c>
      <c r="Y10" s="72">
        <v>6</v>
      </c>
      <c r="Z10" s="72">
        <v>4</v>
      </c>
      <c r="AA10" s="60">
        <v>0</v>
      </c>
      <c r="AB10" s="61">
        <v>0</v>
      </c>
      <c r="AC10" s="61">
        <v>0</v>
      </c>
      <c r="AD10" s="61">
        <v>0</v>
      </c>
      <c r="AE10" s="61">
        <v>0</v>
      </c>
      <c r="AF10" s="71">
        <v>0.1</v>
      </c>
      <c r="AG10" s="61">
        <v>0</v>
      </c>
      <c r="AH10" s="72">
        <v>0.1</v>
      </c>
      <c r="AI10" s="72">
        <v>0.1</v>
      </c>
      <c r="AJ10" s="72">
        <v>0.1</v>
      </c>
      <c r="AK10" s="64" t="s">
        <v>25</v>
      </c>
    </row>
    <row r="11" spans="1:37" ht="17.25" thickBot="1">
      <c r="A11" s="73">
        <v>9</v>
      </c>
      <c r="B11" s="58" t="s">
        <v>2677</v>
      </c>
      <c r="C11" s="59" t="s">
        <v>1830</v>
      </c>
      <c r="D11" s="70" t="s">
        <v>1836</v>
      </c>
      <c r="E11" s="59" t="s">
        <v>87</v>
      </c>
      <c r="F11" s="70" t="s">
        <v>3393</v>
      </c>
      <c r="G11" s="70">
        <v>1996</v>
      </c>
      <c r="H11" s="71">
        <v>4</v>
      </c>
      <c r="I11" s="72">
        <v>4</v>
      </c>
      <c r="J11" s="72">
        <v>323</v>
      </c>
      <c r="K11" s="72">
        <v>3.6</v>
      </c>
      <c r="L11" s="60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72">
        <v>3</v>
      </c>
      <c r="S11" s="61">
        <v>0</v>
      </c>
      <c r="T11" s="71">
        <v>0.1</v>
      </c>
      <c r="U11" s="72">
        <v>0.1</v>
      </c>
      <c r="V11" s="61">
        <v>0</v>
      </c>
      <c r="W11" s="72">
        <v>0.1</v>
      </c>
      <c r="X11" s="71">
        <v>7</v>
      </c>
      <c r="Y11" s="72">
        <v>6</v>
      </c>
      <c r="Z11" s="72">
        <v>2</v>
      </c>
      <c r="AA11" s="60">
        <v>0</v>
      </c>
      <c r="AB11" s="61">
        <v>0</v>
      </c>
      <c r="AC11" s="61">
        <v>0</v>
      </c>
      <c r="AD11" s="61">
        <v>0</v>
      </c>
      <c r="AE11" s="61">
        <v>0</v>
      </c>
      <c r="AF11" s="71">
        <v>0.01</v>
      </c>
      <c r="AG11" s="72">
        <v>0.01</v>
      </c>
      <c r="AH11" s="72">
        <v>0.02</v>
      </c>
      <c r="AI11" s="72">
        <v>0.01</v>
      </c>
      <c r="AJ11" s="72">
        <v>0.02</v>
      </c>
      <c r="AK11" s="64" t="s">
        <v>25</v>
      </c>
    </row>
    <row r="12" spans="1:37" ht="17.25" thickBot="1">
      <c r="A12" s="73">
        <v>10</v>
      </c>
      <c r="B12" s="58" t="s">
        <v>106</v>
      </c>
      <c r="C12" s="59" t="s">
        <v>1818</v>
      </c>
      <c r="D12" s="70" t="s">
        <v>1836</v>
      </c>
      <c r="E12" s="59" t="s">
        <v>93</v>
      </c>
      <c r="F12" s="70" t="s">
        <v>3193</v>
      </c>
      <c r="G12" s="70">
        <v>2001</v>
      </c>
      <c r="H12" s="71">
        <v>5</v>
      </c>
      <c r="I12" s="72">
        <v>4</v>
      </c>
      <c r="J12" s="72">
        <v>351</v>
      </c>
      <c r="K12" s="72">
        <v>3.9</v>
      </c>
      <c r="L12" s="60">
        <v>0</v>
      </c>
      <c r="M12" s="61">
        <v>0</v>
      </c>
      <c r="N12" s="61">
        <v>0</v>
      </c>
      <c r="O12" s="61">
        <v>0</v>
      </c>
      <c r="P12" s="61">
        <v>0</v>
      </c>
      <c r="Q12" s="61">
        <v>0</v>
      </c>
      <c r="R12" s="72">
        <v>2</v>
      </c>
      <c r="S12" s="61">
        <v>0</v>
      </c>
      <c r="T12" s="71">
        <v>0.3</v>
      </c>
      <c r="U12" s="72">
        <v>0.3</v>
      </c>
      <c r="V12" s="72">
        <v>0.1</v>
      </c>
      <c r="W12" s="72">
        <v>0.4</v>
      </c>
      <c r="X12" s="71">
        <v>7</v>
      </c>
      <c r="Y12" s="72">
        <v>20</v>
      </c>
      <c r="Z12" s="72">
        <v>10</v>
      </c>
      <c r="AA12" s="60">
        <v>0</v>
      </c>
      <c r="AB12" s="61">
        <v>0</v>
      </c>
      <c r="AC12" s="61">
        <v>0</v>
      </c>
      <c r="AD12" s="61">
        <v>0</v>
      </c>
      <c r="AE12" s="61">
        <v>0</v>
      </c>
      <c r="AF12" s="71">
        <v>0.08</v>
      </c>
      <c r="AG12" s="72">
        <v>0.03</v>
      </c>
      <c r="AH12" s="72">
        <v>0.11</v>
      </c>
      <c r="AI12" s="72">
        <v>0.08</v>
      </c>
      <c r="AJ12" s="72">
        <v>0.11</v>
      </c>
      <c r="AK12" s="64" t="s">
        <v>25</v>
      </c>
    </row>
    <row r="13" spans="1:37" ht="17.25" thickBot="1">
      <c r="A13" s="73">
        <v>11</v>
      </c>
      <c r="B13" s="58" t="s">
        <v>107</v>
      </c>
      <c r="C13" s="59" t="s">
        <v>1819</v>
      </c>
      <c r="D13" s="70" t="s">
        <v>104</v>
      </c>
      <c r="E13" s="59" t="s">
        <v>77</v>
      </c>
      <c r="F13" s="70" t="s">
        <v>3394</v>
      </c>
      <c r="G13" s="70">
        <v>1998</v>
      </c>
      <c r="H13" s="71">
        <v>3</v>
      </c>
      <c r="I13" s="72">
        <v>1</v>
      </c>
      <c r="J13" s="72">
        <v>95</v>
      </c>
      <c r="K13" s="72">
        <v>1.1000000000000001</v>
      </c>
      <c r="L13" s="60">
        <v>0</v>
      </c>
      <c r="M13" s="72">
        <v>1</v>
      </c>
      <c r="N13" s="72">
        <v>1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71">
        <v>0.3</v>
      </c>
      <c r="U13" s="72">
        <v>0.3</v>
      </c>
      <c r="V13" s="72">
        <v>1</v>
      </c>
      <c r="W13" s="72">
        <v>1.3</v>
      </c>
      <c r="X13" s="71">
        <v>2</v>
      </c>
      <c r="Y13" s="72">
        <v>5</v>
      </c>
      <c r="Z13" s="72">
        <v>4</v>
      </c>
      <c r="AA13" s="60">
        <v>0</v>
      </c>
      <c r="AB13" s="72">
        <v>0.95</v>
      </c>
      <c r="AC13" s="72">
        <v>0.95</v>
      </c>
      <c r="AD13" s="61">
        <v>0</v>
      </c>
      <c r="AE13" s="72">
        <v>0.95</v>
      </c>
      <c r="AF13" s="71">
        <v>0.28999999999999998</v>
      </c>
      <c r="AG13" s="72">
        <v>0.91</v>
      </c>
      <c r="AH13" s="72">
        <v>1.2</v>
      </c>
      <c r="AI13" s="72">
        <v>0.28999999999999998</v>
      </c>
      <c r="AJ13" s="72">
        <v>1.2</v>
      </c>
      <c r="AK13" s="64" t="s">
        <v>25</v>
      </c>
    </row>
    <row r="14" spans="1:37" ht="17.25" thickBot="1">
      <c r="A14" s="73">
        <v>12</v>
      </c>
      <c r="B14" s="58" t="s">
        <v>108</v>
      </c>
      <c r="C14" s="59" t="s">
        <v>1820</v>
      </c>
      <c r="D14" s="70" t="s">
        <v>104</v>
      </c>
      <c r="E14" s="59" t="s">
        <v>65</v>
      </c>
      <c r="F14" s="70" t="s">
        <v>3395</v>
      </c>
      <c r="G14" s="70">
        <v>1995</v>
      </c>
      <c r="H14" s="71">
        <v>4</v>
      </c>
      <c r="I14" s="72">
        <v>4</v>
      </c>
      <c r="J14" s="72">
        <v>360</v>
      </c>
      <c r="K14" s="72">
        <v>4</v>
      </c>
      <c r="L14" s="60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0">
        <v>0</v>
      </c>
      <c r="U14" s="61">
        <v>0</v>
      </c>
      <c r="V14" s="72">
        <v>0.1</v>
      </c>
      <c r="W14" s="72">
        <v>0.1</v>
      </c>
      <c r="X14" s="71">
        <v>7</v>
      </c>
      <c r="Y14" s="72">
        <v>16</v>
      </c>
      <c r="Z14" s="72">
        <v>2</v>
      </c>
      <c r="AA14" s="60">
        <v>0</v>
      </c>
      <c r="AB14" s="61">
        <v>0</v>
      </c>
      <c r="AC14" s="61">
        <v>0</v>
      </c>
      <c r="AD14" s="61">
        <v>0</v>
      </c>
      <c r="AE14" s="61">
        <v>0</v>
      </c>
      <c r="AF14" s="71">
        <v>0.01</v>
      </c>
      <c r="AG14" s="72">
        <v>0.02</v>
      </c>
      <c r="AH14" s="72">
        <v>0.03</v>
      </c>
      <c r="AI14" s="72">
        <v>0.01</v>
      </c>
      <c r="AJ14" s="72">
        <v>0.03</v>
      </c>
      <c r="AK14" s="64" t="s">
        <v>25</v>
      </c>
    </row>
    <row r="15" spans="1:37" ht="17.25" thickBot="1">
      <c r="A15" s="73">
        <v>13</v>
      </c>
      <c r="B15" s="58" t="s">
        <v>109</v>
      </c>
      <c r="C15" s="59" t="s">
        <v>1821</v>
      </c>
      <c r="D15" s="70" t="s">
        <v>104</v>
      </c>
      <c r="E15" s="59" t="s">
        <v>65</v>
      </c>
      <c r="F15" s="70" t="s">
        <v>3396</v>
      </c>
      <c r="G15" s="70">
        <v>1995</v>
      </c>
      <c r="H15" s="71">
        <v>4</v>
      </c>
      <c r="I15" s="72">
        <v>3</v>
      </c>
      <c r="J15" s="72">
        <v>259</v>
      </c>
      <c r="K15" s="72">
        <v>2.9</v>
      </c>
      <c r="L15" s="71">
        <v>1</v>
      </c>
      <c r="M15" s="61">
        <v>0</v>
      </c>
      <c r="N15" s="72">
        <v>1</v>
      </c>
      <c r="O15" s="72">
        <v>1</v>
      </c>
      <c r="P15" s="61">
        <v>0</v>
      </c>
      <c r="Q15" s="61">
        <v>0</v>
      </c>
      <c r="R15" s="61">
        <v>0</v>
      </c>
      <c r="S15" s="61">
        <v>0</v>
      </c>
      <c r="T15" s="71">
        <v>0.4</v>
      </c>
      <c r="U15" s="72">
        <v>0.4</v>
      </c>
      <c r="V15" s="61">
        <v>0</v>
      </c>
      <c r="W15" s="72">
        <v>0.4</v>
      </c>
      <c r="X15" s="71">
        <v>3</v>
      </c>
      <c r="Y15" s="72">
        <v>11</v>
      </c>
      <c r="Z15" s="72">
        <v>2</v>
      </c>
      <c r="AA15" s="71">
        <v>0.35</v>
      </c>
      <c r="AB15" s="61">
        <v>0</v>
      </c>
      <c r="AC15" s="72">
        <v>0.35</v>
      </c>
      <c r="AD15" s="72">
        <v>0.35</v>
      </c>
      <c r="AE15" s="72">
        <v>0.35</v>
      </c>
      <c r="AF15" s="71">
        <v>0.14000000000000001</v>
      </c>
      <c r="AG15" s="61">
        <v>0</v>
      </c>
      <c r="AH15" s="72">
        <v>0.14000000000000001</v>
      </c>
      <c r="AI15" s="72">
        <v>0.14000000000000001</v>
      </c>
      <c r="AJ15" s="72">
        <v>0.14000000000000001</v>
      </c>
      <c r="AK15" s="64" t="s">
        <v>25</v>
      </c>
    </row>
    <row r="16" spans="1:37" ht="17.25" thickBot="1">
      <c r="A16" s="73">
        <v>14</v>
      </c>
      <c r="B16" s="58" t="s">
        <v>110</v>
      </c>
      <c r="C16" s="59" t="s">
        <v>1815</v>
      </c>
      <c r="D16" s="70" t="s">
        <v>104</v>
      </c>
      <c r="E16" s="59" t="s">
        <v>79</v>
      </c>
      <c r="F16" s="70" t="s">
        <v>3397</v>
      </c>
      <c r="G16" s="70">
        <v>1998</v>
      </c>
      <c r="H16" s="71">
        <v>4</v>
      </c>
      <c r="I16" s="72">
        <v>4</v>
      </c>
      <c r="J16" s="72">
        <v>324</v>
      </c>
      <c r="K16" s="72">
        <v>3.6</v>
      </c>
      <c r="L16" s="60">
        <v>0</v>
      </c>
      <c r="M16" s="72">
        <v>1</v>
      </c>
      <c r="N16" s="72">
        <v>1</v>
      </c>
      <c r="O16" s="61">
        <v>0</v>
      </c>
      <c r="P16" s="61">
        <v>0</v>
      </c>
      <c r="Q16" s="61">
        <v>0</v>
      </c>
      <c r="R16" s="72">
        <v>2</v>
      </c>
      <c r="S16" s="61">
        <v>0</v>
      </c>
      <c r="T16" s="71">
        <v>0.2</v>
      </c>
      <c r="U16" s="72">
        <v>0.2</v>
      </c>
      <c r="V16" s="72">
        <v>0.8</v>
      </c>
      <c r="W16" s="72">
        <v>1</v>
      </c>
      <c r="X16" s="71">
        <v>13</v>
      </c>
      <c r="Y16" s="72">
        <v>17</v>
      </c>
      <c r="Z16" s="72">
        <v>7</v>
      </c>
      <c r="AA16" s="60">
        <v>0</v>
      </c>
      <c r="AB16" s="72">
        <v>0.28000000000000003</v>
      </c>
      <c r="AC16" s="72">
        <v>0.28000000000000003</v>
      </c>
      <c r="AD16" s="61">
        <v>0</v>
      </c>
      <c r="AE16" s="72">
        <v>0.28000000000000003</v>
      </c>
      <c r="AF16" s="71">
        <v>0.05</v>
      </c>
      <c r="AG16" s="72">
        <v>0.23</v>
      </c>
      <c r="AH16" s="72">
        <v>0.28999999999999998</v>
      </c>
      <c r="AI16" s="72">
        <v>0.05</v>
      </c>
      <c r="AJ16" s="72">
        <v>0.28999999999999998</v>
      </c>
      <c r="AK16" s="64" t="s">
        <v>25</v>
      </c>
    </row>
    <row r="17" spans="1:37" ht="17.25" thickBot="1">
      <c r="A17" s="73">
        <v>15</v>
      </c>
      <c r="B17" s="58" t="s">
        <v>80</v>
      </c>
      <c r="C17" s="59" t="s">
        <v>1825</v>
      </c>
      <c r="D17" s="70" t="s">
        <v>111</v>
      </c>
      <c r="E17" s="59" t="s">
        <v>79</v>
      </c>
      <c r="F17" s="70" t="s">
        <v>3398</v>
      </c>
      <c r="G17" s="70">
        <v>1992</v>
      </c>
      <c r="H17" s="71">
        <v>5</v>
      </c>
      <c r="I17" s="72">
        <v>5</v>
      </c>
      <c r="J17" s="72">
        <v>450</v>
      </c>
      <c r="K17" s="72">
        <v>5</v>
      </c>
      <c r="L17" s="60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72">
        <v>1</v>
      </c>
      <c r="S17" s="61">
        <v>0</v>
      </c>
      <c r="T17" s="60">
        <v>0</v>
      </c>
      <c r="U17" s="61">
        <v>0</v>
      </c>
      <c r="V17" s="61">
        <v>0</v>
      </c>
      <c r="W17" s="61">
        <v>0</v>
      </c>
      <c r="X17" s="60">
        <v>0</v>
      </c>
      <c r="Y17" s="61">
        <v>0</v>
      </c>
      <c r="Z17" s="61">
        <v>0</v>
      </c>
      <c r="AA17" s="60">
        <v>0</v>
      </c>
      <c r="AB17" s="61">
        <v>0</v>
      </c>
      <c r="AC17" s="61">
        <v>0</v>
      </c>
      <c r="AD17" s="61">
        <v>0</v>
      </c>
      <c r="AE17" s="61">
        <v>0</v>
      </c>
      <c r="AF17" s="60">
        <v>0</v>
      </c>
      <c r="AG17" s="61">
        <v>0</v>
      </c>
      <c r="AH17" s="61">
        <v>0</v>
      </c>
      <c r="AI17" s="61">
        <v>0</v>
      </c>
      <c r="AJ17" s="61">
        <v>0</v>
      </c>
      <c r="AK17" s="64" t="s">
        <v>25</v>
      </c>
    </row>
    <row r="18" spans="1:37" ht="17.25" thickBot="1">
      <c r="A18" s="73">
        <v>16</v>
      </c>
      <c r="B18" s="58" t="s">
        <v>112</v>
      </c>
      <c r="C18" s="59" t="s">
        <v>1826</v>
      </c>
      <c r="D18" s="70" t="s">
        <v>102</v>
      </c>
      <c r="E18" s="59" t="s">
        <v>67</v>
      </c>
      <c r="F18" s="70" t="s">
        <v>3399</v>
      </c>
      <c r="G18" s="70">
        <v>1994</v>
      </c>
      <c r="H18" s="71">
        <v>5</v>
      </c>
      <c r="I18" s="72">
        <v>4</v>
      </c>
      <c r="J18" s="72">
        <v>325</v>
      </c>
      <c r="K18" s="72">
        <v>3.6</v>
      </c>
      <c r="L18" s="60">
        <v>0</v>
      </c>
      <c r="M18" s="61">
        <v>0</v>
      </c>
      <c r="N18" s="61">
        <v>0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71">
        <v>0.7</v>
      </c>
      <c r="U18" s="72">
        <v>0.7</v>
      </c>
      <c r="V18" s="72">
        <v>0.4</v>
      </c>
      <c r="W18" s="72">
        <v>1</v>
      </c>
      <c r="X18" s="71">
        <v>19</v>
      </c>
      <c r="Y18" s="72">
        <v>8</v>
      </c>
      <c r="Z18" s="72">
        <v>31</v>
      </c>
      <c r="AA18" s="60">
        <v>0</v>
      </c>
      <c r="AB18" s="61">
        <v>0</v>
      </c>
      <c r="AC18" s="61">
        <v>0</v>
      </c>
      <c r="AD18" s="61">
        <v>0</v>
      </c>
      <c r="AE18" s="61">
        <v>0</v>
      </c>
      <c r="AF18" s="71">
        <v>0.18</v>
      </c>
      <c r="AG18" s="72">
        <v>0.11</v>
      </c>
      <c r="AH18" s="72">
        <v>0.28999999999999998</v>
      </c>
      <c r="AI18" s="72">
        <v>0.18</v>
      </c>
      <c r="AJ18" s="72">
        <v>0.28999999999999998</v>
      </c>
      <c r="AK18" s="64" t="s">
        <v>25</v>
      </c>
    </row>
    <row r="19" spans="1:37" ht="17.25" thickBot="1">
      <c r="A19" s="73">
        <v>17</v>
      </c>
      <c r="B19" s="58" t="s">
        <v>2857</v>
      </c>
      <c r="C19" s="59" t="s">
        <v>1858</v>
      </c>
      <c r="D19" s="70" t="s">
        <v>103</v>
      </c>
      <c r="E19" s="59" t="s">
        <v>91</v>
      </c>
      <c r="F19" s="70" t="s">
        <v>3400</v>
      </c>
      <c r="G19" s="70">
        <v>1997</v>
      </c>
      <c r="H19" s="71">
        <v>4</v>
      </c>
      <c r="I19" s="72">
        <v>3</v>
      </c>
      <c r="J19" s="72">
        <v>250</v>
      </c>
      <c r="K19" s="72">
        <v>2.8</v>
      </c>
      <c r="L19" s="60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72">
        <v>2</v>
      </c>
      <c r="S19" s="61">
        <v>0</v>
      </c>
      <c r="T19" s="71">
        <v>0.1</v>
      </c>
      <c r="U19" s="72">
        <v>0.1</v>
      </c>
      <c r="V19" s="72">
        <v>0.1</v>
      </c>
      <c r="W19" s="72">
        <v>0.2</v>
      </c>
      <c r="X19" s="60">
        <v>0</v>
      </c>
      <c r="Y19" s="72">
        <v>3</v>
      </c>
      <c r="Z19" s="72">
        <v>2</v>
      </c>
      <c r="AA19" s="60">
        <v>0</v>
      </c>
      <c r="AB19" s="61">
        <v>0</v>
      </c>
      <c r="AC19" s="61">
        <v>0</v>
      </c>
      <c r="AD19" s="61">
        <v>0</v>
      </c>
      <c r="AE19" s="61">
        <v>0</v>
      </c>
      <c r="AF19" s="71">
        <v>0.05</v>
      </c>
      <c r="AG19" s="72">
        <v>0.03</v>
      </c>
      <c r="AH19" s="72">
        <v>0.08</v>
      </c>
      <c r="AI19" s="72">
        <v>0.05</v>
      </c>
      <c r="AJ19" s="72">
        <v>0.08</v>
      </c>
      <c r="AK19" s="64" t="s">
        <v>25</v>
      </c>
    </row>
    <row r="20" spans="1:37" ht="17.25" thickBot="1">
      <c r="A20" s="73">
        <v>18</v>
      </c>
      <c r="B20" s="58" t="s">
        <v>113</v>
      </c>
      <c r="C20" s="59" t="s">
        <v>1824</v>
      </c>
      <c r="D20" s="70" t="s">
        <v>103</v>
      </c>
      <c r="E20" s="59" t="s">
        <v>65</v>
      </c>
      <c r="F20" s="70" t="s">
        <v>3401</v>
      </c>
      <c r="G20" s="70">
        <v>2000</v>
      </c>
      <c r="H20" s="71">
        <v>5</v>
      </c>
      <c r="I20" s="72">
        <v>5</v>
      </c>
      <c r="J20" s="72">
        <v>449</v>
      </c>
      <c r="K20" s="72">
        <v>5</v>
      </c>
      <c r="L20" s="71">
        <v>2</v>
      </c>
      <c r="M20" s="72">
        <v>3</v>
      </c>
      <c r="N20" s="72">
        <v>5</v>
      </c>
      <c r="O20" s="72">
        <v>2</v>
      </c>
      <c r="P20" s="61">
        <v>0</v>
      </c>
      <c r="Q20" s="61">
        <v>0</v>
      </c>
      <c r="R20" s="72">
        <v>1</v>
      </c>
      <c r="S20" s="61">
        <v>0</v>
      </c>
      <c r="T20" s="71">
        <v>1.9</v>
      </c>
      <c r="U20" s="72">
        <v>1.9</v>
      </c>
      <c r="V20" s="72">
        <v>1.1000000000000001</v>
      </c>
      <c r="W20" s="72">
        <v>2.9</v>
      </c>
      <c r="X20" s="71">
        <v>15</v>
      </c>
      <c r="Y20" s="72">
        <v>17</v>
      </c>
      <c r="Z20" s="72">
        <v>33</v>
      </c>
      <c r="AA20" s="71">
        <v>0.4</v>
      </c>
      <c r="AB20" s="72">
        <v>0.6</v>
      </c>
      <c r="AC20" s="72">
        <v>1</v>
      </c>
      <c r="AD20" s="72">
        <v>0.4</v>
      </c>
      <c r="AE20" s="72">
        <v>1</v>
      </c>
      <c r="AF20" s="71">
        <v>0.37</v>
      </c>
      <c r="AG20" s="72">
        <v>0.21</v>
      </c>
      <c r="AH20" s="72">
        <v>0.59</v>
      </c>
      <c r="AI20" s="72">
        <v>0.37</v>
      </c>
      <c r="AJ20" s="72">
        <v>0.59</v>
      </c>
      <c r="AK20" s="64" t="s">
        <v>25</v>
      </c>
    </row>
    <row r="21" spans="1:37" ht="17.25" thickBot="1">
      <c r="A21" s="73">
        <v>19</v>
      </c>
      <c r="B21" s="58" t="s">
        <v>2678</v>
      </c>
      <c r="C21" s="59" t="s">
        <v>1820</v>
      </c>
      <c r="D21" s="70" t="s">
        <v>1822</v>
      </c>
      <c r="E21" s="59" t="s">
        <v>2355</v>
      </c>
      <c r="F21" s="70" t="s">
        <v>3402</v>
      </c>
      <c r="G21" s="70">
        <v>2000</v>
      </c>
      <c r="H21" s="71">
        <v>4</v>
      </c>
      <c r="I21" s="72">
        <v>4</v>
      </c>
      <c r="J21" s="72">
        <v>262</v>
      </c>
      <c r="K21" s="72">
        <v>2.9</v>
      </c>
      <c r="L21" s="71">
        <v>1</v>
      </c>
      <c r="M21" s="61">
        <v>0</v>
      </c>
      <c r="N21" s="72">
        <v>1</v>
      </c>
      <c r="O21" s="72">
        <v>1</v>
      </c>
      <c r="P21" s="61">
        <v>0</v>
      </c>
      <c r="Q21" s="61">
        <v>0</v>
      </c>
      <c r="R21" s="61">
        <v>0</v>
      </c>
      <c r="S21" s="61">
        <v>0</v>
      </c>
      <c r="T21" s="71">
        <v>0.3</v>
      </c>
      <c r="U21" s="72">
        <v>0.3</v>
      </c>
      <c r="V21" s="72">
        <v>0.2</v>
      </c>
      <c r="W21" s="72">
        <v>0.5</v>
      </c>
      <c r="X21" s="71">
        <v>7</v>
      </c>
      <c r="Y21" s="72">
        <v>7</v>
      </c>
      <c r="Z21" s="72">
        <v>11</v>
      </c>
      <c r="AA21" s="71">
        <v>0.34</v>
      </c>
      <c r="AB21" s="61">
        <v>0</v>
      </c>
      <c r="AC21" s="72">
        <v>0.34</v>
      </c>
      <c r="AD21" s="72">
        <v>0.34</v>
      </c>
      <c r="AE21" s="72">
        <v>0.34</v>
      </c>
      <c r="AF21" s="71">
        <v>0.09</v>
      </c>
      <c r="AG21" s="72">
        <v>0.06</v>
      </c>
      <c r="AH21" s="72">
        <v>0.16</v>
      </c>
      <c r="AI21" s="72">
        <v>0.09</v>
      </c>
      <c r="AJ21" s="72">
        <v>0.16</v>
      </c>
      <c r="AK21" s="64" t="s">
        <v>25</v>
      </c>
    </row>
    <row r="22" spans="1:37" ht="17.25" thickBot="1">
      <c r="A22" s="73">
        <v>20</v>
      </c>
      <c r="B22" s="58" t="s">
        <v>114</v>
      </c>
      <c r="C22" s="59" t="s">
        <v>1828</v>
      </c>
      <c r="D22" s="70" t="s">
        <v>104</v>
      </c>
      <c r="E22" s="59" t="s">
        <v>85</v>
      </c>
      <c r="F22" s="70" t="s">
        <v>3403</v>
      </c>
      <c r="G22" s="70">
        <v>1996</v>
      </c>
      <c r="H22" s="71">
        <v>5</v>
      </c>
      <c r="I22" s="72">
        <v>5</v>
      </c>
      <c r="J22" s="72">
        <v>450</v>
      </c>
      <c r="K22" s="72">
        <v>5</v>
      </c>
      <c r="L22" s="71">
        <v>1</v>
      </c>
      <c r="M22" s="61">
        <v>0</v>
      </c>
      <c r="N22" s="72">
        <v>1</v>
      </c>
      <c r="O22" s="72">
        <v>1</v>
      </c>
      <c r="P22" s="61">
        <v>0</v>
      </c>
      <c r="Q22" s="61">
        <v>0</v>
      </c>
      <c r="R22" s="61">
        <v>0</v>
      </c>
      <c r="S22" s="61">
        <v>0</v>
      </c>
      <c r="T22" s="71">
        <v>0.2</v>
      </c>
      <c r="U22" s="72">
        <v>0.2</v>
      </c>
      <c r="V22" s="72">
        <v>0.7</v>
      </c>
      <c r="W22" s="72">
        <v>0.9</v>
      </c>
      <c r="X22" s="71">
        <v>8</v>
      </c>
      <c r="Y22" s="72">
        <v>41</v>
      </c>
      <c r="Z22" s="72">
        <v>2</v>
      </c>
      <c r="AA22" s="71">
        <v>0.2</v>
      </c>
      <c r="AB22" s="61">
        <v>0</v>
      </c>
      <c r="AC22" s="72">
        <v>0.2</v>
      </c>
      <c r="AD22" s="72">
        <v>0.2</v>
      </c>
      <c r="AE22" s="72">
        <v>0.2</v>
      </c>
      <c r="AF22" s="71">
        <v>0.04</v>
      </c>
      <c r="AG22" s="72">
        <v>0.14000000000000001</v>
      </c>
      <c r="AH22" s="72">
        <v>0.18</v>
      </c>
      <c r="AI22" s="72">
        <v>0.04</v>
      </c>
      <c r="AJ22" s="72">
        <v>0.18</v>
      </c>
      <c r="AK22" s="64" t="s">
        <v>25</v>
      </c>
    </row>
    <row r="23" spans="1:37" ht="17.25" thickBot="1">
      <c r="A23" s="73">
        <v>21</v>
      </c>
      <c r="B23" s="58" t="s">
        <v>115</v>
      </c>
      <c r="C23" s="59" t="s">
        <v>1814</v>
      </c>
      <c r="D23" s="70" t="s">
        <v>103</v>
      </c>
      <c r="E23" s="59" t="s">
        <v>67</v>
      </c>
      <c r="F23" s="70" t="s">
        <v>3404</v>
      </c>
      <c r="G23" s="70">
        <v>2002</v>
      </c>
      <c r="H23" s="71">
        <v>5</v>
      </c>
      <c r="I23" s="72">
        <v>1</v>
      </c>
      <c r="J23" s="72">
        <v>158</v>
      </c>
      <c r="K23" s="72">
        <v>1.8</v>
      </c>
      <c r="L23" s="60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0">
        <v>0</v>
      </c>
      <c r="U23" s="61">
        <v>0</v>
      </c>
      <c r="V23" s="72">
        <v>0.2</v>
      </c>
      <c r="W23" s="72">
        <v>0.2</v>
      </c>
      <c r="X23" s="71">
        <v>6</v>
      </c>
      <c r="Y23" s="72">
        <v>9</v>
      </c>
      <c r="Z23" s="72">
        <v>11</v>
      </c>
      <c r="AA23" s="60">
        <v>0</v>
      </c>
      <c r="AB23" s="61">
        <v>0</v>
      </c>
      <c r="AC23" s="61">
        <v>0</v>
      </c>
      <c r="AD23" s="61">
        <v>0</v>
      </c>
      <c r="AE23" s="61">
        <v>0</v>
      </c>
      <c r="AF23" s="60">
        <v>0</v>
      </c>
      <c r="AG23" s="72">
        <v>0.13</v>
      </c>
      <c r="AH23" s="72">
        <v>0.13</v>
      </c>
      <c r="AI23" s="61">
        <v>0</v>
      </c>
      <c r="AJ23" s="72">
        <v>0.13</v>
      </c>
      <c r="AK23" s="64" t="s">
        <v>25</v>
      </c>
    </row>
    <row r="24" spans="1:37" ht="17.25" thickBot="1">
      <c r="A24" s="73">
        <v>22</v>
      </c>
      <c r="B24" s="58" t="s">
        <v>116</v>
      </c>
      <c r="C24" s="59" t="s">
        <v>1815</v>
      </c>
      <c r="D24" s="70" t="s">
        <v>102</v>
      </c>
      <c r="E24" s="59" t="s">
        <v>95</v>
      </c>
      <c r="F24" s="70" t="s">
        <v>3405</v>
      </c>
      <c r="G24" s="70">
        <v>1999</v>
      </c>
      <c r="H24" s="71">
        <v>3</v>
      </c>
      <c r="I24" s="72">
        <v>2</v>
      </c>
      <c r="J24" s="72">
        <v>152</v>
      </c>
      <c r="K24" s="72">
        <v>1.7</v>
      </c>
      <c r="L24" s="60">
        <v>0</v>
      </c>
      <c r="M24" s="61">
        <v>0</v>
      </c>
      <c r="N24" s="61">
        <v>0</v>
      </c>
      <c r="O24" s="61">
        <v>0</v>
      </c>
      <c r="P24" s="61">
        <v>0</v>
      </c>
      <c r="Q24" s="61">
        <v>0</v>
      </c>
      <c r="R24" s="72">
        <v>1</v>
      </c>
      <c r="S24" s="61">
        <v>0</v>
      </c>
      <c r="T24" s="71">
        <v>0.1</v>
      </c>
      <c r="U24" s="72">
        <v>0.1</v>
      </c>
      <c r="V24" s="61">
        <v>0</v>
      </c>
      <c r="W24" s="72">
        <v>0.1</v>
      </c>
      <c r="X24" s="71">
        <v>2</v>
      </c>
      <c r="Y24" s="72">
        <v>8</v>
      </c>
      <c r="Z24" s="72">
        <v>9</v>
      </c>
      <c r="AA24" s="60">
        <v>0</v>
      </c>
      <c r="AB24" s="61">
        <v>0</v>
      </c>
      <c r="AC24" s="61">
        <v>0</v>
      </c>
      <c r="AD24" s="61">
        <v>0</v>
      </c>
      <c r="AE24" s="61">
        <v>0</v>
      </c>
      <c r="AF24" s="71">
        <v>0.04</v>
      </c>
      <c r="AG24" s="61">
        <v>0</v>
      </c>
      <c r="AH24" s="72">
        <v>0.04</v>
      </c>
      <c r="AI24" s="72">
        <v>0.04</v>
      </c>
      <c r="AJ24" s="72">
        <v>0.04</v>
      </c>
      <c r="AK24" s="64" t="s">
        <v>25</v>
      </c>
    </row>
    <row r="25" spans="1:37" ht="17.25" thickBot="1">
      <c r="A25" s="73">
        <v>23</v>
      </c>
      <c r="B25" s="58" t="s">
        <v>117</v>
      </c>
      <c r="C25" s="59" t="s">
        <v>1829</v>
      </c>
      <c r="D25" s="70" t="s">
        <v>102</v>
      </c>
      <c r="E25" s="59" t="s">
        <v>91</v>
      </c>
      <c r="F25" s="70" t="s">
        <v>3406</v>
      </c>
      <c r="G25" s="70">
        <v>1990</v>
      </c>
      <c r="H25" s="71">
        <v>5</v>
      </c>
      <c r="I25" s="72">
        <v>5</v>
      </c>
      <c r="J25" s="72">
        <v>375</v>
      </c>
      <c r="K25" s="72">
        <v>4.2</v>
      </c>
      <c r="L25" s="71">
        <v>2</v>
      </c>
      <c r="M25" s="61">
        <v>0</v>
      </c>
      <c r="N25" s="72">
        <v>2</v>
      </c>
      <c r="O25" s="72">
        <v>2</v>
      </c>
      <c r="P25" s="61">
        <v>0</v>
      </c>
      <c r="Q25" s="61">
        <v>0</v>
      </c>
      <c r="R25" s="72">
        <v>1</v>
      </c>
      <c r="S25" s="61">
        <v>0</v>
      </c>
      <c r="T25" s="71">
        <v>0.9</v>
      </c>
      <c r="U25" s="72">
        <v>0.9</v>
      </c>
      <c r="V25" s="72">
        <v>0.4</v>
      </c>
      <c r="W25" s="72">
        <v>1.2</v>
      </c>
      <c r="X25" s="71">
        <v>10</v>
      </c>
      <c r="Y25" s="72">
        <v>4</v>
      </c>
      <c r="Z25" s="72">
        <v>16</v>
      </c>
      <c r="AA25" s="71">
        <v>0.48</v>
      </c>
      <c r="AB25" s="61">
        <v>0</v>
      </c>
      <c r="AC25" s="72">
        <v>0.48</v>
      </c>
      <c r="AD25" s="72">
        <v>0.48</v>
      </c>
      <c r="AE25" s="72">
        <v>0.48</v>
      </c>
      <c r="AF25" s="71">
        <v>0.21</v>
      </c>
      <c r="AG25" s="72">
        <v>0.09</v>
      </c>
      <c r="AH25" s="72">
        <v>0.3</v>
      </c>
      <c r="AI25" s="72">
        <v>0.21</v>
      </c>
      <c r="AJ25" s="72">
        <v>0.3</v>
      </c>
      <c r="AK25" s="64" t="s">
        <v>25</v>
      </c>
    </row>
    <row r="26" spans="1:37" ht="17.25" thickBot="1">
      <c r="A26" s="73">
        <v>24</v>
      </c>
      <c r="B26" s="58" t="s">
        <v>118</v>
      </c>
      <c r="C26" s="59" t="s">
        <v>1825</v>
      </c>
      <c r="D26" s="70" t="s">
        <v>1822</v>
      </c>
      <c r="E26" s="59" t="s">
        <v>69</v>
      </c>
      <c r="F26" s="70" t="s">
        <v>3407</v>
      </c>
      <c r="G26" s="70">
        <v>2000</v>
      </c>
      <c r="H26" s="71">
        <v>4</v>
      </c>
      <c r="I26" s="72">
        <v>4</v>
      </c>
      <c r="J26" s="72">
        <v>308</v>
      </c>
      <c r="K26" s="72">
        <v>3.4</v>
      </c>
      <c r="L26" s="60">
        <v>0</v>
      </c>
      <c r="M26" s="61">
        <v>0</v>
      </c>
      <c r="N26" s="61">
        <v>0</v>
      </c>
      <c r="O26" s="61">
        <v>0</v>
      </c>
      <c r="P26" s="61">
        <v>0</v>
      </c>
      <c r="Q26" s="61">
        <v>0</v>
      </c>
      <c r="R26" s="72">
        <v>1</v>
      </c>
      <c r="S26" s="61">
        <v>0</v>
      </c>
      <c r="T26" s="71">
        <v>0.6</v>
      </c>
      <c r="U26" s="72">
        <v>0.6</v>
      </c>
      <c r="V26" s="72">
        <v>0.8</v>
      </c>
      <c r="W26" s="72">
        <v>1.4</v>
      </c>
      <c r="X26" s="71">
        <v>16</v>
      </c>
      <c r="Y26" s="72">
        <v>14</v>
      </c>
      <c r="Z26" s="72">
        <v>44</v>
      </c>
      <c r="AA26" s="60">
        <v>0</v>
      </c>
      <c r="AB26" s="61">
        <v>0</v>
      </c>
      <c r="AC26" s="61">
        <v>0</v>
      </c>
      <c r="AD26" s="61">
        <v>0</v>
      </c>
      <c r="AE26" s="61">
        <v>0</v>
      </c>
      <c r="AF26" s="71">
        <v>0.18</v>
      </c>
      <c r="AG26" s="72">
        <v>0.24</v>
      </c>
      <c r="AH26" s="72">
        <v>0.42</v>
      </c>
      <c r="AI26" s="72">
        <v>0.18</v>
      </c>
      <c r="AJ26" s="72">
        <v>0.42</v>
      </c>
      <c r="AK26" s="64" t="s">
        <v>25</v>
      </c>
    </row>
    <row r="27" spans="1:37" ht="17.25" thickBot="1">
      <c r="A27" s="73">
        <v>25</v>
      </c>
      <c r="B27" s="58" t="s">
        <v>119</v>
      </c>
      <c r="C27" s="59" t="s">
        <v>1815</v>
      </c>
      <c r="D27" s="70" t="s">
        <v>102</v>
      </c>
      <c r="E27" s="59" t="s">
        <v>2356</v>
      </c>
      <c r="F27" s="70" t="s">
        <v>3408</v>
      </c>
      <c r="G27" s="70">
        <v>2001</v>
      </c>
      <c r="H27" s="71">
        <v>2</v>
      </c>
      <c r="I27" s="72">
        <v>2</v>
      </c>
      <c r="J27" s="72">
        <v>164</v>
      </c>
      <c r="K27" s="72">
        <v>1.8</v>
      </c>
      <c r="L27" s="71">
        <v>1</v>
      </c>
      <c r="M27" s="61">
        <v>0</v>
      </c>
      <c r="N27" s="72">
        <v>1</v>
      </c>
      <c r="O27" s="72">
        <v>1</v>
      </c>
      <c r="P27" s="61">
        <v>0</v>
      </c>
      <c r="Q27" s="61">
        <v>0</v>
      </c>
      <c r="R27" s="72">
        <v>1</v>
      </c>
      <c r="S27" s="61">
        <v>0</v>
      </c>
      <c r="T27" s="71">
        <v>0.2</v>
      </c>
      <c r="U27" s="72">
        <v>0.2</v>
      </c>
      <c r="V27" s="72">
        <v>0.1</v>
      </c>
      <c r="W27" s="72">
        <v>0.2</v>
      </c>
      <c r="X27" s="71">
        <v>3</v>
      </c>
      <c r="Y27" s="72">
        <v>2</v>
      </c>
      <c r="Z27" s="72">
        <v>9</v>
      </c>
      <c r="AA27" s="71">
        <v>0.55000000000000004</v>
      </c>
      <c r="AB27" s="61">
        <v>0</v>
      </c>
      <c r="AC27" s="72">
        <v>0.55000000000000004</v>
      </c>
      <c r="AD27" s="72">
        <v>0.55000000000000004</v>
      </c>
      <c r="AE27" s="72">
        <v>0.55000000000000004</v>
      </c>
      <c r="AF27" s="71">
        <v>0.1</v>
      </c>
      <c r="AG27" s="72">
        <v>0.03</v>
      </c>
      <c r="AH27" s="72">
        <v>0.13</v>
      </c>
      <c r="AI27" s="72">
        <v>0.1</v>
      </c>
      <c r="AJ27" s="72">
        <v>0.13</v>
      </c>
      <c r="AK27" s="64" t="s">
        <v>25</v>
      </c>
    </row>
    <row r="28" spans="1:37" ht="17.25" thickBot="1">
      <c r="A28" s="73">
        <v>26</v>
      </c>
      <c r="B28" s="58" t="s">
        <v>119</v>
      </c>
      <c r="C28" s="59" t="s">
        <v>1815</v>
      </c>
      <c r="D28" s="70" t="s">
        <v>103</v>
      </c>
      <c r="E28" s="59" t="s">
        <v>83</v>
      </c>
      <c r="F28" s="70" t="s">
        <v>3408</v>
      </c>
      <c r="G28" s="70">
        <v>2001</v>
      </c>
      <c r="H28" s="71">
        <v>1</v>
      </c>
      <c r="I28" s="61">
        <v>0</v>
      </c>
      <c r="J28" s="72">
        <v>6</v>
      </c>
      <c r="K28" s="72">
        <v>0.1</v>
      </c>
      <c r="L28" s="60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72">
        <v>1</v>
      </c>
      <c r="S28" s="61">
        <v>0</v>
      </c>
      <c r="T28" s="60">
        <v>0</v>
      </c>
      <c r="U28" s="61">
        <v>0</v>
      </c>
      <c r="V28" s="61">
        <v>0</v>
      </c>
      <c r="W28" s="61">
        <v>0</v>
      </c>
      <c r="X28" s="71">
        <v>1</v>
      </c>
      <c r="Y28" s="61">
        <v>0</v>
      </c>
      <c r="Z28" s="61">
        <v>0</v>
      </c>
      <c r="AA28" s="60">
        <v>0</v>
      </c>
      <c r="AB28" s="61">
        <v>0</v>
      </c>
      <c r="AC28" s="61">
        <v>0</v>
      </c>
      <c r="AD28" s="61">
        <v>0</v>
      </c>
      <c r="AE28" s="61">
        <v>0</v>
      </c>
      <c r="AF28" s="60">
        <v>0</v>
      </c>
      <c r="AG28" s="61">
        <v>0</v>
      </c>
      <c r="AH28" s="61">
        <v>0</v>
      </c>
      <c r="AI28" s="61">
        <v>0</v>
      </c>
      <c r="AJ28" s="61">
        <v>0</v>
      </c>
      <c r="AK28" s="64" t="s">
        <v>25</v>
      </c>
    </row>
    <row r="29" spans="1:37" ht="17.25" thickBot="1">
      <c r="A29" s="73">
        <v>27</v>
      </c>
      <c r="B29" s="58" t="s">
        <v>120</v>
      </c>
      <c r="C29" s="59" t="s">
        <v>1817</v>
      </c>
      <c r="D29" s="70" t="s">
        <v>111</v>
      </c>
      <c r="E29" s="59" t="s">
        <v>91</v>
      </c>
      <c r="F29" s="70" t="s">
        <v>3409</v>
      </c>
      <c r="G29" s="70">
        <v>1993</v>
      </c>
      <c r="H29" s="71">
        <v>5</v>
      </c>
      <c r="I29" s="72">
        <v>5</v>
      </c>
      <c r="J29" s="72">
        <v>450</v>
      </c>
      <c r="K29" s="72">
        <v>5</v>
      </c>
      <c r="L29" s="60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0">
        <v>0</v>
      </c>
      <c r="U29" s="61">
        <v>0</v>
      </c>
      <c r="V29" s="61">
        <v>0</v>
      </c>
      <c r="W29" s="61">
        <v>0</v>
      </c>
      <c r="X29" s="60">
        <v>0</v>
      </c>
      <c r="Y29" s="61">
        <v>0</v>
      </c>
      <c r="Z29" s="61">
        <v>0</v>
      </c>
      <c r="AA29" s="60">
        <v>0</v>
      </c>
      <c r="AB29" s="61">
        <v>0</v>
      </c>
      <c r="AC29" s="61">
        <v>0</v>
      </c>
      <c r="AD29" s="61">
        <v>0</v>
      </c>
      <c r="AE29" s="61">
        <v>0</v>
      </c>
      <c r="AF29" s="60">
        <v>0</v>
      </c>
      <c r="AG29" s="61">
        <v>0</v>
      </c>
      <c r="AH29" s="61">
        <v>0</v>
      </c>
      <c r="AI29" s="61">
        <v>0</v>
      </c>
      <c r="AJ29" s="61">
        <v>0</v>
      </c>
      <c r="AK29" s="64" t="s">
        <v>25</v>
      </c>
    </row>
    <row r="30" spans="1:37" ht="17.25" thickBot="1">
      <c r="A30" s="73">
        <v>28</v>
      </c>
      <c r="B30" s="58" t="s">
        <v>121</v>
      </c>
      <c r="C30" s="59" t="s">
        <v>1833</v>
      </c>
      <c r="D30" s="70" t="s">
        <v>1836</v>
      </c>
      <c r="E30" s="59" t="s">
        <v>87</v>
      </c>
      <c r="F30" s="70" t="s">
        <v>3410</v>
      </c>
      <c r="G30" s="70">
        <v>1992</v>
      </c>
      <c r="H30" s="71">
        <v>4</v>
      </c>
      <c r="I30" s="72">
        <v>4</v>
      </c>
      <c r="J30" s="72">
        <v>341</v>
      </c>
      <c r="K30" s="72">
        <v>3.8</v>
      </c>
      <c r="L30" s="60">
        <v>0</v>
      </c>
      <c r="M30" s="72">
        <v>2</v>
      </c>
      <c r="N30" s="72">
        <v>2</v>
      </c>
      <c r="O30" s="61">
        <v>0</v>
      </c>
      <c r="P30" s="61">
        <v>0</v>
      </c>
      <c r="Q30" s="61">
        <v>0</v>
      </c>
      <c r="R30" s="72">
        <v>2</v>
      </c>
      <c r="S30" s="61">
        <v>0</v>
      </c>
      <c r="T30" s="60">
        <v>0</v>
      </c>
      <c r="U30" s="61">
        <v>0</v>
      </c>
      <c r="V30" s="72">
        <v>0.4</v>
      </c>
      <c r="W30" s="72">
        <v>0.4</v>
      </c>
      <c r="X30" s="71">
        <v>5</v>
      </c>
      <c r="Y30" s="72">
        <v>18</v>
      </c>
      <c r="Z30" s="72">
        <v>14</v>
      </c>
      <c r="AA30" s="60">
        <v>0</v>
      </c>
      <c r="AB30" s="72">
        <v>0.53</v>
      </c>
      <c r="AC30" s="72">
        <v>0.53</v>
      </c>
      <c r="AD30" s="61">
        <v>0</v>
      </c>
      <c r="AE30" s="72">
        <v>0.53</v>
      </c>
      <c r="AF30" s="60">
        <v>0</v>
      </c>
      <c r="AG30" s="72">
        <v>0.11</v>
      </c>
      <c r="AH30" s="72">
        <v>0.12</v>
      </c>
      <c r="AI30" s="61">
        <v>0</v>
      </c>
      <c r="AJ30" s="72">
        <v>0.12</v>
      </c>
      <c r="AK30" s="64" t="s">
        <v>25</v>
      </c>
    </row>
    <row r="31" spans="1:37" ht="17.25" thickBot="1">
      <c r="A31" s="73">
        <v>29</v>
      </c>
      <c r="B31" s="58" t="s">
        <v>122</v>
      </c>
      <c r="C31" s="59" t="s">
        <v>1830</v>
      </c>
      <c r="D31" s="70" t="s">
        <v>102</v>
      </c>
      <c r="E31" s="59" t="s">
        <v>87</v>
      </c>
      <c r="F31" s="70" t="s">
        <v>3411</v>
      </c>
      <c r="G31" s="70">
        <v>1997</v>
      </c>
      <c r="H31" s="71">
        <v>5</v>
      </c>
      <c r="I31" s="72">
        <v>4</v>
      </c>
      <c r="J31" s="72">
        <v>334</v>
      </c>
      <c r="K31" s="72">
        <v>3.7</v>
      </c>
      <c r="L31" s="71">
        <v>3</v>
      </c>
      <c r="M31" s="72">
        <v>2</v>
      </c>
      <c r="N31" s="72">
        <v>5</v>
      </c>
      <c r="O31" s="72">
        <v>3</v>
      </c>
      <c r="P31" s="61">
        <v>0</v>
      </c>
      <c r="Q31" s="61">
        <v>0</v>
      </c>
      <c r="R31" s="61">
        <v>0</v>
      </c>
      <c r="S31" s="61">
        <v>0</v>
      </c>
      <c r="T31" s="71">
        <v>1.8</v>
      </c>
      <c r="U31" s="72">
        <v>1.8</v>
      </c>
      <c r="V31" s="72">
        <v>0.6</v>
      </c>
      <c r="W31" s="72">
        <v>2.4</v>
      </c>
      <c r="X31" s="71">
        <v>3</v>
      </c>
      <c r="Y31" s="72">
        <v>7</v>
      </c>
      <c r="Z31" s="72">
        <v>12</v>
      </c>
      <c r="AA31" s="71">
        <v>0.81</v>
      </c>
      <c r="AB31" s="72">
        <v>0.54</v>
      </c>
      <c r="AC31" s="72">
        <v>1.35</v>
      </c>
      <c r="AD31" s="72">
        <v>0.81</v>
      </c>
      <c r="AE31" s="72">
        <v>1.35</v>
      </c>
      <c r="AF31" s="71">
        <v>0.5</v>
      </c>
      <c r="AG31" s="72">
        <v>0.16</v>
      </c>
      <c r="AH31" s="72">
        <v>0.66</v>
      </c>
      <c r="AI31" s="72">
        <v>0.5</v>
      </c>
      <c r="AJ31" s="72">
        <v>0.66</v>
      </c>
      <c r="AK31" s="64" t="s">
        <v>25</v>
      </c>
    </row>
    <row r="32" spans="1:37" ht="17.25" thickBot="1">
      <c r="A32" s="73">
        <v>30</v>
      </c>
      <c r="B32" s="58" t="s">
        <v>123</v>
      </c>
      <c r="C32" s="59" t="s">
        <v>1827</v>
      </c>
      <c r="D32" s="70" t="s">
        <v>102</v>
      </c>
      <c r="E32" s="59" t="s">
        <v>85</v>
      </c>
      <c r="F32" s="70" t="s">
        <v>3412</v>
      </c>
      <c r="G32" s="70">
        <v>1991</v>
      </c>
      <c r="H32" s="71">
        <v>5</v>
      </c>
      <c r="I32" s="72">
        <v>5</v>
      </c>
      <c r="J32" s="72">
        <v>384</v>
      </c>
      <c r="K32" s="72">
        <v>4.3</v>
      </c>
      <c r="L32" s="60">
        <v>0</v>
      </c>
      <c r="M32" s="72">
        <v>2</v>
      </c>
      <c r="N32" s="72">
        <v>2</v>
      </c>
      <c r="O32" s="61">
        <v>0</v>
      </c>
      <c r="P32" s="61">
        <v>0</v>
      </c>
      <c r="Q32" s="61">
        <v>0</v>
      </c>
      <c r="R32" s="72">
        <v>1</v>
      </c>
      <c r="S32" s="61">
        <v>0</v>
      </c>
      <c r="T32" s="71">
        <v>0.9</v>
      </c>
      <c r="U32" s="72">
        <v>0.9</v>
      </c>
      <c r="V32" s="72">
        <v>1</v>
      </c>
      <c r="W32" s="72">
        <v>1.9</v>
      </c>
      <c r="X32" s="71">
        <v>13</v>
      </c>
      <c r="Y32" s="72">
        <v>8</v>
      </c>
      <c r="Z32" s="72">
        <v>39</v>
      </c>
      <c r="AA32" s="60">
        <v>0</v>
      </c>
      <c r="AB32" s="72">
        <v>0.47</v>
      </c>
      <c r="AC32" s="72">
        <v>0.47</v>
      </c>
      <c r="AD32" s="61">
        <v>0</v>
      </c>
      <c r="AE32" s="72">
        <v>0.47</v>
      </c>
      <c r="AF32" s="71">
        <v>0.21</v>
      </c>
      <c r="AG32" s="72">
        <v>0.24</v>
      </c>
      <c r="AH32" s="72">
        <v>0.45</v>
      </c>
      <c r="AI32" s="72">
        <v>0.21</v>
      </c>
      <c r="AJ32" s="72">
        <v>0.45</v>
      </c>
      <c r="AK32" s="64" t="s">
        <v>25</v>
      </c>
    </row>
    <row r="33" spans="1:37" ht="17.25" thickBot="1">
      <c r="A33" s="73">
        <v>31</v>
      </c>
      <c r="B33" s="58" t="s">
        <v>124</v>
      </c>
      <c r="C33" s="59" t="s">
        <v>1829</v>
      </c>
      <c r="D33" s="70" t="s">
        <v>1822</v>
      </c>
      <c r="E33" s="59" t="s">
        <v>83</v>
      </c>
      <c r="F33" s="70" t="s">
        <v>3413</v>
      </c>
      <c r="G33" s="70">
        <v>1997</v>
      </c>
      <c r="H33" s="71">
        <v>4</v>
      </c>
      <c r="I33" s="72">
        <v>2</v>
      </c>
      <c r="J33" s="72">
        <v>187</v>
      </c>
      <c r="K33" s="72">
        <v>2.1</v>
      </c>
      <c r="L33" s="71">
        <v>2</v>
      </c>
      <c r="M33" s="72">
        <v>1</v>
      </c>
      <c r="N33" s="72">
        <v>3</v>
      </c>
      <c r="O33" s="72">
        <v>2</v>
      </c>
      <c r="P33" s="61">
        <v>0</v>
      </c>
      <c r="Q33" s="61">
        <v>0</v>
      </c>
      <c r="R33" s="72">
        <v>1</v>
      </c>
      <c r="S33" s="61">
        <v>0</v>
      </c>
      <c r="T33" s="71">
        <v>1.1000000000000001</v>
      </c>
      <c r="U33" s="72">
        <v>1.1000000000000001</v>
      </c>
      <c r="V33" s="72">
        <v>0.6</v>
      </c>
      <c r="W33" s="72">
        <v>1.7</v>
      </c>
      <c r="X33" s="71">
        <v>12</v>
      </c>
      <c r="Y33" s="72">
        <v>7</v>
      </c>
      <c r="Z33" s="72">
        <v>16</v>
      </c>
      <c r="AA33" s="71">
        <v>0.96</v>
      </c>
      <c r="AB33" s="72">
        <v>0.48</v>
      </c>
      <c r="AC33" s="72">
        <v>1.44</v>
      </c>
      <c r="AD33" s="72">
        <v>0.96</v>
      </c>
      <c r="AE33" s="72">
        <v>1.44</v>
      </c>
      <c r="AF33" s="71">
        <v>0.53</v>
      </c>
      <c r="AG33" s="72">
        <v>0.31</v>
      </c>
      <c r="AH33" s="72">
        <v>0.84</v>
      </c>
      <c r="AI33" s="72">
        <v>0.53</v>
      </c>
      <c r="AJ33" s="72">
        <v>0.84</v>
      </c>
      <c r="AK33" s="64" t="s">
        <v>25</v>
      </c>
    </row>
    <row r="34" spans="1:37" ht="17.25" thickBot="1">
      <c r="A34" s="73">
        <v>32</v>
      </c>
      <c r="B34" s="58" t="s">
        <v>2679</v>
      </c>
      <c r="C34" s="59" t="s">
        <v>1868</v>
      </c>
      <c r="D34" s="70" t="s">
        <v>1836</v>
      </c>
      <c r="E34" s="59" t="s">
        <v>2356</v>
      </c>
      <c r="F34" s="70" t="s">
        <v>3414</v>
      </c>
      <c r="G34" s="70">
        <v>1993</v>
      </c>
      <c r="H34" s="71">
        <v>3</v>
      </c>
      <c r="I34" s="72">
        <v>3</v>
      </c>
      <c r="J34" s="72">
        <v>250</v>
      </c>
      <c r="K34" s="72">
        <v>2.8</v>
      </c>
      <c r="L34" s="60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72">
        <v>1</v>
      </c>
      <c r="S34" s="61">
        <v>0</v>
      </c>
      <c r="T34" s="60">
        <v>0</v>
      </c>
      <c r="U34" s="61">
        <v>0</v>
      </c>
      <c r="V34" s="72">
        <v>0.2</v>
      </c>
      <c r="W34" s="72">
        <v>0.2</v>
      </c>
      <c r="X34" s="71">
        <v>2</v>
      </c>
      <c r="Y34" s="72">
        <v>6</v>
      </c>
      <c r="Z34" s="72">
        <v>12</v>
      </c>
      <c r="AA34" s="60">
        <v>0</v>
      </c>
      <c r="AB34" s="61">
        <v>0</v>
      </c>
      <c r="AC34" s="61">
        <v>0</v>
      </c>
      <c r="AD34" s="61">
        <v>0</v>
      </c>
      <c r="AE34" s="61">
        <v>0</v>
      </c>
      <c r="AF34" s="60">
        <v>0</v>
      </c>
      <c r="AG34" s="72">
        <v>0.06</v>
      </c>
      <c r="AH34" s="72">
        <v>0.06</v>
      </c>
      <c r="AI34" s="61">
        <v>0</v>
      </c>
      <c r="AJ34" s="72">
        <v>0.06</v>
      </c>
      <c r="AK34" s="64" t="s">
        <v>25</v>
      </c>
    </row>
    <row r="35" spans="1:37" ht="17.25" thickBot="1">
      <c r="A35" s="73">
        <v>33</v>
      </c>
      <c r="B35" s="58" t="s">
        <v>125</v>
      </c>
      <c r="C35" s="59" t="s">
        <v>1834</v>
      </c>
      <c r="D35" s="70" t="s">
        <v>103</v>
      </c>
      <c r="E35" s="59" t="s">
        <v>77</v>
      </c>
      <c r="F35" s="70" t="s">
        <v>3415</v>
      </c>
      <c r="G35" s="70">
        <v>1998</v>
      </c>
      <c r="H35" s="71">
        <v>1</v>
      </c>
      <c r="I35" s="61">
        <v>0</v>
      </c>
      <c r="J35" s="72">
        <v>19</v>
      </c>
      <c r="K35" s="72">
        <v>0.2</v>
      </c>
      <c r="L35" s="60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0">
        <v>0</v>
      </c>
      <c r="U35" s="61">
        <v>0</v>
      </c>
      <c r="V35" s="61">
        <v>0</v>
      </c>
      <c r="W35" s="61">
        <v>0</v>
      </c>
      <c r="X35" s="60">
        <v>0</v>
      </c>
      <c r="Y35" s="61">
        <v>0</v>
      </c>
      <c r="Z35" s="61">
        <v>0</v>
      </c>
      <c r="AA35" s="60">
        <v>0</v>
      </c>
      <c r="AB35" s="61">
        <v>0</v>
      </c>
      <c r="AC35" s="61">
        <v>0</v>
      </c>
      <c r="AD35" s="61">
        <v>0</v>
      </c>
      <c r="AE35" s="61">
        <v>0</v>
      </c>
      <c r="AF35" s="60">
        <v>0</v>
      </c>
      <c r="AG35" s="61">
        <v>0</v>
      </c>
      <c r="AH35" s="61">
        <v>0</v>
      </c>
      <c r="AI35" s="61">
        <v>0</v>
      </c>
      <c r="AJ35" s="61">
        <v>0</v>
      </c>
      <c r="AK35" s="64" t="s">
        <v>25</v>
      </c>
    </row>
    <row r="36" spans="1:37" ht="17.25" thickBot="1">
      <c r="A36" s="73">
        <v>34</v>
      </c>
      <c r="B36" s="58" t="s">
        <v>2986</v>
      </c>
      <c r="C36" s="59" t="s">
        <v>1815</v>
      </c>
      <c r="D36" s="70" t="s">
        <v>103</v>
      </c>
      <c r="E36" s="59" t="s">
        <v>2671</v>
      </c>
      <c r="F36" s="70" t="s">
        <v>3416</v>
      </c>
      <c r="G36" s="70">
        <v>1993</v>
      </c>
      <c r="H36" s="71">
        <v>2</v>
      </c>
      <c r="I36" s="72">
        <v>2</v>
      </c>
      <c r="J36" s="72">
        <v>146</v>
      </c>
      <c r="K36" s="72">
        <v>1.6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71">
        <v>0.2</v>
      </c>
      <c r="U36" s="72">
        <v>0.2</v>
      </c>
      <c r="V36" s="72">
        <v>0.3</v>
      </c>
      <c r="W36" s="72">
        <v>0.6</v>
      </c>
      <c r="X36" s="71">
        <v>1</v>
      </c>
      <c r="Y36" s="72">
        <v>8</v>
      </c>
      <c r="Z36" s="72">
        <v>1</v>
      </c>
      <c r="AA36" s="60">
        <v>0</v>
      </c>
      <c r="AB36" s="61">
        <v>0</v>
      </c>
      <c r="AC36" s="61">
        <v>0</v>
      </c>
      <c r="AD36" s="61">
        <v>0</v>
      </c>
      <c r="AE36" s="61">
        <v>0</v>
      </c>
      <c r="AF36" s="71">
        <v>0.14000000000000001</v>
      </c>
      <c r="AG36" s="72">
        <v>0.21</v>
      </c>
      <c r="AH36" s="72">
        <v>0.36</v>
      </c>
      <c r="AI36" s="72">
        <v>0.14000000000000001</v>
      </c>
      <c r="AJ36" s="72">
        <v>0.36</v>
      </c>
      <c r="AK36" s="64" t="s">
        <v>25</v>
      </c>
    </row>
    <row r="37" spans="1:37" ht="17.25" thickBot="1">
      <c r="A37" s="73">
        <v>35</v>
      </c>
      <c r="B37" s="58" t="s">
        <v>126</v>
      </c>
      <c r="C37" s="59" t="s">
        <v>1815</v>
      </c>
      <c r="D37" s="70" t="s">
        <v>102</v>
      </c>
      <c r="E37" s="59" t="s">
        <v>67</v>
      </c>
      <c r="F37" s="70" t="s">
        <v>3417</v>
      </c>
      <c r="G37" s="70">
        <v>1997</v>
      </c>
      <c r="H37" s="71">
        <v>5</v>
      </c>
      <c r="I37" s="72">
        <v>1</v>
      </c>
      <c r="J37" s="72">
        <v>176</v>
      </c>
      <c r="K37" s="72">
        <v>2</v>
      </c>
      <c r="L37" s="71">
        <v>1</v>
      </c>
      <c r="M37" s="72">
        <v>1</v>
      </c>
      <c r="N37" s="72">
        <v>2</v>
      </c>
      <c r="O37" s="72">
        <v>1</v>
      </c>
      <c r="P37" s="61">
        <v>0</v>
      </c>
      <c r="Q37" s="61">
        <v>0</v>
      </c>
      <c r="R37" s="72">
        <v>1</v>
      </c>
      <c r="S37" s="61">
        <v>0</v>
      </c>
      <c r="T37" s="71">
        <v>0.7</v>
      </c>
      <c r="U37" s="72">
        <v>0.7</v>
      </c>
      <c r="V37" s="72">
        <v>0.9</v>
      </c>
      <c r="W37" s="72">
        <v>1.6</v>
      </c>
      <c r="X37" s="71">
        <v>15</v>
      </c>
      <c r="Y37" s="72">
        <v>3</v>
      </c>
      <c r="Z37" s="72">
        <v>14</v>
      </c>
      <c r="AA37" s="71">
        <v>0.51</v>
      </c>
      <c r="AB37" s="72">
        <v>0.51</v>
      </c>
      <c r="AC37" s="72">
        <v>1.02</v>
      </c>
      <c r="AD37" s="72">
        <v>0.51</v>
      </c>
      <c r="AE37" s="72">
        <v>1.02</v>
      </c>
      <c r="AF37" s="71">
        <v>0.37</v>
      </c>
      <c r="AG37" s="72">
        <v>0.44</v>
      </c>
      <c r="AH37" s="72">
        <v>0.81</v>
      </c>
      <c r="AI37" s="72">
        <v>0.37</v>
      </c>
      <c r="AJ37" s="72">
        <v>0.81</v>
      </c>
      <c r="AK37" s="64" t="s">
        <v>25</v>
      </c>
    </row>
    <row r="38" spans="1:37" ht="17.25" thickBot="1">
      <c r="A38" s="73">
        <v>36</v>
      </c>
      <c r="B38" s="58" t="s">
        <v>2680</v>
      </c>
      <c r="C38" s="59" t="s">
        <v>1815</v>
      </c>
      <c r="D38" s="70" t="s">
        <v>1856</v>
      </c>
      <c r="E38" s="59" t="s">
        <v>2356</v>
      </c>
      <c r="F38" s="70" t="s">
        <v>3418</v>
      </c>
      <c r="G38" s="70">
        <v>1988</v>
      </c>
      <c r="H38" s="71">
        <v>5</v>
      </c>
      <c r="I38" s="72">
        <v>2</v>
      </c>
      <c r="J38" s="72">
        <v>236</v>
      </c>
      <c r="K38" s="72">
        <v>2.6</v>
      </c>
      <c r="L38" s="60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72">
        <v>1</v>
      </c>
      <c r="S38" s="61">
        <v>0</v>
      </c>
      <c r="T38" s="71">
        <v>0.1</v>
      </c>
      <c r="U38" s="72">
        <v>0.1</v>
      </c>
      <c r="V38" s="61">
        <v>0</v>
      </c>
      <c r="W38" s="72">
        <v>0.1</v>
      </c>
      <c r="X38" s="60">
        <v>0</v>
      </c>
      <c r="Y38" s="72">
        <v>5</v>
      </c>
      <c r="Z38" s="72">
        <v>2</v>
      </c>
      <c r="AA38" s="60">
        <v>0</v>
      </c>
      <c r="AB38" s="61">
        <v>0</v>
      </c>
      <c r="AC38" s="61">
        <v>0</v>
      </c>
      <c r="AD38" s="61">
        <v>0</v>
      </c>
      <c r="AE38" s="61">
        <v>0</v>
      </c>
      <c r="AF38" s="71">
        <v>0.04</v>
      </c>
      <c r="AG38" s="61">
        <v>0</v>
      </c>
      <c r="AH38" s="72">
        <v>0.04</v>
      </c>
      <c r="AI38" s="72">
        <v>0.04</v>
      </c>
      <c r="AJ38" s="72">
        <v>0.04</v>
      </c>
      <c r="AK38" s="64" t="s">
        <v>25</v>
      </c>
    </row>
    <row r="39" spans="1:37" ht="17.25" thickBot="1">
      <c r="A39" s="73">
        <v>37</v>
      </c>
      <c r="B39" s="58" t="s">
        <v>2743</v>
      </c>
      <c r="C39" s="59" t="s">
        <v>1830</v>
      </c>
      <c r="D39" s="70" t="s">
        <v>104</v>
      </c>
      <c r="E39" s="59" t="s">
        <v>75</v>
      </c>
      <c r="F39" s="70" t="s">
        <v>3419</v>
      </c>
      <c r="G39" s="70">
        <v>1999</v>
      </c>
      <c r="H39" s="71">
        <v>3</v>
      </c>
      <c r="I39" s="72">
        <v>1</v>
      </c>
      <c r="J39" s="72">
        <v>107</v>
      </c>
      <c r="K39" s="72">
        <v>1.2</v>
      </c>
      <c r="L39" s="60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72">
        <v>2</v>
      </c>
      <c r="S39" s="72">
        <v>1</v>
      </c>
      <c r="T39" s="60">
        <v>0</v>
      </c>
      <c r="U39" s="61">
        <v>0</v>
      </c>
      <c r="V39" s="61">
        <v>0</v>
      </c>
      <c r="W39" s="61">
        <v>0</v>
      </c>
      <c r="X39" s="60">
        <v>0</v>
      </c>
      <c r="Y39" s="72">
        <v>1</v>
      </c>
      <c r="Z39" s="61">
        <v>0</v>
      </c>
      <c r="AA39" s="60">
        <v>0</v>
      </c>
      <c r="AB39" s="61">
        <v>0</v>
      </c>
      <c r="AC39" s="61">
        <v>0</v>
      </c>
      <c r="AD39" s="61">
        <v>0</v>
      </c>
      <c r="AE39" s="61">
        <v>0</v>
      </c>
      <c r="AF39" s="60">
        <v>0</v>
      </c>
      <c r="AG39" s="61">
        <v>0</v>
      </c>
      <c r="AH39" s="61">
        <v>0</v>
      </c>
      <c r="AI39" s="61">
        <v>0</v>
      </c>
      <c r="AJ39" s="61">
        <v>0</v>
      </c>
      <c r="AK39" s="64" t="s">
        <v>25</v>
      </c>
    </row>
    <row r="40" spans="1:37" ht="17.25" thickBot="1">
      <c r="A40" s="73">
        <v>38</v>
      </c>
      <c r="B40" s="58" t="s">
        <v>2681</v>
      </c>
      <c r="C40" s="59" t="s">
        <v>1829</v>
      </c>
      <c r="D40" s="70" t="s">
        <v>104</v>
      </c>
      <c r="E40" s="59" t="s">
        <v>2671</v>
      </c>
      <c r="F40" s="70" t="s">
        <v>3420</v>
      </c>
      <c r="G40" s="70">
        <v>1994</v>
      </c>
      <c r="H40" s="71">
        <v>4</v>
      </c>
      <c r="I40" s="72">
        <v>4</v>
      </c>
      <c r="J40" s="72">
        <v>360</v>
      </c>
      <c r="K40" s="72">
        <v>4</v>
      </c>
      <c r="L40" s="60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71">
        <v>0.2</v>
      </c>
      <c r="U40" s="72">
        <v>0.2</v>
      </c>
      <c r="V40" s="61">
        <v>0</v>
      </c>
      <c r="W40" s="72">
        <v>0.2</v>
      </c>
      <c r="X40" s="60">
        <v>0</v>
      </c>
      <c r="Y40" s="72">
        <v>10</v>
      </c>
      <c r="Z40" s="72">
        <v>2</v>
      </c>
      <c r="AA40" s="60">
        <v>0</v>
      </c>
      <c r="AB40" s="61">
        <v>0</v>
      </c>
      <c r="AC40" s="61">
        <v>0</v>
      </c>
      <c r="AD40" s="61">
        <v>0</v>
      </c>
      <c r="AE40" s="61">
        <v>0</v>
      </c>
      <c r="AF40" s="71">
        <v>0.06</v>
      </c>
      <c r="AG40" s="61">
        <v>0</v>
      </c>
      <c r="AH40" s="72">
        <v>0.06</v>
      </c>
      <c r="AI40" s="72">
        <v>0.06</v>
      </c>
      <c r="AJ40" s="72">
        <v>0.06</v>
      </c>
      <c r="AK40" s="64" t="s">
        <v>25</v>
      </c>
    </row>
    <row r="41" spans="1:37" ht="17.25" thickBot="1">
      <c r="A41" s="73">
        <v>39</v>
      </c>
      <c r="B41" s="58" t="s">
        <v>3421</v>
      </c>
      <c r="C41" s="59" t="s">
        <v>1817</v>
      </c>
      <c r="D41" s="70" t="s">
        <v>103</v>
      </c>
      <c r="E41" s="59" t="s">
        <v>93</v>
      </c>
      <c r="F41" s="70" t="s">
        <v>3422</v>
      </c>
      <c r="G41" s="70">
        <v>1998</v>
      </c>
      <c r="H41" s="71">
        <v>1</v>
      </c>
      <c r="I41" s="72">
        <v>1</v>
      </c>
      <c r="J41" s="72">
        <v>76</v>
      </c>
      <c r="K41" s="72">
        <v>0.8</v>
      </c>
      <c r="L41" s="60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61">
        <v>0</v>
      </c>
      <c r="S41" s="61">
        <v>0</v>
      </c>
      <c r="T41" s="60">
        <v>0</v>
      </c>
      <c r="U41" s="61">
        <v>0</v>
      </c>
      <c r="V41" s="61">
        <v>0</v>
      </c>
      <c r="W41" s="72">
        <v>0.1</v>
      </c>
      <c r="X41" s="71">
        <v>4</v>
      </c>
      <c r="Y41" s="72">
        <v>4</v>
      </c>
      <c r="Z41" s="61">
        <v>0</v>
      </c>
      <c r="AA41" s="60">
        <v>0</v>
      </c>
      <c r="AB41" s="61">
        <v>0</v>
      </c>
      <c r="AC41" s="61">
        <v>0</v>
      </c>
      <c r="AD41" s="61">
        <v>0</v>
      </c>
      <c r="AE41" s="61">
        <v>0</v>
      </c>
      <c r="AF41" s="71">
        <v>0.05</v>
      </c>
      <c r="AG41" s="72">
        <v>0.03</v>
      </c>
      <c r="AH41" s="72">
        <v>0.08</v>
      </c>
      <c r="AI41" s="72">
        <v>0.05</v>
      </c>
      <c r="AJ41" s="72">
        <v>0.08</v>
      </c>
      <c r="AK41" s="64" t="s">
        <v>25</v>
      </c>
    </row>
    <row r="42" spans="1:37" ht="17.25" thickBot="1">
      <c r="A42" s="73">
        <v>40</v>
      </c>
      <c r="B42" s="58" t="s">
        <v>2682</v>
      </c>
      <c r="C42" s="59" t="s">
        <v>1869</v>
      </c>
      <c r="D42" s="70" t="s">
        <v>1856</v>
      </c>
      <c r="E42" s="59" t="s">
        <v>2356</v>
      </c>
      <c r="F42" s="70" t="s">
        <v>3423</v>
      </c>
      <c r="G42" s="70">
        <v>2001</v>
      </c>
      <c r="H42" s="71">
        <v>1</v>
      </c>
      <c r="I42" s="61">
        <v>0</v>
      </c>
      <c r="J42" s="72">
        <v>11</v>
      </c>
      <c r="K42" s="72">
        <v>0.1</v>
      </c>
      <c r="L42" s="60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72">
        <v>1</v>
      </c>
      <c r="S42" s="61">
        <v>0</v>
      </c>
      <c r="T42" s="60">
        <v>0</v>
      </c>
      <c r="U42" s="61">
        <v>0</v>
      </c>
      <c r="V42" s="61">
        <v>0</v>
      </c>
      <c r="W42" s="61">
        <v>0</v>
      </c>
      <c r="X42" s="60">
        <v>0</v>
      </c>
      <c r="Y42" s="61">
        <v>0</v>
      </c>
      <c r="Z42" s="72">
        <v>1</v>
      </c>
      <c r="AA42" s="60">
        <v>0</v>
      </c>
      <c r="AB42" s="61">
        <v>0</v>
      </c>
      <c r="AC42" s="61">
        <v>0</v>
      </c>
      <c r="AD42" s="61">
        <v>0</v>
      </c>
      <c r="AE42" s="61">
        <v>0</v>
      </c>
      <c r="AF42" s="60">
        <v>0</v>
      </c>
      <c r="AG42" s="61">
        <v>0</v>
      </c>
      <c r="AH42" s="61">
        <v>0</v>
      </c>
      <c r="AI42" s="61">
        <v>0</v>
      </c>
      <c r="AJ42" s="61">
        <v>0</v>
      </c>
      <c r="AK42" s="64" t="s">
        <v>25</v>
      </c>
    </row>
    <row r="43" spans="1:37" ht="17.25" thickBot="1">
      <c r="A43" s="73">
        <v>41</v>
      </c>
      <c r="B43" s="58" t="s">
        <v>127</v>
      </c>
      <c r="C43" s="59" t="s">
        <v>1818</v>
      </c>
      <c r="D43" s="70" t="s">
        <v>1822</v>
      </c>
      <c r="E43" s="59" t="s">
        <v>91</v>
      </c>
      <c r="F43" s="70" t="s">
        <v>3424</v>
      </c>
      <c r="G43" s="70">
        <v>1995</v>
      </c>
      <c r="H43" s="71">
        <v>5</v>
      </c>
      <c r="I43" s="72">
        <v>3</v>
      </c>
      <c r="J43" s="72">
        <v>304</v>
      </c>
      <c r="K43" s="72">
        <v>3.4</v>
      </c>
      <c r="L43" s="60">
        <v>0</v>
      </c>
      <c r="M43" s="72">
        <v>1</v>
      </c>
      <c r="N43" s="72">
        <v>1</v>
      </c>
      <c r="O43" s="61">
        <v>0</v>
      </c>
      <c r="P43" s="61">
        <v>0</v>
      </c>
      <c r="Q43" s="61">
        <v>0</v>
      </c>
      <c r="R43" s="61">
        <v>0</v>
      </c>
      <c r="S43" s="61">
        <v>0</v>
      </c>
      <c r="T43" s="71">
        <v>0.4</v>
      </c>
      <c r="U43" s="72">
        <v>0.4</v>
      </c>
      <c r="V43" s="72">
        <v>0.8</v>
      </c>
      <c r="W43" s="72">
        <v>1.2</v>
      </c>
      <c r="X43" s="71">
        <v>17</v>
      </c>
      <c r="Y43" s="72">
        <v>14</v>
      </c>
      <c r="Z43" s="72">
        <v>39</v>
      </c>
      <c r="AA43" s="60">
        <v>0</v>
      </c>
      <c r="AB43" s="72">
        <v>0.3</v>
      </c>
      <c r="AC43" s="72">
        <v>0.3</v>
      </c>
      <c r="AD43" s="61">
        <v>0</v>
      </c>
      <c r="AE43" s="72">
        <v>0.3</v>
      </c>
      <c r="AF43" s="71">
        <v>0.11</v>
      </c>
      <c r="AG43" s="72">
        <v>0.24</v>
      </c>
      <c r="AH43" s="72">
        <v>0.35</v>
      </c>
      <c r="AI43" s="72">
        <v>0.11</v>
      </c>
      <c r="AJ43" s="72">
        <v>0.35</v>
      </c>
      <c r="AK43" s="64" t="s">
        <v>25</v>
      </c>
    </row>
    <row r="44" spans="1:37" ht="17.25" thickBot="1">
      <c r="A44" s="73">
        <v>42</v>
      </c>
      <c r="B44" s="58" t="s">
        <v>2744</v>
      </c>
      <c r="C44" s="59" t="s">
        <v>2745</v>
      </c>
      <c r="D44" s="70" t="s">
        <v>1813</v>
      </c>
      <c r="E44" s="59" t="s">
        <v>2355</v>
      </c>
      <c r="F44" s="70" t="s">
        <v>3425</v>
      </c>
      <c r="G44" s="70">
        <v>1990</v>
      </c>
      <c r="H44" s="71">
        <v>3</v>
      </c>
      <c r="I44" s="72">
        <v>2</v>
      </c>
      <c r="J44" s="72">
        <v>152</v>
      </c>
      <c r="K44" s="72">
        <v>1.7</v>
      </c>
      <c r="L44" s="60">
        <v>0</v>
      </c>
      <c r="M44" s="72">
        <v>1</v>
      </c>
      <c r="N44" s="72">
        <v>1</v>
      </c>
      <c r="O44" s="61">
        <v>0</v>
      </c>
      <c r="P44" s="61">
        <v>0</v>
      </c>
      <c r="Q44" s="61">
        <v>0</v>
      </c>
      <c r="R44" s="72">
        <v>1</v>
      </c>
      <c r="S44" s="61">
        <v>0</v>
      </c>
      <c r="T44" s="60">
        <v>0</v>
      </c>
      <c r="U44" s="61">
        <v>0</v>
      </c>
      <c r="V44" s="72">
        <v>0.2</v>
      </c>
      <c r="W44" s="72">
        <v>0.2</v>
      </c>
      <c r="X44" s="71">
        <v>2</v>
      </c>
      <c r="Y44" s="72">
        <v>10</v>
      </c>
      <c r="Z44" s="72">
        <v>10</v>
      </c>
      <c r="AA44" s="60">
        <v>0</v>
      </c>
      <c r="AB44" s="72">
        <v>0.59</v>
      </c>
      <c r="AC44" s="72">
        <v>0.59</v>
      </c>
      <c r="AD44" s="61">
        <v>0</v>
      </c>
      <c r="AE44" s="72">
        <v>0.59</v>
      </c>
      <c r="AF44" s="60">
        <v>0</v>
      </c>
      <c r="AG44" s="72">
        <v>0.14000000000000001</v>
      </c>
      <c r="AH44" s="72">
        <v>0.14000000000000001</v>
      </c>
      <c r="AI44" s="61">
        <v>0</v>
      </c>
      <c r="AJ44" s="72">
        <v>0.14000000000000001</v>
      </c>
      <c r="AK44" s="64" t="s">
        <v>25</v>
      </c>
    </row>
    <row r="45" spans="1:37" ht="17.25" thickBot="1">
      <c r="A45" s="73">
        <v>43</v>
      </c>
      <c r="B45" s="58" t="s">
        <v>2683</v>
      </c>
      <c r="C45" s="59" t="s">
        <v>1819</v>
      </c>
      <c r="D45" s="70" t="s">
        <v>103</v>
      </c>
      <c r="E45" s="59" t="s">
        <v>2355</v>
      </c>
      <c r="F45" s="70" t="s">
        <v>3178</v>
      </c>
      <c r="G45" s="70">
        <v>1998</v>
      </c>
      <c r="H45" s="71">
        <v>4</v>
      </c>
      <c r="I45" s="72">
        <v>3</v>
      </c>
      <c r="J45" s="72">
        <v>228</v>
      </c>
      <c r="K45" s="72">
        <v>2.5</v>
      </c>
      <c r="L45" s="60">
        <v>0</v>
      </c>
      <c r="M45" s="61">
        <v>0</v>
      </c>
      <c r="N45" s="61">
        <v>0</v>
      </c>
      <c r="O45" s="61">
        <v>0</v>
      </c>
      <c r="P45" s="61">
        <v>0</v>
      </c>
      <c r="Q45" s="61">
        <v>0</v>
      </c>
      <c r="R45" s="72">
        <v>1</v>
      </c>
      <c r="S45" s="61">
        <v>0</v>
      </c>
      <c r="T45" s="60">
        <v>0</v>
      </c>
      <c r="U45" s="61">
        <v>0</v>
      </c>
      <c r="V45" s="61">
        <v>0</v>
      </c>
      <c r="W45" s="61">
        <v>0</v>
      </c>
      <c r="X45" s="71">
        <v>2</v>
      </c>
      <c r="Y45" s="72">
        <v>4</v>
      </c>
      <c r="Z45" s="72">
        <v>9</v>
      </c>
      <c r="AA45" s="60">
        <v>0</v>
      </c>
      <c r="AB45" s="61">
        <v>0</v>
      </c>
      <c r="AC45" s="61">
        <v>0</v>
      </c>
      <c r="AD45" s="61">
        <v>0</v>
      </c>
      <c r="AE45" s="61">
        <v>0</v>
      </c>
      <c r="AF45" s="60">
        <v>0</v>
      </c>
      <c r="AG45" s="72">
        <v>0.02</v>
      </c>
      <c r="AH45" s="72">
        <v>0.02</v>
      </c>
      <c r="AI45" s="61">
        <v>0</v>
      </c>
      <c r="AJ45" s="72">
        <v>0.02</v>
      </c>
      <c r="AK45" s="64" t="s">
        <v>25</v>
      </c>
    </row>
    <row r="46" spans="1:37" ht="17.25" thickBot="1">
      <c r="A46" s="73">
        <v>44</v>
      </c>
      <c r="B46" s="58" t="s">
        <v>2684</v>
      </c>
      <c r="C46" s="59" t="s">
        <v>1815</v>
      </c>
      <c r="D46" s="70" t="s">
        <v>103</v>
      </c>
      <c r="E46" s="59" t="s">
        <v>2671</v>
      </c>
      <c r="F46" s="70" t="s">
        <v>3426</v>
      </c>
      <c r="G46" s="70">
        <v>1992</v>
      </c>
      <c r="H46" s="71">
        <v>1</v>
      </c>
      <c r="I46" s="61">
        <v>0</v>
      </c>
      <c r="J46" s="72">
        <v>3</v>
      </c>
      <c r="K46" s="61">
        <v>0</v>
      </c>
      <c r="L46" s="60">
        <v>0</v>
      </c>
      <c r="M46" s="61">
        <v>0</v>
      </c>
      <c r="N46" s="61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0">
        <v>0</v>
      </c>
      <c r="U46" s="61">
        <v>0</v>
      </c>
      <c r="V46" s="61">
        <v>0</v>
      </c>
      <c r="W46" s="61">
        <v>0</v>
      </c>
      <c r="X46" s="60">
        <v>0</v>
      </c>
      <c r="Y46" s="61">
        <v>0</v>
      </c>
      <c r="Z46" s="61">
        <v>0</v>
      </c>
      <c r="AA46" s="60">
        <v>0</v>
      </c>
      <c r="AB46" s="61">
        <v>0</v>
      </c>
      <c r="AC46" s="61">
        <v>0</v>
      </c>
      <c r="AD46" s="61">
        <v>0</v>
      </c>
      <c r="AE46" s="61">
        <v>0</v>
      </c>
      <c r="AF46" s="60">
        <v>0</v>
      </c>
      <c r="AG46" s="61">
        <v>0</v>
      </c>
      <c r="AH46" s="61">
        <v>0</v>
      </c>
      <c r="AI46" s="61">
        <v>0</v>
      </c>
      <c r="AJ46" s="61">
        <v>0</v>
      </c>
      <c r="AK46" s="64" t="s">
        <v>25</v>
      </c>
    </row>
    <row r="47" spans="1:37" ht="17.25" thickBot="1">
      <c r="A47" s="73">
        <v>45</v>
      </c>
      <c r="B47" s="58" t="s">
        <v>3083</v>
      </c>
      <c r="C47" s="59" t="s">
        <v>3177</v>
      </c>
      <c r="D47" s="70" t="s">
        <v>102</v>
      </c>
      <c r="E47" s="59" t="s">
        <v>96</v>
      </c>
      <c r="F47" s="70" t="s">
        <v>3427</v>
      </c>
      <c r="G47" s="70">
        <v>1998</v>
      </c>
      <c r="H47" s="71">
        <v>2</v>
      </c>
      <c r="I47" s="72">
        <v>2</v>
      </c>
      <c r="J47" s="72">
        <v>155</v>
      </c>
      <c r="K47" s="72">
        <v>1.7</v>
      </c>
      <c r="L47" s="60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71">
        <v>0.3</v>
      </c>
      <c r="U47" s="72">
        <v>0.3</v>
      </c>
      <c r="V47" s="72">
        <v>0.2</v>
      </c>
      <c r="W47" s="72">
        <v>0.5</v>
      </c>
      <c r="X47" s="71">
        <v>3</v>
      </c>
      <c r="Y47" s="72">
        <v>2</v>
      </c>
      <c r="Z47" s="72">
        <v>6</v>
      </c>
      <c r="AA47" s="60">
        <v>0</v>
      </c>
      <c r="AB47" s="61">
        <v>0</v>
      </c>
      <c r="AC47" s="61">
        <v>0</v>
      </c>
      <c r="AD47" s="61">
        <v>0</v>
      </c>
      <c r="AE47" s="61">
        <v>0</v>
      </c>
      <c r="AF47" s="71">
        <v>0.15</v>
      </c>
      <c r="AG47" s="72">
        <v>0.13</v>
      </c>
      <c r="AH47" s="72">
        <v>0.28000000000000003</v>
      </c>
      <c r="AI47" s="72">
        <v>0.15</v>
      </c>
      <c r="AJ47" s="72">
        <v>0.28000000000000003</v>
      </c>
      <c r="AK47" s="64" t="s">
        <v>25</v>
      </c>
    </row>
    <row r="48" spans="1:37" ht="17.25" thickBot="1">
      <c r="A48" s="73">
        <v>46</v>
      </c>
      <c r="B48" s="58" t="s">
        <v>2685</v>
      </c>
      <c r="C48" s="59" t="s">
        <v>1839</v>
      </c>
      <c r="D48" s="70" t="s">
        <v>104</v>
      </c>
      <c r="E48" s="59" t="s">
        <v>2355</v>
      </c>
      <c r="F48" s="70" t="s">
        <v>3428</v>
      </c>
      <c r="G48" s="70">
        <v>2000</v>
      </c>
      <c r="H48" s="71">
        <v>3</v>
      </c>
      <c r="I48" s="72">
        <v>3</v>
      </c>
      <c r="J48" s="72">
        <v>232</v>
      </c>
      <c r="K48" s="72">
        <v>2.6</v>
      </c>
      <c r="L48" s="60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72">
        <v>1</v>
      </c>
      <c r="S48" s="61">
        <v>0</v>
      </c>
      <c r="T48" s="60">
        <v>0</v>
      </c>
      <c r="U48" s="61">
        <v>0</v>
      </c>
      <c r="V48" s="61">
        <v>0</v>
      </c>
      <c r="W48" s="61">
        <v>0</v>
      </c>
      <c r="X48" s="60">
        <v>0</v>
      </c>
      <c r="Y48" s="72">
        <v>3</v>
      </c>
      <c r="Z48" s="61">
        <v>0</v>
      </c>
      <c r="AA48" s="60">
        <v>0</v>
      </c>
      <c r="AB48" s="61">
        <v>0</v>
      </c>
      <c r="AC48" s="61">
        <v>0</v>
      </c>
      <c r="AD48" s="61">
        <v>0</v>
      </c>
      <c r="AE48" s="61">
        <v>0</v>
      </c>
      <c r="AF48" s="60">
        <v>0</v>
      </c>
      <c r="AG48" s="61">
        <v>0</v>
      </c>
      <c r="AH48" s="61">
        <v>0</v>
      </c>
      <c r="AI48" s="61">
        <v>0</v>
      </c>
      <c r="AJ48" s="61">
        <v>0</v>
      </c>
      <c r="AK48" s="64" t="s">
        <v>25</v>
      </c>
    </row>
    <row r="49" spans="1:37" ht="17.25" thickBot="1">
      <c r="A49" s="73">
        <v>47</v>
      </c>
      <c r="B49" s="58" t="s">
        <v>128</v>
      </c>
      <c r="C49" s="59" t="s">
        <v>1828</v>
      </c>
      <c r="D49" s="70" t="s">
        <v>103</v>
      </c>
      <c r="E49" s="59" t="s">
        <v>95</v>
      </c>
      <c r="F49" s="70" t="s">
        <v>3429</v>
      </c>
      <c r="G49" s="70">
        <v>1996</v>
      </c>
      <c r="H49" s="71">
        <v>5</v>
      </c>
      <c r="I49" s="72">
        <v>5</v>
      </c>
      <c r="J49" s="72">
        <v>445</v>
      </c>
      <c r="K49" s="72">
        <v>4.9000000000000004</v>
      </c>
      <c r="L49" s="60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71">
        <v>1.1000000000000001</v>
      </c>
      <c r="U49" s="72">
        <v>1.1000000000000001</v>
      </c>
      <c r="V49" s="72">
        <v>0.6</v>
      </c>
      <c r="W49" s="72">
        <v>1.7</v>
      </c>
      <c r="X49" s="71">
        <v>5</v>
      </c>
      <c r="Y49" s="72">
        <v>19</v>
      </c>
      <c r="Z49" s="72">
        <v>13</v>
      </c>
      <c r="AA49" s="60">
        <v>0</v>
      </c>
      <c r="AB49" s="61">
        <v>0</v>
      </c>
      <c r="AC49" s="61">
        <v>0</v>
      </c>
      <c r="AD49" s="61">
        <v>0</v>
      </c>
      <c r="AE49" s="61">
        <v>0</v>
      </c>
      <c r="AF49" s="71">
        <v>0.23</v>
      </c>
      <c r="AG49" s="72">
        <v>0.11</v>
      </c>
      <c r="AH49" s="72">
        <v>0.34</v>
      </c>
      <c r="AI49" s="72">
        <v>0.23</v>
      </c>
      <c r="AJ49" s="72">
        <v>0.34</v>
      </c>
      <c r="AK49" s="64" t="s">
        <v>25</v>
      </c>
    </row>
    <row r="50" spans="1:37" ht="17.25" thickBot="1">
      <c r="A50" s="73">
        <v>48</v>
      </c>
      <c r="B50" s="58" t="s">
        <v>129</v>
      </c>
      <c r="C50" s="59" t="s">
        <v>1842</v>
      </c>
      <c r="D50" s="70" t="s">
        <v>103</v>
      </c>
      <c r="E50" s="59" t="s">
        <v>71</v>
      </c>
      <c r="F50" s="70" t="s">
        <v>3430</v>
      </c>
      <c r="G50" s="70">
        <v>1996</v>
      </c>
      <c r="H50" s="71">
        <v>5</v>
      </c>
      <c r="I50" s="72">
        <v>5</v>
      </c>
      <c r="J50" s="72">
        <v>433</v>
      </c>
      <c r="K50" s="72">
        <v>4.8</v>
      </c>
      <c r="L50" s="60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72">
        <v>2</v>
      </c>
      <c r="S50" s="61">
        <v>0</v>
      </c>
      <c r="T50" s="71">
        <v>0.7</v>
      </c>
      <c r="U50" s="72">
        <v>0.7</v>
      </c>
      <c r="V50" s="72">
        <v>0.3</v>
      </c>
      <c r="W50" s="72">
        <v>0.9</v>
      </c>
      <c r="X50" s="71">
        <v>19</v>
      </c>
      <c r="Y50" s="72">
        <v>42</v>
      </c>
      <c r="Z50" s="72">
        <v>3</v>
      </c>
      <c r="AA50" s="60">
        <v>0</v>
      </c>
      <c r="AB50" s="61">
        <v>0</v>
      </c>
      <c r="AC50" s="61">
        <v>0</v>
      </c>
      <c r="AD50" s="61">
        <v>0</v>
      </c>
      <c r="AE50" s="61">
        <v>0</v>
      </c>
      <c r="AF50" s="71">
        <v>0.14000000000000001</v>
      </c>
      <c r="AG50" s="72">
        <v>0.05</v>
      </c>
      <c r="AH50" s="72">
        <v>0.19</v>
      </c>
      <c r="AI50" s="72">
        <v>0.14000000000000001</v>
      </c>
      <c r="AJ50" s="72">
        <v>0.19</v>
      </c>
      <c r="AK50" s="64" t="s">
        <v>25</v>
      </c>
    </row>
    <row r="51" spans="1:37" ht="17.25" thickBot="1">
      <c r="A51" s="73">
        <v>49</v>
      </c>
      <c r="B51" s="58" t="s">
        <v>2874</v>
      </c>
      <c r="C51" s="59" t="s">
        <v>1819</v>
      </c>
      <c r="D51" s="70" t="s">
        <v>102</v>
      </c>
      <c r="E51" s="59" t="s">
        <v>65</v>
      </c>
      <c r="F51" s="70" t="s">
        <v>3217</v>
      </c>
      <c r="G51" s="70">
        <v>2003</v>
      </c>
      <c r="H51" s="71">
        <v>2</v>
      </c>
      <c r="I51" s="61">
        <v>0</v>
      </c>
      <c r="J51" s="72">
        <v>2</v>
      </c>
      <c r="K51" s="61">
        <v>0</v>
      </c>
      <c r="L51" s="60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1">
        <v>0</v>
      </c>
      <c r="S51" s="61">
        <v>0</v>
      </c>
      <c r="T51" s="60">
        <v>0</v>
      </c>
      <c r="U51" s="61">
        <v>0</v>
      </c>
      <c r="V51" s="61">
        <v>0</v>
      </c>
      <c r="W51" s="61">
        <v>0</v>
      </c>
      <c r="X51" s="71">
        <v>2</v>
      </c>
      <c r="Y51" s="72">
        <v>2</v>
      </c>
      <c r="Z51" s="61">
        <v>0</v>
      </c>
      <c r="AA51" s="60">
        <v>0</v>
      </c>
      <c r="AB51" s="61">
        <v>0</v>
      </c>
      <c r="AC51" s="61">
        <v>0</v>
      </c>
      <c r="AD51" s="61">
        <v>0</v>
      </c>
      <c r="AE51" s="61">
        <v>0</v>
      </c>
      <c r="AF51" s="60">
        <v>0</v>
      </c>
      <c r="AG51" s="61">
        <v>0</v>
      </c>
      <c r="AH51" s="61">
        <v>0</v>
      </c>
      <c r="AI51" s="61">
        <v>0</v>
      </c>
      <c r="AJ51" s="61">
        <v>0</v>
      </c>
      <c r="AK51" s="64" t="s">
        <v>25</v>
      </c>
    </row>
    <row r="52" spans="1:37" ht="17.25" thickBot="1">
      <c r="A52" s="73">
        <v>50</v>
      </c>
      <c r="B52" s="58" t="s">
        <v>2987</v>
      </c>
      <c r="C52" s="59" t="s">
        <v>1815</v>
      </c>
      <c r="D52" s="70" t="s">
        <v>104</v>
      </c>
      <c r="E52" s="59" t="s">
        <v>2356</v>
      </c>
      <c r="F52" s="70" t="s">
        <v>3188</v>
      </c>
      <c r="G52" s="70">
        <v>2000</v>
      </c>
      <c r="H52" s="71">
        <v>2</v>
      </c>
      <c r="I52" s="72">
        <v>1</v>
      </c>
      <c r="J52" s="72">
        <v>105</v>
      </c>
      <c r="K52" s="72">
        <v>1.2</v>
      </c>
      <c r="L52" s="71">
        <v>1</v>
      </c>
      <c r="M52" s="61">
        <v>0</v>
      </c>
      <c r="N52" s="72">
        <v>1</v>
      </c>
      <c r="O52" s="72">
        <v>1</v>
      </c>
      <c r="P52" s="61">
        <v>0</v>
      </c>
      <c r="Q52" s="61">
        <v>0</v>
      </c>
      <c r="R52" s="61">
        <v>0</v>
      </c>
      <c r="S52" s="61">
        <v>0</v>
      </c>
      <c r="T52" s="71">
        <v>0.1</v>
      </c>
      <c r="U52" s="72">
        <v>0.1</v>
      </c>
      <c r="V52" s="72">
        <v>0.2</v>
      </c>
      <c r="W52" s="72">
        <v>0.3</v>
      </c>
      <c r="X52" s="71">
        <v>1</v>
      </c>
      <c r="Y52" s="61">
        <v>0</v>
      </c>
      <c r="Z52" s="72">
        <v>3</v>
      </c>
      <c r="AA52" s="71">
        <v>0.86</v>
      </c>
      <c r="AB52" s="61">
        <v>0</v>
      </c>
      <c r="AC52" s="72">
        <v>0.86</v>
      </c>
      <c r="AD52" s="72">
        <v>0.86</v>
      </c>
      <c r="AE52" s="72">
        <v>0.86</v>
      </c>
      <c r="AF52" s="71">
        <v>0.08</v>
      </c>
      <c r="AG52" s="72">
        <v>0.2</v>
      </c>
      <c r="AH52" s="72">
        <v>0.28000000000000003</v>
      </c>
      <c r="AI52" s="72">
        <v>0.08</v>
      </c>
      <c r="AJ52" s="72">
        <v>0.28000000000000003</v>
      </c>
      <c r="AK52" s="64" t="s">
        <v>25</v>
      </c>
    </row>
    <row r="53" spans="1:37" ht="17.25" thickBot="1">
      <c r="A53" s="73">
        <v>51</v>
      </c>
      <c r="B53" s="58" t="s">
        <v>130</v>
      </c>
      <c r="C53" s="59" t="s">
        <v>1833</v>
      </c>
      <c r="D53" s="70" t="s">
        <v>104</v>
      </c>
      <c r="E53" s="59" t="s">
        <v>87</v>
      </c>
      <c r="F53" s="70" t="s">
        <v>3180</v>
      </c>
      <c r="G53" s="70">
        <v>1991</v>
      </c>
      <c r="H53" s="71">
        <v>4</v>
      </c>
      <c r="I53" s="72">
        <v>4</v>
      </c>
      <c r="J53" s="72">
        <v>338</v>
      </c>
      <c r="K53" s="72">
        <v>3.8</v>
      </c>
      <c r="L53" s="71">
        <v>1</v>
      </c>
      <c r="M53" s="61">
        <v>0</v>
      </c>
      <c r="N53" s="72">
        <v>1</v>
      </c>
      <c r="O53" s="72">
        <v>1</v>
      </c>
      <c r="P53" s="61">
        <v>0</v>
      </c>
      <c r="Q53" s="61">
        <v>0</v>
      </c>
      <c r="R53" s="72">
        <v>1</v>
      </c>
      <c r="S53" s="61">
        <v>0</v>
      </c>
      <c r="T53" s="71">
        <v>0.8</v>
      </c>
      <c r="U53" s="72">
        <v>0.8</v>
      </c>
      <c r="V53" s="72">
        <v>0.3</v>
      </c>
      <c r="W53" s="72">
        <v>1.1000000000000001</v>
      </c>
      <c r="X53" s="71">
        <v>1</v>
      </c>
      <c r="Y53" s="72">
        <v>5</v>
      </c>
      <c r="Z53" s="72">
        <v>1</v>
      </c>
      <c r="AA53" s="71">
        <v>0.27</v>
      </c>
      <c r="AB53" s="61">
        <v>0</v>
      </c>
      <c r="AC53" s="72">
        <v>0.27</v>
      </c>
      <c r="AD53" s="72">
        <v>0.27</v>
      </c>
      <c r="AE53" s="72">
        <v>0.27</v>
      </c>
      <c r="AF53" s="71">
        <v>0.22</v>
      </c>
      <c r="AG53" s="72">
        <v>7.0000000000000007E-2</v>
      </c>
      <c r="AH53" s="72">
        <v>0.28999999999999998</v>
      </c>
      <c r="AI53" s="72">
        <v>0.22</v>
      </c>
      <c r="AJ53" s="72">
        <v>0.28999999999999998</v>
      </c>
      <c r="AK53" s="64" t="s">
        <v>25</v>
      </c>
    </row>
    <row r="54" spans="1:37" ht="17.25" thickBot="1">
      <c r="A54" s="73">
        <v>52</v>
      </c>
      <c r="B54" s="58" t="s">
        <v>131</v>
      </c>
      <c r="C54" s="59" t="s">
        <v>1821</v>
      </c>
      <c r="D54" s="70" t="s">
        <v>104</v>
      </c>
      <c r="E54" s="59" t="s">
        <v>67</v>
      </c>
      <c r="F54" s="70" t="s">
        <v>3431</v>
      </c>
      <c r="G54" s="70">
        <v>2000</v>
      </c>
      <c r="H54" s="71">
        <v>4</v>
      </c>
      <c r="I54" s="72">
        <v>4</v>
      </c>
      <c r="J54" s="72">
        <v>356</v>
      </c>
      <c r="K54" s="72">
        <v>4</v>
      </c>
      <c r="L54" s="60">
        <v>0</v>
      </c>
      <c r="M54" s="72">
        <v>1</v>
      </c>
      <c r="N54" s="72">
        <v>1</v>
      </c>
      <c r="O54" s="61">
        <v>0</v>
      </c>
      <c r="P54" s="61">
        <v>0</v>
      </c>
      <c r="Q54" s="61">
        <v>0</v>
      </c>
      <c r="R54" s="72">
        <v>1</v>
      </c>
      <c r="S54" s="61">
        <v>0</v>
      </c>
      <c r="T54" s="71">
        <v>0.2</v>
      </c>
      <c r="U54" s="72">
        <v>0.2</v>
      </c>
      <c r="V54" s="72">
        <v>0.7</v>
      </c>
      <c r="W54" s="72">
        <v>0.9</v>
      </c>
      <c r="X54" s="60">
        <v>0</v>
      </c>
      <c r="Y54" s="72">
        <v>7</v>
      </c>
      <c r="Z54" s="72">
        <v>2</v>
      </c>
      <c r="AA54" s="60">
        <v>0</v>
      </c>
      <c r="AB54" s="72">
        <v>0.25</v>
      </c>
      <c r="AC54" s="72">
        <v>0.25</v>
      </c>
      <c r="AD54" s="61">
        <v>0</v>
      </c>
      <c r="AE54" s="72">
        <v>0.25</v>
      </c>
      <c r="AF54" s="71">
        <v>0.06</v>
      </c>
      <c r="AG54" s="72">
        <v>0.18</v>
      </c>
      <c r="AH54" s="72">
        <v>0.24</v>
      </c>
      <c r="AI54" s="72">
        <v>0.06</v>
      </c>
      <c r="AJ54" s="72">
        <v>0.24</v>
      </c>
      <c r="AK54" s="64" t="s">
        <v>25</v>
      </c>
    </row>
    <row r="55" spans="1:37" ht="17.25" thickBot="1">
      <c r="A55" s="73">
        <v>53</v>
      </c>
      <c r="B55" s="58" t="s">
        <v>132</v>
      </c>
      <c r="C55" s="59" t="s">
        <v>1815</v>
      </c>
      <c r="D55" s="70" t="s">
        <v>1822</v>
      </c>
      <c r="E55" s="59" t="s">
        <v>91</v>
      </c>
      <c r="F55" s="70" t="s">
        <v>3432</v>
      </c>
      <c r="G55" s="70">
        <v>1996</v>
      </c>
      <c r="H55" s="71">
        <v>5</v>
      </c>
      <c r="I55" s="72">
        <v>5</v>
      </c>
      <c r="J55" s="72">
        <v>450</v>
      </c>
      <c r="K55" s="72">
        <v>5</v>
      </c>
      <c r="L55" s="71">
        <v>3</v>
      </c>
      <c r="M55" s="72">
        <v>1</v>
      </c>
      <c r="N55" s="72">
        <v>4</v>
      </c>
      <c r="O55" s="72">
        <v>3</v>
      </c>
      <c r="P55" s="61">
        <v>0</v>
      </c>
      <c r="Q55" s="61">
        <v>0</v>
      </c>
      <c r="R55" s="72">
        <v>1</v>
      </c>
      <c r="S55" s="61">
        <v>0</v>
      </c>
      <c r="T55" s="71">
        <v>2.2999999999999998</v>
      </c>
      <c r="U55" s="72">
        <v>2.2999999999999998</v>
      </c>
      <c r="V55" s="72">
        <v>0.5</v>
      </c>
      <c r="W55" s="72">
        <v>2.8</v>
      </c>
      <c r="X55" s="71">
        <v>13</v>
      </c>
      <c r="Y55" s="72">
        <v>9</v>
      </c>
      <c r="Z55" s="72">
        <v>21</v>
      </c>
      <c r="AA55" s="71">
        <v>0.6</v>
      </c>
      <c r="AB55" s="72">
        <v>0.2</v>
      </c>
      <c r="AC55" s="72">
        <v>0.8</v>
      </c>
      <c r="AD55" s="72">
        <v>0.6</v>
      </c>
      <c r="AE55" s="72">
        <v>0.8</v>
      </c>
      <c r="AF55" s="71">
        <v>0.46</v>
      </c>
      <c r="AG55" s="72">
        <v>0.11</v>
      </c>
      <c r="AH55" s="72">
        <v>0.56000000000000005</v>
      </c>
      <c r="AI55" s="72">
        <v>0.46</v>
      </c>
      <c r="AJ55" s="72">
        <v>0.56000000000000005</v>
      </c>
      <c r="AK55" s="64" t="s">
        <v>25</v>
      </c>
    </row>
    <row r="56" spans="1:37" ht="17.25" thickBot="1">
      <c r="A56" s="73">
        <v>54</v>
      </c>
      <c r="B56" s="58" t="s">
        <v>2747</v>
      </c>
      <c r="C56" s="59" t="s">
        <v>1815</v>
      </c>
      <c r="D56" s="70" t="s">
        <v>104</v>
      </c>
      <c r="E56" s="59" t="s">
        <v>96</v>
      </c>
      <c r="F56" s="70" t="s">
        <v>3433</v>
      </c>
      <c r="G56" s="70">
        <v>2002</v>
      </c>
      <c r="H56" s="71">
        <v>3</v>
      </c>
      <c r="I56" s="72">
        <v>3</v>
      </c>
      <c r="J56" s="72">
        <v>270</v>
      </c>
      <c r="K56" s="72">
        <v>3</v>
      </c>
      <c r="L56" s="60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72">
        <v>2</v>
      </c>
      <c r="S56" s="61">
        <v>0</v>
      </c>
      <c r="T56" s="71">
        <v>0.2</v>
      </c>
      <c r="U56" s="72">
        <v>0.2</v>
      </c>
      <c r="V56" s="61">
        <v>0</v>
      </c>
      <c r="W56" s="72">
        <v>0.2</v>
      </c>
      <c r="X56" s="60">
        <v>0</v>
      </c>
      <c r="Y56" s="72">
        <v>8</v>
      </c>
      <c r="Z56" s="61">
        <v>0</v>
      </c>
      <c r="AA56" s="60">
        <v>0</v>
      </c>
      <c r="AB56" s="61">
        <v>0</v>
      </c>
      <c r="AC56" s="61">
        <v>0</v>
      </c>
      <c r="AD56" s="61">
        <v>0</v>
      </c>
      <c r="AE56" s="61">
        <v>0</v>
      </c>
      <c r="AF56" s="71">
        <v>7.0000000000000007E-2</v>
      </c>
      <c r="AG56" s="61">
        <v>0</v>
      </c>
      <c r="AH56" s="72">
        <v>7.0000000000000007E-2</v>
      </c>
      <c r="AI56" s="72">
        <v>7.0000000000000007E-2</v>
      </c>
      <c r="AJ56" s="72">
        <v>7.0000000000000007E-2</v>
      </c>
      <c r="AK56" s="64" t="s">
        <v>25</v>
      </c>
    </row>
    <row r="57" spans="1:37" ht="17.25" thickBot="1">
      <c r="A57" s="73">
        <v>55</v>
      </c>
      <c r="B57" s="58" t="s">
        <v>2686</v>
      </c>
      <c r="C57" s="59" t="s">
        <v>1815</v>
      </c>
      <c r="D57" s="70" t="s">
        <v>1813</v>
      </c>
      <c r="E57" s="59" t="s">
        <v>2356</v>
      </c>
      <c r="F57" s="70" t="s">
        <v>3434</v>
      </c>
      <c r="G57" s="70">
        <v>2003</v>
      </c>
      <c r="H57" s="71">
        <v>2</v>
      </c>
      <c r="I57" s="61">
        <v>0</v>
      </c>
      <c r="J57" s="72">
        <v>21</v>
      </c>
      <c r="K57" s="72">
        <v>0.2</v>
      </c>
      <c r="L57" s="60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>
        <v>0</v>
      </c>
      <c r="S57" s="61">
        <v>0</v>
      </c>
      <c r="T57" s="60">
        <v>0</v>
      </c>
      <c r="U57" s="61">
        <v>0</v>
      </c>
      <c r="V57" s="61">
        <v>0</v>
      </c>
      <c r="W57" s="61">
        <v>0</v>
      </c>
      <c r="X57" s="60">
        <v>0</v>
      </c>
      <c r="Y57" s="61">
        <v>0</v>
      </c>
      <c r="Z57" s="72">
        <v>2</v>
      </c>
      <c r="AA57" s="60">
        <v>0</v>
      </c>
      <c r="AB57" s="61">
        <v>0</v>
      </c>
      <c r="AC57" s="61">
        <v>0</v>
      </c>
      <c r="AD57" s="61">
        <v>0</v>
      </c>
      <c r="AE57" s="61">
        <v>0</v>
      </c>
      <c r="AF57" s="60">
        <v>0</v>
      </c>
      <c r="AG57" s="61">
        <v>0</v>
      </c>
      <c r="AH57" s="61">
        <v>0</v>
      </c>
      <c r="AI57" s="61">
        <v>0</v>
      </c>
      <c r="AJ57" s="61">
        <v>0</v>
      </c>
      <c r="AK57" s="64" t="s">
        <v>25</v>
      </c>
    </row>
    <row r="58" spans="1:37" ht="17.25" thickBot="1">
      <c r="A58" s="73">
        <v>56</v>
      </c>
      <c r="B58" s="58" t="s">
        <v>661</v>
      </c>
      <c r="C58" s="59" t="s">
        <v>1841</v>
      </c>
      <c r="D58" s="70" t="s">
        <v>1822</v>
      </c>
      <c r="E58" s="59" t="s">
        <v>95</v>
      </c>
      <c r="F58" s="70" t="s">
        <v>3189</v>
      </c>
      <c r="G58" s="70">
        <v>1997</v>
      </c>
      <c r="H58" s="71">
        <v>5</v>
      </c>
      <c r="I58" s="72">
        <v>1</v>
      </c>
      <c r="J58" s="72">
        <v>140</v>
      </c>
      <c r="K58" s="72">
        <v>1.6</v>
      </c>
      <c r="L58" s="71">
        <v>1</v>
      </c>
      <c r="M58" s="61">
        <v>0</v>
      </c>
      <c r="N58" s="72">
        <v>1</v>
      </c>
      <c r="O58" s="72">
        <v>1</v>
      </c>
      <c r="P58" s="61">
        <v>0</v>
      </c>
      <c r="Q58" s="61">
        <v>0</v>
      </c>
      <c r="R58" s="61">
        <v>0</v>
      </c>
      <c r="S58" s="61">
        <v>0</v>
      </c>
      <c r="T58" s="71">
        <v>1.2</v>
      </c>
      <c r="U58" s="72">
        <v>1.2</v>
      </c>
      <c r="V58" s="72">
        <v>0.4</v>
      </c>
      <c r="W58" s="72">
        <v>1.5</v>
      </c>
      <c r="X58" s="71">
        <v>4</v>
      </c>
      <c r="Y58" s="72">
        <v>10</v>
      </c>
      <c r="Z58" s="72">
        <v>11</v>
      </c>
      <c r="AA58" s="71">
        <v>0.64</v>
      </c>
      <c r="AB58" s="61">
        <v>0</v>
      </c>
      <c r="AC58" s="72">
        <v>0.64</v>
      </c>
      <c r="AD58" s="72">
        <v>0.64</v>
      </c>
      <c r="AE58" s="72">
        <v>0.64</v>
      </c>
      <c r="AF58" s="71">
        <v>0.75</v>
      </c>
      <c r="AG58" s="72">
        <v>0.24</v>
      </c>
      <c r="AH58" s="72">
        <v>0.99</v>
      </c>
      <c r="AI58" s="72">
        <v>0.75</v>
      </c>
      <c r="AJ58" s="72">
        <v>0.99</v>
      </c>
      <c r="AK58" s="64" t="s">
        <v>25</v>
      </c>
    </row>
    <row r="59" spans="1:37" ht="17.25" thickBot="1">
      <c r="A59" s="73">
        <v>57</v>
      </c>
      <c r="B59" s="58" t="s">
        <v>2687</v>
      </c>
      <c r="C59" s="59" t="s">
        <v>1814</v>
      </c>
      <c r="D59" s="70" t="s">
        <v>102</v>
      </c>
      <c r="E59" s="59" t="s">
        <v>2671</v>
      </c>
      <c r="F59" s="70" t="s">
        <v>3435</v>
      </c>
      <c r="G59" s="70">
        <v>1998</v>
      </c>
      <c r="H59" s="71">
        <v>4</v>
      </c>
      <c r="I59" s="72">
        <v>1</v>
      </c>
      <c r="J59" s="72">
        <v>141</v>
      </c>
      <c r="K59" s="72">
        <v>1.6</v>
      </c>
      <c r="L59" s="60">
        <v>0</v>
      </c>
      <c r="M59" s="61">
        <v>0</v>
      </c>
      <c r="N59" s="61">
        <v>0</v>
      </c>
      <c r="O59" s="61">
        <v>0</v>
      </c>
      <c r="P59" s="61">
        <v>0</v>
      </c>
      <c r="Q59" s="61">
        <v>0</v>
      </c>
      <c r="R59" s="72">
        <v>1</v>
      </c>
      <c r="S59" s="61">
        <v>0</v>
      </c>
      <c r="T59" s="71">
        <v>0.5</v>
      </c>
      <c r="U59" s="72">
        <v>0.5</v>
      </c>
      <c r="V59" s="72">
        <v>0.3</v>
      </c>
      <c r="W59" s="72">
        <v>0.9</v>
      </c>
      <c r="X59" s="71">
        <v>5</v>
      </c>
      <c r="Y59" s="61">
        <v>0</v>
      </c>
      <c r="Z59" s="72">
        <v>11</v>
      </c>
      <c r="AA59" s="60">
        <v>0</v>
      </c>
      <c r="AB59" s="61">
        <v>0</v>
      </c>
      <c r="AC59" s="61">
        <v>0</v>
      </c>
      <c r="AD59" s="61">
        <v>0</v>
      </c>
      <c r="AE59" s="61">
        <v>0</v>
      </c>
      <c r="AF59" s="71">
        <v>0.34</v>
      </c>
      <c r="AG59" s="72">
        <v>0.22</v>
      </c>
      <c r="AH59" s="72">
        <v>0.56000000000000005</v>
      </c>
      <c r="AI59" s="72">
        <v>0.34</v>
      </c>
      <c r="AJ59" s="72">
        <v>0.56000000000000005</v>
      </c>
      <c r="AK59" s="64" t="s">
        <v>25</v>
      </c>
    </row>
    <row r="60" spans="1:37" ht="17.25" thickBot="1">
      <c r="A60" s="73">
        <v>58</v>
      </c>
      <c r="B60" s="58" t="s">
        <v>2688</v>
      </c>
      <c r="C60" s="59" t="s">
        <v>1815</v>
      </c>
      <c r="D60" s="70" t="s">
        <v>103</v>
      </c>
      <c r="E60" s="59" t="s">
        <v>2355</v>
      </c>
      <c r="F60" s="70" t="s">
        <v>3182</v>
      </c>
      <c r="G60" s="70">
        <v>1995</v>
      </c>
      <c r="H60" s="71">
        <v>3</v>
      </c>
      <c r="I60" s="72">
        <v>1</v>
      </c>
      <c r="J60" s="72">
        <v>136</v>
      </c>
      <c r="K60" s="72">
        <v>1.5</v>
      </c>
      <c r="L60" s="71">
        <v>1</v>
      </c>
      <c r="M60" s="61">
        <v>0</v>
      </c>
      <c r="N60" s="72">
        <v>1</v>
      </c>
      <c r="O60" s="72">
        <v>1</v>
      </c>
      <c r="P60" s="61">
        <v>0</v>
      </c>
      <c r="Q60" s="61">
        <v>0</v>
      </c>
      <c r="R60" s="72">
        <v>1</v>
      </c>
      <c r="S60" s="61">
        <v>0</v>
      </c>
      <c r="T60" s="71">
        <v>0.3</v>
      </c>
      <c r="U60" s="72">
        <v>0.3</v>
      </c>
      <c r="V60" s="72">
        <v>0.1</v>
      </c>
      <c r="W60" s="72">
        <v>0.3</v>
      </c>
      <c r="X60" s="71">
        <v>2</v>
      </c>
      <c r="Y60" s="72">
        <v>4</v>
      </c>
      <c r="Z60" s="72">
        <v>4</v>
      </c>
      <c r="AA60" s="71">
        <v>0.66</v>
      </c>
      <c r="AB60" s="61">
        <v>0</v>
      </c>
      <c r="AC60" s="72">
        <v>0.66</v>
      </c>
      <c r="AD60" s="72">
        <v>0.66</v>
      </c>
      <c r="AE60" s="72">
        <v>0.66</v>
      </c>
      <c r="AF60" s="71">
        <v>0.17</v>
      </c>
      <c r="AG60" s="72">
        <v>0.04</v>
      </c>
      <c r="AH60" s="72">
        <v>0.21</v>
      </c>
      <c r="AI60" s="72">
        <v>0.17</v>
      </c>
      <c r="AJ60" s="72">
        <v>0.21</v>
      </c>
      <c r="AK60" s="64" t="s">
        <v>25</v>
      </c>
    </row>
    <row r="61" spans="1:37" ht="17.25" thickBot="1">
      <c r="A61" s="73">
        <v>59</v>
      </c>
      <c r="B61" s="58" t="s">
        <v>2689</v>
      </c>
      <c r="C61" s="59" t="s">
        <v>1828</v>
      </c>
      <c r="D61" s="70" t="s">
        <v>1856</v>
      </c>
      <c r="E61" s="59" t="s">
        <v>2355</v>
      </c>
      <c r="F61" s="70" t="s">
        <v>3436</v>
      </c>
      <c r="G61" s="70">
        <v>1998</v>
      </c>
      <c r="H61" s="71">
        <v>3</v>
      </c>
      <c r="I61" s="61">
        <v>0</v>
      </c>
      <c r="J61" s="72">
        <v>63</v>
      </c>
      <c r="K61" s="72">
        <v>0.7</v>
      </c>
      <c r="L61" s="60">
        <v>0</v>
      </c>
      <c r="M61" s="61">
        <v>0</v>
      </c>
      <c r="N61" s="61">
        <v>0</v>
      </c>
      <c r="O61" s="61">
        <v>0</v>
      </c>
      <c r="P61" s="61">
        <v>0</v>
      </c>
      <c r="Q61" s="61">
        <v>0</v>
      </c>
      <c r="R61" s="61">
        <v>0</v>
      </c>
      <c r="S61" s="61">
        <v>0</v>
      </c>
      <c r="T61" s="71">
        <v>0.1</v>
      </c>
      <c r="U61" s="72">
        <v>0.1</v>
      </c>
      <c r="V61" s="72">
        <v>0.1</v>
      </c>
      <c r="W61" s="72">
        <v>0.2</v>
      </c>
      <c r="X61" s="71">
        <v>6</v>
      </c>
      <c r="Y61" s="72">
        <v>3</v>
      </c>
      <c r="Z61" s="72">
        <v>10</v>
      </c>
      <c r="AA61" s="60">
        <v>0</v>
      </c>
      <c r="AB61" s="61">
        <v>0</v>
      </c>
      <c r="AC61" s="61">
        <v>0</v>
      </c>
      <c r="AD61" s="61">
        <v>0</v>
      </c>
      <c r="AE61" s="61">
        <v>0</v>
      </c>
      <c r="AF61" s="71">
        <v>0.11</v>
      </c>
      <c r="AG61" s="72">
        <v>0.16</v>
      </c>
      <c r="AH61" s="72">
        <v>0.27</v>
      </c>
      <c r="AI61" s="72">
        <v>0.11</v>
      </c>
      <c r="AJ61" s="72">
        <v>0.27</v>
      </c>
      <c r="AK61" s="64" t="s">
        <v>25</v>
      </c>
    </row>
    <row r="62" spans="1:37" ht="17.25" thickBot="1">
      <c r="A62" s="73">
        <v>60</v>
      </c>
      <c r="B62" s="58" t="s">
        <v>134</v>
      </c>
      <c r="C62" s="59" t="s">
        <v>1823</v>
      </c>
      <c r="D62" s="70" t="s">
        <v>104</v>
      </c>
      <c r="E62" s="59" t="s">
        <v>93</v>
      </c>
      <c r="F62" s="70" t="s">
        <v>3437</v>
      </c>
      <c r="G62" s="70">
        <v>2002</v>
      </c>
      <c r="H62" s="71">
        <v>5</v>
      </c>
      <c r="I62" s="72">
        <v>1</v>
      </c>
      <c r="J62" s="72">
        <v>138</v>
      </c>
      <c r="K62" s="72">
        <v>1.5</v>
      </c>
      <c r="L62" s="60">
        <v>0</v>
      </c>
      <c r="M62" s="61">
        <v>0</v>
      </c>
      <c r="N62" s="61">
        <v>0</v>
      </c>
      <c r="O62" s="61">
        <v>0</v>
      </c>
      <c r="P62" s="61">
        <v>0</v>
      </c>
      <c r="Q62" s="61">
        <v>0</v>
      </c>
      <c r="R62" s="61">
        <v>0</v>
      </c>
      <c r="S62" s="61">
        <v>0</v>
      </c>
      <c r="T62" s="71">
        <v>0.2</v>
      </c>
      <c r="U62" s="72">
        <v>0.2</v>
      </c>
      <c r="V62" s="72">
        <v>0.1</v>
      </c>
      <c r="W62" s="72">
        <v>0.3</v>
      </c>
      <c r="X62" s="71">
        <v>7</v>
      </c>
      <c r="Y62" s="72">
        <v>3</v>
      </c>
      <c r="Z62" s="72">
        <v>13</v>
      </c>
      <c r="AA62" s="60">
        <v>0</v>
      </c>
      <c r="AB62" s="61">
        <v>0</v>
      </c>
      <c r="AC62" s="61">
        <v>0</v>
      </c>
      <c r="AD62" s="61">
        <v>0</v>
      </c>
      <c r="AE62" s="61">
        <v>0</v>
      </c>
      <c r="AF62" s="71">
        <v>0.12</v>
      </c>
      <c r="AG62" s="72">
        <v>0.08</v>
      </c>
      <c r="AH62" s="72">
        <v>0.2</v>
      </c>
      <c r="AI62" s="72">
        <v>0.12</v>
      </c>
      <c r="AJ62" s="72">
        <v>0.2</v>
      </c>
      <c r="AK62" s="64" t="s">
        <v>25</v>
      </c>
    </row>
    <row r="63" spans="1:37" ht="17.25" thickBot="1">
      <c r="A63" s="73">
        <v>61</v>
      </c>
      <c r="B63" s="58" t="s">
        <v>2988</v>
      </c>
      <c r="C63" s="59" t="s">
        <v>1815</v>
      </c>
      <c r="D63" s="70" t="s">
        <v>104</v>
      </c>
      <c r="E63" s="59" t="s">
        <v>2671</v>
      </c>
      <c r="F63" s="70" t="s">
        <v>3438</v>
      </c>
      <c r="G63" s="70">
        <v>1996</v>
      </c>
      <c r="H63" s="71">
        <v>3</v>
      </c>
      <c r="I63" s="72">
        <v>3</v>
      </c>
      <c r="J63" s="72">
        <v>246</v>
      </c>
      <c r="K63" s="72">
        <v>2.7</v>
      </c>
      <c r="L63" s="60">
        <v>0</v>
      </c>
      <c r="M63" s="61">
        <v>0</v>
      </c>
      <c r="N63" s="61">
        <v>0</v>
      </c>
      <c r="O63" s="61">
        <v>0</v>
      </c>
      <c r="P63" s="61">
        <v>0</v>
      </c>
      <c r="Q63" s="61">
        <v>0</v>
      </c>
      <c r="R63" s="61">
        <v>0</v>
      </c>
      <c r="S63" s="61">
        <v>0</v>
      </c>
      <c r="T63" s="71">
        <v>0.3</v>
      </c>
      <c r="U63" s="72">
        <v>0.3</v>
      </c>
      <c r="V63" s="72">
        <v>0.2</v>
      </c>
      <c r="W63" s="72">
        <v>0.5</v>
      </c>
      <c r="X63" s="60">
        <v>0</v>
      </c>
      <c r="Y63" s="72">
        <v>7</v>
      </c>
      <c r="Z63" s="72">
        <v>3</v>
      </c>
      <c r="AA63" s="60">
        <v>0</v>
      </c>
      <c r="AB63" s="61">
        <v>0</v>
      </c>
      <c r="AC63" s="61">
        <v>0</v>
      </c>
      <c r="AD63" s="61">
        <v>0</v>
      </c>
      <c r="AE63" s="61">
        <v>0</v>
      </c>
      <c r="AF63" s="71">
        <v>0.09</v>
      </c>
      <c r="AG63" s="72">
        <v>7.0000000000000007E-2</v>
      </c>
      <c r="AH63" s="72">
        <v>0.17</v>
      </c>
      <c r="AI63" s="72">
        <v>0.09</v>
      </c>
      <c r="AJ63" s="72">
        <v>0.17</v>
      </c>
      <c r="AK63" s="64" t="s">
        <v>25</v>
      </c>
    </row>
    <row r="64" spans="1:37" ht="17.25" thickBot="1">
      <c r="A64" s="73">
        <v>62</v>
      </c>
      <c r="B64" s="58" t="s">
        <v>135</v>
      </c>
      <c r="C64" s="59" t="s">
        <v>1815</v>
      </c>
      <c r="D64" s="70" t="s">
        <v>104</v>
      </c>
      <c r="E64" s="59" t="s">
        <v>67</v>
      </c>
      <c r="F64" s="70" t="s">
        <v>3439</v>
      </c>
      <c r="G64" s="70">
        <v>1992</v>
      </c>
      <c r="H64" s="71">
        <v>5</v>
      </c>
      <c r="I64" s="72">
        <v>5</v>
      </c>
      <c r="J64" s="72">
        <v>450</v>
      </c>
      <c r="K64" s="72">
        <v>5</v>
      </c>
      <c r="L64" s="60">
        <v>0</v>
      </c>
      <c r="M64" s="61">
        <v>0</v>
      </c>
      <c r="N64" s="61">
        <v>0</v>
      </c>
      <c r="O64" s="61">
        <v>0</v>
      </c>
      <c r="P64" s="61">
        <v>0</v>
      </c>
      <c r="Q64" s="61">
        <v>0</v>
      </c>
      <c r="R64" s="72">
        <v>1</v>
      </c>
      <c r="S64" s="61">
        <v>0</v>
      </c>
      <c r="T64" s="71">
        <v>0.2</v>
      </c>
      <c r="U64" s="72">
        <v>0.2</v>
      </c>
      <c r="V64" s="72">
        <v>0.1</v>
      </c>
      <c r="W64" s="72">
        <v>0.3</v>
      </c>
      <c r="X64" s="71">
        <v>3</v>
      </c>
      <c r="Y64" s="72">
        <v>10</v>
      </c>
      <c r="Z64" s="72">
        <v>3</v>
      </c>
      <c r="AA64" s="60">
        <v>0</v>
      </c>
      <c r="AB64" s="61">
        <v>0</v>
      </c>
      <c r="AC64" s="61">
        <v>0</v>
      </c>
      <c r="AD64" s="61">
        <v>0</v>
      </c>
      <c r="AE64" s="61">
        <v>0</v>
      </c>
      <c r="AF64" s="71">
        <v>0.03</v>
      </c>
      <c r="AG64" s="72">
        <v>0.03</v>
      </c>
      <c r="AH64" s="72">
        <v>0.06</v>
      </c>
      <c r="AI64" s="72">
        <v>0.03</v>
      </c>
      <c r="AJ64" s="72">
        <v>0.06</v>
      </c>
      <c r="AK64" s="64" t="s">
        <v>25</v>
      </c>
    </row>
    <row r="65" spans="1:37" ht="17.25" thickBot="1">
      <c r="A65" s="73">
        <v>63</v>
      </c>
      <c r="B65" s="58" t="s">
        <v>2748</v>
      </c>
      <c r="C65" s="59" t="s">
        <v>1815</v>
      </c>
      <c r="D65" s="70" t="s">
        <v>102</v>
      </c>
      <c r="E65" s="59" t="s">
        <v>81</v>
      </c>
      <c r="F65" s="70" t="s">
        <v>3440</v>
      </c>
      <c r="G65" s="70">
        <v>2003</v>
      </c>
      <c r="H65" s="71">
        <v>2</v>
      </c>
      <c r="I65" s="61">
        <v>0</v>
      </c>
      <c r="J65" s="72">
        <v>9</v>
      </c>
      <c r="K65" s="72">
        <v>0.1</v>
      </c>
      <c r="L65" s="60">
        <v>0</v>
      </c>
      <c r="M65" s="61">
        <v>0</v>
      </c>
      <c r="N65" s="61">
        <v>0</v>
      </c>
      <c r="O65" s="61">
        <v>0</v>
      </c>
      <c r="P65" s="61">
        <v>0</v>
      </c>
      <c r="Q65" s="61">
        <v>0</v>
      </c>
      <c r="R65" s="61">
        <v>0</v>
      </c>
      <c r="S65" s="61">
        <v>0</v>
      </c>
      <c r="T65" s="60">
        <v>0</v>
      </c>
      <c r="U65" s="61">
        <v>0</v>
      </c>
      <c r="V65" s="61">
        <v>0</v>
      </c>
      <c r="W65" s="61">
        <v>0</v>
      </c>
      <c r="X65" s="60">
        <v>0</v>
      </c>
      <c r="Y65" s="61">
        <v>0</v>
      </c>
      <c r="Z65" s="72">
        <v>1</v>
      </c>
      <c r="AA65" s="60">
        <v>0</v>
      </c>
      <c r="AB65" s="61">
        <v>0</v>
      </c>
      <c r="AC65" s="61">
        <v>0</v>
      </c>
      <c r="AD65" s="61">
        <v>0</v>
      </c>
      <c r="AE65" s="61">
        <v>0</v>
      </c>
      <c r="AF65" s="60">
        <v>0</v>
      </c>
      <c r="AG65" s="61">
        <v>0</v>
      </c>
      <c r="AH65" s="61">
        <v>0</v>
      </c>
      <c r="AI65" s="61">
        <v>0</v>
      </c>
      <c r="AJ65" s="61">
        <v>0</v>
      </c>
      <c r="AK65" s="64" t="s">
        <v>25</v>
      </c>
    </row>
    <row r="66" spans="1:37" ht="17.25" thickBot="1">
      <c r="A66" s="73">
        <v>64</v>
      </c>
      <c r="B66" s="58" t="s">
        <v>2858</v>
      </c>
      <c r="C66" s="59" t="s">
        <v>1845</v>
      </c>
      <c r="D66" s="70" t="s">
        <v>103</v>
      </c>
      <c r="E66" s="59" t="s">
        <v>81</v>
      </c>
      <c r="F66" s="70" t="s">
        <v>3441</v>
      </c>
      <c r="G66" s="70">
        <v>2001</v>
      </c>
      <c r="H66" s="71">
        <v>3</v>
      </c>
      <c r="I66" s="72">
        <v>2</v>
      </c>
      <c r="J66" s="72">
        <v>196</v>
      </c>
      <c r="K66" s="72">
        <v>2.2000000000000002</v>
      </c>
      <c r="L66" s="60">
        <v>0</v>
      </c>
      <c r="M66" s="61">
        <v>0</v>
      </c>
      <c r="N66" s="61">
        <v>0</v>
      </c>
      <c r="O66" s="61">
        <v>0</v>
      </c>
      <c r="P66" s="61">
        <v>0</v>
      </c>
      <c r="Q66" s="61">
        <v>0</v>
      </c>
      <c r="R66" s="61">
        <v>0</v>
      </c>
      <c r="S66" s="61">
        <v>0</v>
      </c>
      <c r="T66" s="71">
        <v>0.1</v>
      </c>
      <c r="U66" s="72">
        <v>0.1</v>
      </c>
      <c r="V66" s="61">
        <v>0</v>
      </c>
      <c r="W66" s="72">
        <v>0.1</v>
      </c>
      <c r="X66" s="71">
        <v>2</v>
      </c>
      <c r="Y66" s="72">
        <v>19</v>
      </c>
      <c r="Z66" s="72">
        <v>3</v>
      </c>
      <c r="AA66" s="60">
        <v>0</v>
      </c>
      <c r="AB66" s="61">
        <v>0</v>
      </c>
      <c r="AC66" s="61">
        <v>0</v>
      </c>
      <c r="AD66" s="61">
        <v>0</v>
      </c>
      <c r="AE66" s="61">
        <v>0</v>
      </c>
      <c r="AF66" s="71">
        <v>0.05</v>
      </c>
      <c r="AG66" s="61">
        <v>0</v>
      </c>
      <c r="AH66" s="72">
        <v>0.05</v>
      </c>
      <c r="AI66" s="72">
        <v>0.05</v>
      </c>
      <c r="AJ66" s="72">
        <v>0.05</v>
      </c>
      <c r="AK66" s="64" t="s">
        <v>25</v>
      </c>
    </row>
    <row r="67" spans="1:37" ht="17.25" thickBot="1">
      <c r="A67" s="73">
        <v>65</v>
      </c>
      <c r="B67" s="58" t="s">
        <v>136</v>
      </c>
      <c r="C67" s="59" t="s">
        <v>1814</v>
      </c>
      <c r="D67" s="70" t="s">
        <v>103</v>
      </c>
      <c r="E67" s="59" t="s">
        <v>75</v>
      </c>
      <c r="F67" s="70" t="s">
        <v>3442</v>
      </c>
      <c r="G67" s="70">
        <v>1991</v>
      </c>
      <c r="H67" s="71">
        <v>4</v>
      </c>
      <c r="I67" s="72">
        <v>2</v>
      </c>
      <c r="J67" s="72">
        <v>110</v>
      </c>
      <c r="K67" s="72">
        <v>1.2</v>
      </c>
      <c r="L67" s="60">
        <v>0</v>
      </c>
      <c r="M67" s="61">
        <v>0</v>
      </c>
      <c r="N67" s="61">
        <v>0</v>
      </c>
      <c r="O67" s="61">
        <v>0</v>
      </c>
      <c r="P67" s="61">
        <v>0</v>
      </c>
      <c r="Q67" s="61">
        <v>0</v>
      </c>
      <c r="R67" s="61">
        <v>0</v>
      </c>
      <c r="S67" s="61">
        <v>0</v>
      </c>
      <c r="T67" s="60">
        <v>0</v>
      </c>
      <c r="U67" s="61">
        <v>0</v>
      </c>
      <c r="V67" s="61">
        <v>0</v>
      </c>
      <c r="W67" s="72">
        <v>0.1</v>
      </c>
      <c r="X67" s="71">
        <v>2</v>
      </c>
      <c r="Y67" s="72">
        <v>4</v>
      </c>
      <c r="Z67" s="72">
        <v>3</v>
      </c>
      <c r="AA67" s="60">
        <v>0</v>
      </c>
      <c r="AB67" s="61">
        <v>0</v>
      </c>
      <c r="AC67" s="61">
        <v>0</v>
      </c>
      <c r="AD67" s="61">
        <v>0</v>
      </c>
      <c r="AE67" s="61">
        <v>0</v>
      </c>
      <c r="AF67" s="71">
        <v>0.04</v>
      </c>
      <c r="AG67" s="72">
        <v>0.02</v>
      </c>
      <c r="AH67" s="72">
        <v>0.06</v>
      </c>
      <c r="AI67" s="72">
        <v>0.04</v>
      </c>
      <c r="AJ67" s="72">
        <v>0.06</v>
      </c>
      <c r="AK67" s="64" t="s">
        <v>25</v>
      </c>
    </row>
    <row r="68" spans="1:37" ht="17.25" thickBot="1">
      <c r="A68" s="73">
        <v>66</v>
      </c>
      <c r="B68" s="58" t="s">
        <v>2859</v>
      </c>
      <c r="C68" s="59" t="s">
        <v>1815</v>
      </c>
      <c r="D68" s="70" t="s">
        <v>102</v>
      </c>
      <c r="E68" s="59" t="s">
        <v>96</v>
      </c>
      <c r="F68" s="70" t="s">
        <v>3443</v>
      </c>
      <c r="G68" s="70">
        <v>1997</v>
      </c>
      <c r="H68" s="71">
        <v>2</v>
      </c>
      <c r="I68" s="72">
        <v>1</v>
      </c>
      <c r="J68" s="72">
        <v>62</v>
      </c>
      <c r="K68" s="72">
        <v>0.7</v>
      </c>
      <c r="L68" s="60">
        <v>0</v>
      </c>
      <c r="M68" s="61">
        <v>0</v>
      </c>
      <c r="N68" s="61">
        <v>0</v>
      </c>
      <c r="O68" s="61">
        <v>0</v>
      </c>
      <c r="P68" s="61">
        <v>0</v>
      </c>
      <c r="Q68" s="61">
        <v>0</v>
      </c>
      <c r="R68" s="61">
        <v>0</v>
      </c>
      <c r="S68" s="61">
        <v>0</v>
      </c>
      <c r="T68" s="71">
        <v>0.1</v>
      </c>
      <c r="U68" s="72">
        <v>0.1</v>
      </c>
      <c r="V68" s="61">
        <v>0</v>
      </c>
      <c r="W68" s="72">
        <v>0.1</v>
      </c>
      <c r="X68" s="60">
        <v>0</v>
      </c>
      <c r="Y68" s="72">
        <v>1</v>
      </c>
      <c r="Z68" s="72">
        <v>3</v>
      </c>
      <c r="AA68" s="60">
        <v>0</v>
      </c>
      <c r="AB68" s="61">
        <v>0</v>
      </c>
      <c r="AC68" s="61">
        <v>0</v>
      </c>
      <c r="AD68" s="61">
        <v>0</v>
      </c>
      <c r="AE68" s="61">
        <v>0</v>
      </c>
      <c r="AF68" s="71">
        <v>0.14000000000000001</v>
      </c>
      <c r="AG68" s="72">
        <v>0.06</v>
      </c>
      <c r="AH68" s="72">
        <v>0.2</v>
      </c>
      <c r="AI68" s="72">
        <v>0.14000000000000001</v>
      </c>
      <c r="AJ68" s="72">
        <v>0.2</v>
      </c>
      <c r="AK68" s="64" t="s">
        <v>25</v>
      </c>
    </row>
    <row r="69" spans="1:37" ht="17.25" thickBot="1">
      <c r="A69" s="73">
        <v>67</v>
      </c>
      <c r="B69" s="58" t="s">
        <v>137</v>
      </c>
      <c r="C69" s="59" t="s">
        <v>1835</v>
      </c>
      <c r="D69" s="70" t="s">
        <v>102</v>
      </c>
      <c r="E69" s="59" t="s">
        <v>96</v>
      </c>
      <c r="F69" s="70" t="s">
        <v>3444</v>
      </c>
      <c r="G69" s="70">
        <v>2002</v>
      </c>
      <c r="H69" s="71">
        <v>1</v>
      </c>
      <c r="I69" s="61">
        <v>0</v>
      </c>
      <c r="J69" s="72">
        <v>1</v>
      </c>
      <c r="K69" s="61">
        <v>0</v>
      </c>
      <c r="L69" s="60">
        <v>0</v>
      </c>
      <c r="M69" s="61">
        <v>0</v>
      </c>
      <c r="N69" s="61">
        <v>0</v>
      </c>
      <c r="O69" s="61">
        <v>0</v>
      </c>
      <c r="P69" s="61">
        <v>0</v>
      </c>
      <c r="Q69" s="61">
        <v>0</v>
      </c>
      <c r="R69" s="61">
        <v>0</v>
      </c>
      <c r="S69" s="61">
        <v>0</v>
      </c>
      <c r="T69" s="60">
        <v>0</v>
      </c>
      <c r="U69" s="61">
        <v>0</v>
      </c>
      <c r="V69" s="61">
        <v>0</v>
      </c>
      <c r="W69" s="61">
        <v>0</v>
      </c>
      <c r="X69" s="60">
        <v>0</v>
      </c>
      <c r="Y69" s="61">
        <v>0</v>
      </c>
      <c r="Z69" s="61">
        <v>0</v>
      </c>
      <c r="AA69" s="60">
        <v>0</v>
      </c>
      <c r="AB69" s="61">
        <v>0</v>
      </c>
      <c r="AC69" s="61">
        <v>0</v>
      </c>
      <c r="AD69" s="61">
        <v>0</v>
      </c>
      <c r="AE69" s="61">
        <v>0</v>
      </c>
      <c r="AF69" s="60">
        <v>0</v>
      </c>
      <c r="AG69" s="61">
        <v>0</v>
      </c>
      <c r="AH69" s="61">
        <v>0</v>
      </c>
      <c r="AI69" s="61">
        <v>0</v>
      </c>
      <c r="AJ69" s="61">
        <v>0</v>
      </c>
      <c r="AK69" s="64" t="s">
        <v>25</v>
      </c>
    </row>
    <row r="70" spans="1:37" ht="17.25" thickBot="1">
      <c r="A70" s="73">
        <v>68</v>
      </c>
      <c r="B70" s="58" t="s">
        <v>138</v>
      </c>
      <c r="C70" s="59" t="s">
        <v>1825</v>
      </c>
      <c r="D70" s="70" t="s">
        <v>104</v>
      </c>
      <c r="E70" s="59" t="s">
        <v>83</v>
      </c>
      <c r="F70" s="70" t="s">
        <v>3445</v>
      </c>
      <c r="G70" s="70">
        <v>1993</v>
      </c>
      <c r="H70" s="71">
        <v>4</v>
      </c>
      <c r="I70" s="72">
        <v>2</v>
      </c>
      <c r="J70" s="72">
        <v>162</v>
      </c>
      <c r="K70" s="72">
        <v>1.8</v>
      </c>
      <c r="L70" s="60">
        <v>0</v>
      </c>
      <c r="M70" s="61">
        <v>0</v>
      </c>
      <c r="N70" s="61">
        <v>0</v>
      </c>
      <c r="O70" s="61">
        <v>0</v>
      </c>
      <c r="P70" s="61">
        <v>0</v>
      </c>
      <c r="Q70" s="61">
        <v>0</v>
      </c>
      <c r="R70" s="61">
        <v>0</v>
      </c>
      <c r="S70" s="61">
        <v>0</v>
      </c>
      <c r="T70" s="71">
        <v>0.4</v>
      </c>
      <c r="U70" s="72">
        <v>0.4</v>
      </c>
      <c r="V70" s="61">
        <v>0</v>
      </c>
      <c r="W70" s="72">
        <v>0.4</v>
      </c>
      <c r="X70" s="60">
        <v>0</v>
      </c>
      <c r="Y70" s="72">
        <v>3</v>
      </c>
      <c r="Z70" s="61">
        <v>0</v>
      </c>
      <c r="AA70" s="60">
        <v>0</v>
      </c>
      <c r="AB70" s="61">
        <v>0</v>
      </c>
      <c r="AC70" s="61">
        <v>0</v>
      </c>
      <c r="AD70" s="61">
        <v>0</v>
      </c>
      <c r="AE70" s="61">
        <v>0</v>
      </c>
      <c r="AF70" s="71">
        <v>0.21</v>
      </c>
      <c r="AG70" s="61">
        <v>0</v>
      </c>
      <c r="AH70" s="72">
        <v>0.21</v>
      </c>
      <c r="AI70" s="72">
        <v>0.21</v>
      </c>
      <c r="AJ70" s="72">
        <v>0.21</v>
      </c>
      <c r="AK70" s="64" t="s">
        <v>25</v>
      </c>
    </row>
    <row r="71" spans="1:37" ht="17.25" thickBot="1">
      <c r="A71" s="73">
        <v>69</v>
      </c>
      <c r="B71" s="58" t="s">
        <v>139</v>
      </c>
      <c r="C71" s="59" t="s">
        <v>1825</v>
      </c>
      <c r="D71" s="70" t="s">
        <v>103</v>
      </c>
      <c r="E71" s="59" t="s">
        <v>69</v>
      </c>
      <c r="F71" s="70" t="s">
        <v>3446</v>
      </c>
      <c r="G71" s="70">
        <v>1992</v>
      </c>
      <c r="H71" s="71">
        <v>5</v>
      </c>
      <c r="I71" s="72">
        <v>5</v>
      </c>
      <c r="J71" s="72">
        <v>423</v>
      </c>
      <c r="K71" s="72">
        <v>4.7</v>
      </c>
      <c r="L71" s="71">
        <v>1</v>
      </c>
      <c r="M71" s="61">
        <v>0</v>
      </c>
      <c r="N71" s="72">
        <v>1</v>
      </c>
      <c r="O71" s="72">
        <v>1</v>
      </c>
      <c r="P71" s="61">
        <v>0</v>
      </c>
      <c r="Q71" s="61">
        <v>0</v>
      </c>
      <c r="R71" s="61">
        <v>0</v>
      </c>
      <c r="S71" s="61">
        <v>0</v>
      </c>
      <c r="T71" s="71">
        <v>1.4</v>
      </c>
      <c r="U71" s="72">
        <v>1.4</v>
      </c>
      <c r="V71" s="72">
        <v>0.2</v>
      </c>
      <c r="W71" s="72">
        <v>1.5</v>
      </c>
      <c r="X71" s="71">
        <v>6</v>
      </c>
      <c r="Y71" s="72">
        <v>40</v>
      </c>
      <c r="Z71" s="72">
        <v>11</v>
      </c>
      <c r="AA71" s="71">
        <v>0.21</v>
      </c>
      <c r="AB71" s="61">
        <v>0</v>
      </c>
      <c r="AC71" s="72">
        <v>0.21</v>
      </c>
      <c r="AD71" s="72">
        <v>0.21</v>
      </c>
      <c r="AE71" s="72">
        <v>0.21</v>
      </c>
      <c r="AF71" s="71">
        <v>0.3</v>
      </c>
      <c r="AG71" s="72">
        <v>0.03</v>
      </c>
      <c r="AH71" s="72">
        <v>0.33</v>
      </c>
      <c r="AI71" s="72">
        <v>0.3</v>
      </c>
      <c r="AJ71" s="72">
        <v>0.33</v>
      </c>
      <c r="AK71" s="64" t="s">
        <v>25</v>
      </c>
    </row>
    <row r="72" spans="1:37" ht="17.25" thickBot="1">
      <c r="A72" s="73">
        <v>70</v>
      </c>
      <c r="B72" s="58" t="s">
        <v>140</v>
      </c>
      <c r="C72" s="59" t="s">
        <v>1837</v>
      </c>
      <c r="D72" s="70" t="s">
        <v>104</v>
      </c>
      <c r="E72" s="59" t="s">
        <v>83</v>
      </c>
      <c r="F72" s="70" t="s">
        <v>3447</v>
      </c>
      <c r="G72" s="70">
        <v>1997</v>
      </c>
      <c r="H72" s="71">
        <v>5</v>
      </c>
      <c r="I72" s="72">
        <v>5</v>
      </c>
      <c r="J72" s="72">
        <v>446</v>
      </c>
      <c r="K72" s="72">
        <v>5</v>
      </c>
      <c r="L72" s="71">
        <v>2</v>
      </c>
      <c r="M72" s="61">
        <v>0</v>
      </c>
      <c r="N72" s="72">
        <v>2</v>
      </c>
      <c r="O72" s="72">
        <v>2</v>
      </c>
      <c r="P72" s="61">
        <v>0</v>
      </c>
      <c r="Q72" s="61">
        <v>0</v>
      </c>
      <c r="R72" s="72">
        <v>2</v>
      </c>
      <c r="S72" s="61">
        <v>0</v>
      </c>
      <c r="T72" s="71">
        <v>2.7</v>
      </c>
      <c r="U72" s="72">
        <v>2.7</v>
      </c>
      <c r="V72" s="72">
        <v>0.1</v>
      </c>
      <c r="W72" s="72">
        <v>2.8</v>
      </c>
      <c r="X72" s="71">
        <v>13</v>
      </c>
      <c r="Y72" s="72">
        <v>15</v>
      </c>
      <c r="Z72" s="72">
        <v>15</v>
      </c>
      <c r="AA72" s="71">
        <v>0.4</v>
      </c>
      <c r="AB72" s="61">
        <v>0</v>
      </c>
      <c r="AC72" s="72">
        <v>0.4</v>
      </c>
      <c r="AD72" s="72">
        <v>0.4</v>
      </c>
      <c r="AE72" s="72">
        <v>0.4</v>
      </c>
      <c r="AF72" s="71">
        <v>0.54</v>
      </c>
      <c r="AG72" s="72">
        <v>0.02</v>
      </c>
      <c r="AH72" s="72">
        <v>0.56000000000000005</v>
      </c>
      <c r="AI72" s="72">
        <v>0.54</v>
      </c>
      <c r="AJ72" s="72">
        <v>0.56000000000000005</v>
      </c>
      <c r="AK72" s="64" t="s">
        <v>25</v>
      </c>
    </row>
    <row r="73" spans="1:37" ht="17.25" thickBot="1">
      <c r="A73" s="73">
        <v>71</v>
      </c>
      <c r="B73" s="58" t="s">
        <v>3181</v>
      </c>
      <c r="C73" s="59" t="s">
        <v>1847</v>
      </c>
      <c r="D73" s="70" t="s">
        <v>104</v>
      </c>
      <c r="E73" s="59" t="s">
        <v>75</v>
      </c>
      <c r="F73" s="70" t="s">
        <v>3448</v>
      </c>
      <c r="G73" s="70">
        <v>1995</v>
      </c>
      <c r="H73" s="71">
        <v>2</v>
      </c>
      <c r="I73" s="72">
        <v>1</v>
      </c>
      <c r="J73" s="72">
        <v>108</v>
      </c>
      <c r="K73" s="72">
        <v>1.2</v>
      </c>
      <c r="L73" s="60">
        <v>0</v>
      </c>
      <c r="M73" s="61">
        <v>0</v>
      </c>
      <c r="N73" s="61">
        <v>0</v>
      </c>
      <c r="O73" s="61">
        <v>0</v>
      </c>
      <c r="P73" s="61">
        <v>0</v>
      </c>
      <c r="Q73" s="61">
        <v>0</v>
      </c>
      <c r="R73" s="72">
        <v>1</v>
      </c>
      <c r="S73" s="61">
        <v>0</v>
      </c>
      <c r="T73" s="60">
        <v>0</v>
      </c>
      <c r="U73" s="61">
        <v>0</v>
      </c>
      <c r="V73" s="61">
        <v>0</v>
      </c>
      <c r="W73" s="72">
        <v>0.1</v>
      </c>
      <c r="X73" s="71">
        <v>1</v>
      </c>
      <c r="Y73" s="72">
        <v>5</v>
      </c>
      <c r="Z73" s="72">
        <v>6</v>
      </c>
      <c r="AA73" s="60">
        <v>0</v>
      </c>
      <c r="AB73" s="61">
        <v>0</v>
      </c>
      <c r="AC73" s="61">
        <v>0</v>
      </c>
      <c r="AD73" s="61">
        <v>0</v>
      </c>
      <c r="AE73" s="61">
        <v>0</v>
      </c>
      <c r="AF73" s="71">
        <v>0.03</v>
      </c>
      <c r="AG73" s="72">
        <v>0.03</v>
      </c>
      <c r="AH73" s="72">
        <v>0.06</v>
      </c>
      <c r="AI73" s="72">
        <v>0.03</v>
      </c>
      <c r="AJ73" s="72">
        <v>0.06</v>
      </c>
      <c r="AK73" s="64" t="s">
        <v>25</v>
      </c>
    </row>
    <row r="74" spans="1:37" ht="17.25" thickBot="1">
      <c r="A74" s="73">
        <v>72</v>
      </c>
      <c r="B74" s="58" t="s">
        <v>141</v>
      </c>
      <c r="C74" s="59" t="s">
        <v>1826</v>
      </c>
      <c r="D74" s="70" t="s">
        <v>103</v>
      </c>
      <c r="E74" s="59" t="s">
        <v>73</v>
      </c>
      <c r="F74" s="70" t="s">
        <v>3449</v>
      </c>
      <c r="G74" s="70">
        <v>2004</v>
      </c>
      <c r="H74" s="71">
        <v>2</v>
      </c>
      <c r="I74" s="72">
        <v>1</v>
      </c>
      <c r="J74" s="72">
        <v>69</v>
      </c>
      <c r="K74" s="72">
        <v>0.8</v>
      </c>
      <c r="L74" s="60">
        <v>0</v>
      </c>
      <c r="M74" s="72">
        <v>2</v>
      </c>
      <c r="N74" s="72">
        <v>2</v>
      </c>
      <c r="O74" s="61">
        <v>0</v>
      </c>
      <c r="P74" s="61">
        <v>0</v>
      </c>
      <c r="Q74" s="61">
        <v>0</v>
      </c>
      <c r="R74" s="72">
        <v>1</v>
      </c>
      <c r="S74" s="61">
        <v>0</v>
      </c>
      <c r="T74" s="71">
        <v>0.2</v>
      </c>
      <c r="U74" s="72">
        <v>0.2</v>
      </c>
      <c r="V74" s="72">
        <v>0.7</v>
      </c>
      <c r="W74" s="72">
        <v>0.9</v>
      </c>
      <c r="X74" s="71">
        <v>5</v>
      </c>
      <c r="Y74" s="61">
        <v>0</v>
      </c>
      <c r="Z74" s="72">
        <v>5</v>
      </c>
      <c r="AA74" s="60">
        <v>0</v>
      </c>
      <c r="AB74" s="72">
        <v>2.61</v>
      </c>
      <c r="AC74" s="72">
        <v>2.61</v>
      </c>
      <c r="AD74" s="61">
        <v>0</v>
      </c>
      <c r="AE74" s="72">
        <v>2.61</v>
      </c>
      <c r="AF74" s="71">
        <v>0.26</v>
      </c>
      <c r="AG74" s="72">
        <v>0.96</v>
      </c>
      <c r="AH74" s="72">
        <v>1.22</v>
      </c>
      <c r="AI74" s="72">
        <v>0.26</v>
      </c>
      <c r="AJ74" s="72">
        <v>1.22</v>
      </c>
      <c r="AK74" s="64" t="s">
        <v>25</v>
      </c>
    </row>
    <row r="75" spans="1:37" ht="17.25" thickBot="1">
      <c r="A75" s="73">
        <v>73</v>
      </c>
      <c r="B75" s="58" t="s">
        <v>2989</v>
      </c>
      <c r="C75" s="59" t="s">
        <v>1844</v>
      </c>
      <c r="D75" s="70" t="s">
        <v>102</v>
      </c>
      <c r="E75" s="59" t="s">
        <v>96</v>
      </c>
      <c r="F75" s="70" t="s">
        <v>3450</v>
      </c>
      <c r="G75" s="70">
        <v>2004</v>
      </c>
      <c r="H75" s="71">
        <v>2</v>
      </c>
      <c r="I75" s="61">
        <v>0</v>
      </c>
      <c r="J75" s="72">
        <v>28</v>
      </c>
      <c r="K75" s="72">
        <v>0.3</v>
      </c>
      <c r="L75" s="60">
        <v>0</v>
      </c>
      <c r="M75" s="61">
        <v>0</v>
      </c>
      <c r="N75" s="61">
        <v>0</v>
      </c>
      <c r="O75" s="61">
        <v>0</v>
      </c>
      <c r="P75" s="61">
        <v>0</v>
      </c>
      <c r="Q75" s="61">
        <v>0</v>
      </c>
      <c r="R75" s="72">
        <v>1</v>
      </c>
      <c r="S75" s="61">
        <v>0</v>
      </c>
      <c r="T75" s="71">
        <v>0.1</v>
      </c>
      <c r="U75" s="72">
        <v>0.1</v>
      </c>
      <c r="V75" s="61">
        <v>0</v>
      </c>
      <c r="W75" s="72">
        <v>0.1</v>
      </c>
      <c r="X75" s="60">
        <v>0</v>
      </c>
      <c r="Y75" s="72">
        <v>1</v>
      </c>
      <c r="Z75" s="72">
        <v>2</v>
      </c>
      <c r="AA75" s="60">
        <v>0</v>
      </c>
      <c r="AB75" s="61">
        <v>0</v>
      </c>
      <c r="AC75" s="61">
        <v>0</v>
      </c>
      <c r="AD75" s="61">
        <v>0</v>
      </c>
      <c r="AE75" s="61">
        <v>0</v>
      </c>
      <c r="AF75" s="71">
        <v>0.18</v>
      </c>
      <c r="AG75" s="61">
        <v>0</v>
      </c>
      <c r="AH75" s="72">
        <v>0.18</v>
      </c>
      <c r="AI75" s="72">
        <v>0.18</v>
      </c>
      <c r="AJ75" s="72">
        <v>0.18</v>
      </c>
      <c r="AK75" s="64" t="s">
        <v>25</v>
      </c>
    </row>
    <row r="76" spans="1:37" ht="17.25" thickBot="1">
      <c r="A76" s="73">
        <v>74</v>
      </c>
      <c r="B76" s="58" t="s">
        <v>143</v>
      </c>
      <c r="C76" s="59" t="s">
        <v>1815</v>
      </c>
      <c r="D76" s="70" t="s">
        <v>1836</v>
      </c>
      <c r="E76" s="59" t="s">
        <v>81</v>
      </c>
      <c r="F76" s="70" t="s">
        <v>3451</v>
      </c>
      <c r="G76" s="70">
        <v>1996</v>
      </c>
      <c r="H76" s="71">
        <v>5</v>
      </c>
      <c r="I76" s="72">
        <v>4</v>
      </c>
      <c r="J76" s="72">
        <v>306</v>
      </c>
      <c r="K76" s="72">
        <v>3.4</v>
      </c>
      <c r="L76" s="60">
        <v>0</v>
      </c>
      <c r="M76" s="72">
        <v>1</v>
      </c>
      <c r="N76" s="72">
        <v>1</v>
      </c>
      <c r="O76" s="61">
        <v>0</v>
      </c>
      <c r="P76" s="61">
        <v>0</v>
      </c>
      <c r="Q76" s="61">
        <v>0</v>
      </c>
      <c r="R76" s="72">
        <v>2</v>
      </c>
      <c r="S76" s="61">
        <v>0</v>
      </c>
      <c r="T76" s="71">
        <v>0.7</v>
      </c>
      <c r="U76" s="72">
        <v>0.7</v>
      </c>
      <c r="V76" s="72">
        <v>1.8</v>
      </c>
      <c r="W76" s="72">
        <v>2.6</v>
      </c>
      <c r="X76" s="71">
        <v>10</v>
      </c>
      <c r="Y76" s="72">
        <v>9</v>
      </c>
      <c r="Z76" s="72">
        <v>23</v>
      </c>
      <c r="AA76" s="60">
        <v>0</v>
      </c>
      <c r="AB76" s="72">
        <v>0.28999999999999998</v>
      </c>
      <c r="AC76" s="72">
        <v>0.28999999999999998</v>
      </c>
      <c r="AD76" s="61">
        <v>0</v>
      </c>
      <c r="AE76" s="72">
        <v>0.28999999999999998</v>
      </c>
      <c r="AF76" s="71">
        <v>0.22</v>
      </c>
      <c r="AG76" s="72">
        <v>0.54</v>
      </c>
      <c r="AH76" s="72">
        <v>0.75</v>
      </c>
      <c r="AI76" s="72">
        <v>0.22</v>
      </c>
      <c r="AJ76" s="72">
        <v>0.75</v>
      </c>
      <c r="AK76" s="64" t="s">
        <v>25</v>
      </c>
    </row>
    <row r="77" spans="1:37" ht="17.25" thickBot="1">
      <c r="A77" s="73">
        <v>75</v>
      </c>
      <c r="B77" s="58" t="s">
        <v>2690</v>
      </c>
      <c r="C77" s="59" t="s">
        <v>1821</v>
      </c>
      <c r="D77" s="70" t="s">
        <v>103</v>
      </c>
      <c r="E77" s="59" t="s">
        <v>2671</v>
      </c>
      <c r="F77" s="70" t="s">
        <v>3452</v>
      </c>
      <c r="G77" s="70">
        <v>1999</v>
      </c>
      <c r="H77" s="71">
        <v>4</v>
      </c>
      <c r="I77" s="72">
        <v>4</v>
      </c>
      <c r="J77" s="72">
        <v>319</v>
      </c>
      <c r="K77" s="72">
        <v>3.5</v>
      </c>
      <c r="L77" s="60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72">
        <v>1</v>
      </c>
      <c r="S77" s="61">
        <v>0</v>
      </c>
      <c r="T77" s="71">
        <v>0.3</v>
      </c>
      <c r="U77" s="72">
        <v>0.3</v>
      </c>
      <c r="V77" s="61">
        <v>0</v>
      </c>
      <c r="W77" s="72">
        <v>0.3</v>
      </c>
      <c r="X77" s="71">
        <v>5</v>
      </c>
      <c r="Y77" s="72">
        <v>11</v>
      </c>
      <c r="Z77" s="72">
        <v>12</v>
      </c>
      <c r="AA77" s="60">
        <v>0</v>
      </c>
      <c r="AB77" s="61">
        <v>0</v>
      </c>
      <c r="AC77" s="61">
        <v>0</v>
      </c>
      <c r="AD77" s="61">
        <v>0</v>
      </c>
      <c r="AE77" s="61">
        <v>0</v>
      </c>
      <c r="AF77" s="71">
        <v>0.08</v>
      </c>
      <c r="AG77" s="61">
        <v>0</v>
      </c>
      <c r="AH77" s="72">
        <v>0.08</v>
      </c>
      <c r="AI77" s="72">
        <v>0.08</v>
      </c>
      <c r="AJ77" s="72">
        <v>0.08</v>
      </c>
      <c r="AK77" s="64" t="s">
        <v>25</v>
      </c>
    </row>
    <row r="78" spans="1:37" ht="17.25" thickBot="1">
      <c r="A78" s="73">
        <v>76</v>
      </c>
      <c r="B78" s="58" t="s">
        <v>144</v>
      </c>
      <c r="C78" s="59" t="s">
        <v>1814</v>
      </c>
      <c r="D78" s="70" t="s">
        <v>103</v>
      </c>
      <c r="E78" s="59" t="s">
        <v>95</v>
      </c>
      <c r="F78" s="70" t="s">
        <v>3453</v>
      </c>
      <c r="G78" s="70">
        <v>1995</v>
      </c>
      <c r="H78" s="71">
        <v>5</v>
      </c>
      <c r="I78" s="72">
        <v>5</v>
      </c>
      <c r="J78" s="72">
        <v>361</v>
      </c>
      <c r="K78" s="72">
        <v>4</v>
      </c>
      <c r="L78" s="60">
        <v>0</v>
      </c>
      <c r="M78" s="61">
        <v>0</v>
      </c>
      <c r="N78" s="61">
        <v>0</v>
      </c>
      <c r="O78" s="61">
        <v>0</v>
      </c>
      <c r="P78" s="61">
        <v>0</v>
      </c>
      <c r="Q78" s="61">
        <v>0</v>
      </c>
      <c r="R78" s="61">
        <v>0</v>
      </c>
      <c r="S78" s="61">
        <v>0</v>
      </c>
      <c r="T78" s="71">
        <v>0.2</v>
      </c>
      <c r="U78" s="72">
        <v>0.2</v>
      </c>
      <c r="V78" s="72">
        <v>0.8</v>
      </c>
      <c r="W78" s="72">
        <v>1.1000000000000001</v>
      </c>
      <c r="X78" s="71">
        <v>8</v>
      </c>
      <c r="Y78" s="72">
        <v>16</v>
      </c>
      <c r="Z78" s="72">
        <v>19</v>
      </c>
      <c r="AA78" s="60">
        <v>0</v>
      </c>
      <c r="AB78" s="61">
        <v>0</v>
      </c>
      <c r="AC78" s="61">
        <v>0</v>
      </c>
      <c r="AD78" s="61">
        <v>0</v>
      </c>
      <c r="AE78" s="61">
        <v>0</v>
      </c>
      <c r="AF78" s="71">
        <v>0.05</v>
      </c>
      <c r="AG78" s="72">
        <v>0.21</v>
      </c>
      <c r="AH78" s="72">
        <v>0.27</v>
      </c>
      <c r="AI78" s="72">
        <v>0.05</v>
      </c>
      <c r="AJ78" s="72">
        <v>0.27</v>
      </c>
      <c r="AK78" s="64" t="s">
        <v>25</v>
      </c>
    </row>
    <row r="79" spans="1:37" ht="17.25" thickBot="1">
      <c r="A79" s="73">
        <v>77</v>
      </c>
      <c r="B79" s="58" t="s">
        <v>145</v>
      </c>
      <c r="C79" s="59" t="s">
        <v>1815</v>
      </c>
      <c r="D79" s="70" t="s">
        <v>103</v>
      </c>
      <c r="E79" s="59" t="s">
        <v>81</v>
      </c>
      <c r="F79" s="70" t="s">
        <v>3454</v>
      </c>
      <c r="G79" s="70">
        <v>2003</v>
      </c>
      <c r="H79" s="71">
        <v>2</v>
      </c>
      <c r="I79" s="72">
        <v>2</v>
      </c>
      <c r="J79" s="72">
        <v>125</v>
      </c>
      <c r="K79" s="72">
        <v>1.4</v>
      </c>
      <c r="L79" s="71">
        <v>1</v>
      </c>
      <c r="M79" s="61">
        <v>0</v>
      </c>
      <c r="N79" s="72">
        <v>1</v>
      </c>
      <c r="O79" s="72">
        <v>1</v>
      </c>
      <c r="P79" s="61">
        <v>0</v>
      </c>
      <c r="Q79" s="61">
        <v>0</v>
      </c>
      <c r="R79" s="72">
        <v>2</v>
      </c>
      <c r="S79" s="61">
        <v>0</v>
      </c>
      <c r="T79" s="71">
        <v>0.1</v>
      </c>
      <c r="U79" s="72">
        <v>0.1</v>
      </c>
      <c r="V79" s="72">
        <v>0.1</v>
      </c>
      <c r="W79" s="72">
        <v>0.2</v>
      </c>
      <c r="X79" s="71">
        <v>2</v>
      </c>
      <c r="Y79" s="72">
        <v>4</v>
      </c>
      <c r="Z79" s="72">
        <v>9</v>
      </c>
      <c r="AA79" s="71">
        <v>0.72</v>
      </c>
      <c r="AB79" s="61">
        <v>0</v>
      </c>
      <c r="AC79" s="72">
        <v>0.72</v>
      </c>
      <c r="AD79" s="72">
        <v>0.72</v>
      </c>
      <c r="AE79" s="72">
        <v>0.72</v>
      </c>
      <c r="AF79" s="71">
        <v>0.08</v>
      </c>
      <c r="AG79" s="72">
        <v>0.09</v>
      </c>
      <c r="AH79" s="72">
        <v>0.16</v>
      </c>
      <c r="AI79" s="72">
        <v>0.08</v>
      </c>
      <c r="AJ79" s="72">
        <v>0.16</v>
      </c>
      <c r="AK79" s="64" t="s">
        <v>25</v>
      </c>
    </row>
    <row r="80" spans="1:37" ht="17.25" thickBot="1">
      <c r="A80" s="73">
        <v>78</v>
      </c>
      <c r="B80" s="58" t="s">
        <v>147</v>
      </c>
      <c r="C80" s="59" t="s">
        <v>1835</v>
      </c>
      <c r="D80" s="70" t="s">
        <v>104</v>
      </c>
      <c r="E80" s="59" t="s">
        <v>77</v>
      </c>
      <c r="F80" s="70" t="s">
        <v>3455</v>
      </c>
      <c r="G80" s="70">
        <v>2001</v>
      </c>
      <c r="H80" s="71">
        <v>5</v>
      </c>
      <c r="I80" s="72">
        <v>4</v>
      </c>
      <c r="J80" s="72">
        <v>370</v>
      </c>
      <c r="K80" s="72">
        <v>4.0999999999999996</v>
      </c>
      <c r="L80" s="60">
        <v>0</v>
      </c>
      <c r="M80" s="72">
        <v>1</v>
      </c>
      <c r="N80" s="72">
        <v>1</v>
      </c>
      <c r="O80" s="61">
        <v>0</v>
      </c>
      <c r="P80" s="61">
        <v>0</v>
      </c>
      <c r="Q80" s="61">
        <v>0</v>
      </c>
      <c r="R80" s="72">
        <v>1</v>
      </c>
      <c r="S80" s="61">
        <v>0</v>
      </c>
      <c r="T80" s="71">
        <v>0.2</v>
      </c>
      <c r="U80" s="72">
        <v>0.2</v>
      </c>
      <c r="V80" s="72">
        <v>0.5</v>
      </c>
      <c r="W80" s="72">
        <v>0.7</v>
      </c>
      <c r="X80" s="71">
        <v>1</v>
      </c>
      <c r="Y80" s="72">
        <v>10</v>
      </c>
      <c r="Z80" s="72">
        <v>4</v>
      </c>
      <c r="AA80" s="60">
        <v>0</v>
      </c>
      <c r="AB80" s="72">
        <v>0.24</v>
      </c>
      <c r="AC80" s="72">
        <v>0.24</v>
      </c>
      <c r="AD80" s="61">
        <v>0</v>
      </c>
      <c r="AE80" s="72">
        <v>0.24</v>
      </c>
      <c r="AF80" s="71">
        <v>0.04</v>
      </c>
      <c r="AG80" s="72">
        <v>0.13</v>
      </c>
      <c r="AH80" s="72">
        <v>0.17</v>
      </c>
      <c r="AI80" s="72">
        <v>0.04</v>
      </c>
      <c r="AJ80" s="72">
        <v>0.17</v>
      </c>
      <c r="AK80" s="64" t="s">
        <v>25</v>
      </c>
    </row>
    <row r="81" spans="1:37" ht="17.25" thickBot="1">
      <c r="A81" s="73">
        <v>79</v>
      </c>
      <c r="B81" s="58" t="s">
        <v>148</v>
      </c>
      <c r="C81" s="59" t="s">
        <v>1815</v>
      </c>
      <c r="D81" s="70" t="s">
        <v>104</v>
      </c>
      <c r="E81" s="59" t="s">
        <v>81</v>
      </c>
      <c r="F81" s="70" t="s">
        <v>3456</v>
      </c>
      <c r="G81" s="70">
        <v>2003</v>
      </c>
      <c r="H81" s="71">
        <v>5</v>
      </c>
      <c r="I81" s="72">
        <v>5</v>
      </c>
      <c r="J81" s="72">
        <v>439</v>
      </c>
      <c r="K81" s="72">
        <v>4.9000000000000004</v>
      </c>
      <c r="L81" s="60">
        <v>0</v>
      </c>
      <c r="M81" s="61">
        <v>0</v>
      </c>
      <c r="N81" s="61">
        <v>0</v>
      </c>
      <c r="O81" s="61">
        <v>0</v>
      </c>
      <c r="P81" s="61">
        <v>0</v>
      </c>
      <c r="Q81" s="61">
        <v>0</v>
      </c>
      <c r="R81" s="61">
        <v>0</v>
      </c>
      <c r="S81" s="61">
        <v>0</v>
      </c>
      <c r="T81" s="71">
        <v>0.8</v>
      </c>
      <c r="U81" s="72">
        <v>0.8</v>
      </c>
      <c r="V81" s="72">
        <v>0.3</v>
      </c>
      <c r="W81" s="72">
        <v>1.2</v>
      </c>
      <c r="X81" s="71">
        <v>5</v>
      </c>
      <c r="Y81" s="72">
        <v>13</v>
      </c>
      <c r="Z81" s="72">
        <v>8</v>
      </c>
      <c r="AA81" s="60">
        <v>0</v>
      </c>
      <c r="AB81" s="61">
        <v>0</v>
      </c>
      <c r="AC81" s="61">
        <v>0</v>
      </c>
      <c r="AD81" s="61">
        <v>0</v>
      </c>
      <c r="AE81" s="61">
        <v>0</v>
      </c>
      <c r="AF81" s="71">
        <v>0.17</v>
      </c>
      <c r="AG81" s="72">
        <v>7.0000000000000007E-2</v>
      </c>
      <c r="AH81" s="72">
        <v>0.24</v>
      </c>
      <c r="AI81" s="72">
        <v>0.17</v>
      </c>
      <c r="AJ81" s="72">
        <v>0.24</v>
      </c>
      <c r="AK81" s="64" t="s">
        <v>25</v>
      </c>
    </row>
    <row r="82" spans="1:37" ht="17.25" thickBot="1">
      <c r="A82" s="73">
        <v>80</v>
      </c>
      <c r="B82" s="58" t="s">
        <v>2990</v>
      </c>
      <c r="C82" s="59" t="s">
        <v>1815</v>
      </c>
      <c r="D82" s="70" t="s">
        <v>103</v>
      </c>
      <c r="E82" s="59" t="s">
        <v>95</v>
      </c>
      <c r="F82" s="70" t="s">
        <v>3457</v>
      </c>
      <c r="G82" s="70">
        <v>1997</v>
      </c>
      <c r="H82" s="71">
        <v>3</v>
      </c>
      <c r="I82" s="72">
        <v>2</v>
      </c>
      <c r="J82" s="72">
        <v>225</v>
      </c>
      <c r="K82" s="72">
        <v>2.5</v>
      </c>
      <c r="L82" s="60">
        <v>0</v>
      </c>
      <c r="M82" s="61">
        <v>0</v>
      </c>
      <c r="N82" s="61">
        <v>0</v>
      </c>
      <c r="O82" s="61">
        <v>0</v>
      </c>
      <c r="P82" s="61">
        <v>0</v>
      </c>
      <c r="Q82" s="61">
        <v>0</v>
      </c>
      <c r="R82" s="61">
        <v>0</v>
      </c>
      <c r="S82" s="61">
        <v>0</v>
      </c>
      <c r="T82" s="71">
        <v>0.1</v>
      </c>
      <c r="U82" s="72">
        <v>0.1</v>
      </c>
      <c r="V82" s="61">
        <v>0</v>
      </c>
      <c r="W82" s="72">
        <v>0.1</v>
      </c>
      <c r="X82" s="60">
        <v>0</v>
      </c>
      <c r="Y82" s="72">
        <v>8</v>
      </c>
      <c r="Z82" s="72">
        <v>1</v>
      </c>
      <c r="AA82" s="60">
        <v>0</v>
      </c>
      <c r="AB82" s="61">
        <v>0</v>
      </c>
      <c r="AC82" s="61">
        <v>0</v>
      </c>
      <c r="AD82" s="61">
        <v>0</v>
      </c>
      <c r="AE82" s="61">
        <v>0</v>
      </c>
      <c r="AF82" s="71">
        <v>0.02</v>
      </c>
      <c r="AG82" s="72">
        <v>0.02</v>
      </c>
      <c r="AH82" s="72">
        <v>0.04</v>
      </c>
      <c r="AI82" s="72">
        <v>0.02</v>
      </c>
      <c r="AJ82" s="72">
        <v>0.04</v>
      </c>
      <c r="AK82" s="64" t="s">
        <v>25</v>
      </c>
    </row>
    <row r="83" spans="1:37" ht="17.25" thickBot="1">
      <c r="A83" s="73">
        <v>81</v>
      </c>
      <c r="B83" s="58" t="s">
        <v>2750</v>
      </c>
      <c r="C83" s="59" t="s">
        <v>1815</v>
      </c>
      <c r="D83" s="70" t="s">
        <v>103</v>
      </c>
      <c r="E83" s="59" t="s">
        <v>2355</v>
      </c>
      <c r="F83" s="70" t="s">
        <v>3458</v>
      </c>
      <c r="G83" s="70">
        <v>1989</v>
      </c>
      <c r="H83" s="71">
        <v>1</v>
      </c>
      <c r="I83" s="61">
        <v>0</v>
      </c>
      <c r="J83" s="72">
        <v>17</v>
      </c>
      <c r="K83" s="72">
        <v>0.2</v>
      </c>
      <c r="L83" s="60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>
        <v>0</v>
      </c>
      <c r="S83" s="61">
        <v>0</v>
      </c>
      <c r="T83" s="60">
        <v>0</v>
      </c>
      <c r="U83" s="61">
        <v>0</v>
      </c>
      <c r="V83" s="61">
        <v>0</v>
      </c>
      <c r="W83" s="61">
        <v>0</v>
      </c>
      <c r="X83" s="71">
        <v>2</v>
      </c>
      <c r="Y83" s="72">
        <v>1</v>
      </c>
      <c r="Z83" s="72">
        <v>1</v>
      </c>
      <c r="AA83" s="60">
        <v>0</v>
      </c>
      <c r="AB83" s="61">
        <v>0</v>
      </c>
      <c r="AC83" s="61">
        <v>0</v>
      </c>
      <c r="AD83" s="61">
        <v>0</v>
      </c>
      <c r="AE83" s="61">
        <v>0</v>
      </c>
      <c r="AF83" s="60">
        <v>0</v>
      </c>
      <c r="AG83" s="61">
        <v>0</v>
      </c>
      <c r="AH83" s="61">
        <v>0</v>
      </c>
      <c r="AI83" s="61">
        <v>0</v>
      </c>
      <c r="AJ83" s="61">
        <v>0</v>
      </c>
      <c r="AK83" s="64" t="s">
        <v>25</v>
      </c>
    </row>
    <row r="84" spans="1:37" ht="17.25" thickBot="1">
      <c r="A84" s="73">
        <v>82</v>
      </c>
      <c r="B84" s="58" t="s">
        <v>149</v>
      </c>
      <c r="C84" s="59" t="s">
        <v>1833</v>
      </c>
      <c r="D84" s="70" t="s">
        <v>103</v>
      </c>
      <c r="E84" s="59" t="s">
        <v>91</v>
      </c>
      <c r="F84" s="70" t="s">
        <v>3459</v>
      </c>
      <c r="G84" s="70">
        <v>1996</v>
      </c>
      <c r="H84" s="71">
        <v>1</v>
      </c>
      <c r="I84" s="61">
        <v>0</v>
      </c>
      <c r="J84" s="72">
        <v>1</v>
      </c>
      <c r="K84" s="61">
        <v>0</v>
      </c>
      <c r="L84" s="60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0">
        <v>0</v>
      </c>
      <c r="U84" s="61">
        <v>0</v>
      </c>
      <c r="V84" s="61">
        <v>0</v>
      </c>
      <c r="W84" s="61">
        <v>0</v>
      </c>
      <c r="X84" s="60">
        <v>0</v>
      </c>
      <c r="Y84" s="61">
        <v>0</v>
      </c>
      <c r="Z84" s="61">
        <v>0</v>
      </c>
      <c r="AA84" s="60">
        <v>0</v>
      </c>
      <c r="AB84" s="61">
        <v>0</v>
      </c>
      <c r="AC84" s="61">
        <v>0</v>
      </c>
      <c r="AD84" s="61">
        <v>0</v>
      </c>
      <c r="AE84" s="61">
        <v>0</v>
      </c>
      <c r="AF84" s="60">
        <v>0</v>
      </c>
      <c r="AG84" s="61">
        <v>0</v>
      </c>
      <c r="AH84" s="61">
        <v>0</v>
      </c>
      <c r="AI84" s="61">
        <v>0</v>
      </c>
      <c r="AJ84" s="61">
        <v>0</v>
      </c>
      <c r="AK84" s="64" t="s">
        <v>25</v>
      </c>
    </row>
    <row r="85" spans="1:37" ht="17.25" thickBot="1">
      <c r="A85" s="73">
        <v>83</v>
      </c>
      <c r="B85" s="58" t="s">
        <v>150</v>
      </c>
      <c r="C85" s="59" t="s">
        <v>1848</v>
      </c>
      <c r="D85" s="70" t="s">
        <v>104</v>
      </c>
      <c r="E85" s="59" t="s">
        <v>91</v>
      </c>
      <c r="F85" s="70" t="s">
        <v>3201</v>
      </c>
      <c r="G85" s="70">
        <v>1992</v>
      </c>
      <c r="H85" s="71">
        <v>5</v>
      </c>
      <c r="I85" s="72">
        <v>5</v>
      </c>
      <c r="J85" s="72">
        <v>446</v>
      </c>
      <c r="K85" s="72">
        <v>5</v>
      </c>
      <c r="L85" s="60">
        <v>0</v>
      </c>
      <c r="M85" s="72">
        <v>1</v>
      </c>
      <c r="N85" s="72">
        <v>1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60">
        <v>0</v>
      </c>
      <c r="U85" s="61">
        <v>0</v>
      </c>
      <c r="V85" s="72">
        <v>0.6</v>
      </c>
      <c r="W85" s="72">
        <v>0.6</v>
      </c>
      <c r="X85" s="71">
        <v>9</v>
      </c>
      <c r="Y85" s="72">
        <v>12</v>
      </c>
      <c r="Z85" s="72">
        <v>6</v>
      </c>
      <c r="AA85" s="60">
        <v>0</v>
      </c>
      <c r="AB85" s="72">
        <v>0.2</v>
      </c>
      <c r="AC85" s="72">
        <v>0.2</v>
      </c>
      <c r="AD85" s="61">
        <v>0</v>
      </c>
      <c r="AE85" s="72">
        <v>0.2</v>
      </c>
      <c r="AF85" s="60">
        <v>0</v>
      </c>
      <c r="AG85" s="72">
        <v>0.12</v>
      </c>
      <c r="AH85" s="72">
        <v>0.12</v>
      </c>
      <c r="AI85" s="61">
        <v>0</v>
      </c>
      <c r="AJ85" s="72">
        <v>0.12</v>
      </c>
      <c r="AK85" s="64" t="s">
        <v>25</v>
      </c>
    </row>
    <row r="86" spans="1:37" ht="17.25" thickBot="1">
      <c r="A86" s="73">
        <v>84</v>
      </c>
      <c r="B86" s="58" t="s">
        <v>151</v>
      </c>
      <c r="C86" s="59" t="s">
        <v>1825</v>
      </c>
      <c r="D86" s="70" t="s">
        <v>1813</v>
      </c>
      <c r="E86" s="59" t="s">
        <v>83</v>
      </c>
      <c r="F86" s="70" t="s">
        <v>3460</v>
      </c>
      <c r="G86" s="70">
        <v>1992</v>
      </c>
      <c r="H86" s="71">
        <v>2</v>
      </c>
      <c r="I86" s="61">
        <v>0</v>
      </c>
      <c r="J86" s="72">
        <v>25</v>
      </c>
      <c r="K86" s="72">
        <v>0.3</v>
      </c>
      <c r="L86" s="60">
        <v>0</v>
      </c>
      <c r="M86" s="61">
        <v>0</v>
      </c>
      <c r="N86" s="61">
        <v>0</v>
      </c>
      <c r="O86" s="61">
        <v>0</v>
      </c>
      <c r="P86" s="61">
        <v>0</v>
      </c>
      <c r="Q86" s="61">
        <v>0</v>
      </c>
      <c r="R86" s="61">
        <v>0</v>
      </c>
      <c r="S86" s="61">
        <v>0</v>
      </c>
      <c r="T86" s="71">
        <v>0.1</v>
      </c>
      <c r="U86" s="72">
        <v>0.1</v>
      </c>
      <c r="V86" s="61">
        <v>0</v>
      </c>
      <c r="W86" s="72">
        <v>0.1</v>
      </c>
      <c r="X86" s="71">
        <v>5</v>
      </c>
      <c r="Y86" s="72">
        <v>5</v>
      </c>
      <c r="Z86" s="72">
        <v>2</v>
      </c>
      <c r="AA86" s="60">
        <v>0</v>
      </c>
      <c r="AB86" s="61">
        <v>0</v>
      </c>
      <c r="AC86" s="61">
        <v>0</v>
      </c>
      <c r="AD86" s="61">
        <v>0</v>
      </c>
      <c r="AE86" s="61">
        <v>0</v>
      </c>
      <c r="AF86" s="71">
        <v>0.52</v>
      </c>
      <c r="AG86" s="61">
        <v>0</v>
      </c>
      <c r="AH86" s="72">
        <v>0.52</v>
      </c>
      <c r="AI86" s="72">
        <v>0.52</v>
      </c>
      <c r="AJ86" s="72">
        <v>0.52</v>
      </c>
      <c r="AK86" s="64" t="s">
        <v>25</v>
      </c>
    </row>
    <row r="87" spans="1:37" ht="17.25" thickBot="1">
      <c r="A87" s="73">
        <v>85</v>
      </c>
      <c r="B87" s="58" t="s">
        <v>2691</v>
      </c>
      <c r="C87" s="59" t="s">
        <v>1835</v>
      </c>
      <c r="D87" s="70" t="s">
        <v>103</v>
      </c>
      <c r="E87" s="59" t="s">
        <v>2355</v>
      </c>
      <c r="F87" s="70" t="s">
        <v>3461</v>
      </c>
      <c r="G87" s="70">
        <v>1996</v>
      </c>
      <c r="H87" s="71">
        <v>4</v>
      </c>
      <c r="I87" s="72">
        <v>4</v>
      </c>
      <c r="J87" s="72">
        <v>360</v>
      </c>
      <c r="K87" s="72">
        <v>4</v>
      </c>
      <c r="L87" s="60">
        <v>0</v>
      </c>
      <c r="M87" s="72">
        <v>1</v>
      </c>
      <c r="N87" s="72">
        <v>1</v>
      </c>
      <c r="O87" s="61">
        <v>0</v>
      </c>
      <c r="P87" s="61">
        <v>0</v>
      </c>
      <c r="Q87" s="61">
        <v>0</v>
      </c>
      <c r="R87" s="72">
        <v>2</v>
      </c>
      <c r="S87" s="61">
        <v>0</v>
      </c>
      <c r="T87" s="60">
        <v>0</v>
      </c>
      <c r="U87" s="61">
        <v>0</v>
      </c>
      <c r="V87" s="72">
        <v>0.5</v>
      </c>
      <c r="W87" s="72">
        <v>0.5</v>
      </c>
      <c r="X87" s="71">
        <v>2</v>
      </c>
      <c r="Y87" s="72">
        <v>13</v>
      </c>
      <c r="Z87" s="72">
        <v>6</v>
      </c>
      <c r="AA87" s="60">
        <v>0</v>
      </c>
      <c r="AB87" s="72">
        <v>0.25</v>
      </c>
      <c r="AC87" s="72">
        <v>0.25</v>
      </c>
      <c r="AD87" s="61">
        <v>0</v>
      </c>
      <c r="AE87" s="72">
        <v>0.25</v>
      </c>
      <c r="AF87" s="71">
        <v>0.01</v>
      </c>
      <c r="AG87" s="72">
        <v>0.11</v>
      </c>
      <c r="AH87" s="72">
        <v>0.12</v>
      </c>
      <c r="AI87" s="72">
        <v>0.01</v>
      </c>
      <c r="AJ87" s="72">
        <v>0.12</v>
      </c>
      <c r="AK87" s="64" t="s">
        <v>25</v>
      </c>
    </row>
    <row r="88" spans="1:37" ht="17.25" thickBot="1">
      <c r="A88" s="73">
        <v>86</v>
      </c>
      <c r="B88" s="58" t="s">
        <v>154</v>
      </c>
      <c r="C88" s="59" t="s">
        <v>1825</v>
      </c>
      <c r="D88" s="70" t="s">
        <v>102</v>
      </c>
      <c r="E88" s="59" t="s">
        <v>93</v>
      </c>
      <c r="F88" s="70" t="s">
        <v>3462</v>
      </c>
      <c r="G88" s="70">
        <v>1999</v>
      </c>
      <c r="H88" s="71">
        <v>5</v>
      </c>
      <c r="I88" s="72">
        <v>5</v>
      </c>
      <c r="J88" s="72">
        <v>400</v>
      </c>
      <c r="K88" s="72">
        <v>4.4000000000000004</v>
      </c>
      <c r="L88" s="71">
        <v>1</v>
      </c>
      <c r="M88" s="61">
        <v>0</v>
      </c>
      <c r="N88" s="72">
        <v>1</v>
      </c>
      <c r="O88" s="72">
        <v>1</v>
      </c>
      <c r="P88" s="61">
        <v>0</v>
      </c>
      <c r="Q88" s="61">
        <v>0</v>
      </c>
      <c r="R88" s="61">
        <v>0</v>
      </c>
      <c r="S88" s="61">
        <v>0</v>
      </c>
      <c r="T88" s="71">
        <v>2</v>
      </c>
      <c r="U88" s="72">
        <v>2</v>
      </c>
      <c r="V88" s="72">
        <v>0.6</v>
      </c>
      <c r="W88" s="72">
        <v>2.6</v>
      </c>
      <c r="X88" s="71">
        <v>16</v>
      </c>
      <c r="Y88" s="72">
        <v>9</v>
      </c>
      <c r="Z88" s="72">
        <v>19</v>
      </c>
      <c r="AA88" s="71">
        <v>0.23</v>
      </c>
      <c r="AB88" s="61">
        <v>0</v>
      </c>
      <c r="AC88" s="72">
        <v>0.23</v>
      </c>
      <c r="AD88" s="72">
        <v>0.23</v>
      </c>
      <c r="AE88" s="72">
        <v>0.23</v>
      </c>
      <c r="AF88" s="71">
        <v>0.44</v>
      </c>
      <c r="AG88" s="72">
        <v>0.14000000000000001</v>
      </c>
      <c r="AH88" s="72">
        <v>0.57999999999999996</v>
      </c>
      <c r="AI88" s="72">
        <v>0.44</v>
      </c>
      <c r="AJ88" s="72">
        <v>0.57999999999999996</v>
      </c>
      <c r="AK88" s="64" t="s">
        <v>25</v>
      </c>
    </row>
    <row r="89" spans="1:37" ht="17.25" thickBot="1">
      <c r="A89" s="73">
        <v>87</v>
      </c>
      <c r="B89" s="58" t="s">
        <v>2692</v>
      </c>
      <c r="C89" s="59" t="s">
        <v>1839</v>
      </c>
      <c r="D89" s="70" t="s">
        <v>103</v>
      </c>
      <c r="E89" s="59" t="s">
        <v>73</v>
      </c>
      <c r="F89" s="70" t="s">
        <v>3463</v>
      </c>
      <c r="G89" s="70">
        <v>1996</v>
      </c>
      <c r="H89" s="71">
        <v>4</v>
      </c>
      <c r="I89" s="72">
        <v>2</v>
      </c>
      <c r="J89" s="72">
        <v>173</v>
      </c>
      <c r="K89" s="72">
        <v>1.9</v>
      </c>
      <c r="L89" s="60">
        <v>0</v>
      </c>
      <c r="M89" s="61">
        <v>0</v>
      </c>
      <c r="N89" s="61">
        <v>0</v>
      </c>
      <c r="O89" s="61">
        <v>0</v>
      </c>
      <c r="P89" s="61">
        <v>0</v>
      </c>
      <c r="Q89" s="61">
        <v>0</v>
      </c>
      <c r="R89" s="72">
        <v>1</v>
      </c>
      <c r="S89" s="61">
        <v>0</v>
      </c>
      <c r="T89" s="60">
        <v>0</v>
      </c>
      <c r="U89" s="61">
        <v>0</v>
      </c>
      <c r="V89" s="72">
        <v>0.2</v>
      </c>
      <c r="W89" s="72">
        <v>0.2</v>
      </c>
      <c r="X89" s="60">
        <v>0</v>
      </c>
      <c r="Y89" s="72">
        <v>6</v>
      </c>
      <c r="Z89" s="61">
        <v>0</v>
      </c>
      <c r="AA89" s="60">
        <v>0</v>
      </c>
      <c r="AB89" s="61">
        <v>0</v>
      </c>
      <c r="AC89" s="61">
        <v>0</v>
      </c>
      <c r="AD89" s="61">
        <v>0</v>
      </c>
      <c r="AE89" s="61">
        <v>0</v>
      </c>
      <c r="AF89" s="71">
        <v>0.02</v>
      </c>
      <c r="AG89" s="72">
        <v>0.08</v>
      </c>
      <c r="AH89" s="72">
        <v>0.1</v>
      </c>
      <c r="AI89" s="72">
        <v>0.02</v>
      </c>
      <c r="AJ89" s="72">
        <v>0.1</v>
      </c>
      <c r="AK89" s="64" t="s">
        <v>25</v>
      </c>
    </row>
    <row r="90" spans="1:37" ht="17.25" thickBot="1">
      <c r="A90" s="73">
        <v>88</v>
      </c>
      <c r="B90" s="58" t="s">
        <v>2693</v>
      </c>
      <c r="C90" s="59" t="s">
        <v>1847</v>
      </c>
      <c r="D90" s="70" t="s">
        <v>104</v>
      </c>
      <c r="E90" s="59" t="s">
        <v>2355</v>
      </c>
      <c r="F90" s="70" t="s">
        <v>3464</v>
      </c>
      <c r="G90" s="70">
        <v>2002</v>
      </c>
      <c r="H90" s="71">
        <v>4</v>
      </c>
      <c r="I90" s="72">
        <v>4</v>
      </c>
      <c r="J90" s="72">
        <v>360</v>
      </c>
      <c r="K90" s="72">
        <v>4</v>
      </c>
      <c r="L90" s="60">
        <v>0</v>
      </c>
      <c r="M90" s="61">
        <v>0</v>
      </c>
      <c r="N90" s="61">
        <v>0</v>
      </c>
      <c r="O90" s="61">
        <v>0</v>
      </c>
      <c r="P90" s="61">
        <v>0</v>
      </c>
      <c r="Q90" s="61">
        <v>0</v>
      </c>
      <c r="R90" s="61">
        <v>0</v>
      </c>
      <c r="S90" s="61">
        <v>0</v>
      </c>
      <c r="T90" s="71">
        <v>0.1</v>
      </c>
      <c r="U90" s="72">
        <v>0.1</v>
      </c>
      <c r="V90" s="61">
        <v>0</v>
      </c>
      <c r="W90" s="72">
        <v>0.1</v>
      </c>
      <c r="X90" s="71">
        <v>5</v>
      </c>
      <c r="Y90" s="72">
        <v>17</v>
      </c>
      <c r="Z90" s="72">
        <v>2</v>
      </c>
      <c r="AA90" s="60">
        <v>0</v>
      </c>
      <c r="AB90" s="61">
        <v>0</v>
      </c>
      <c r="AC90" s="61">
        <v>0</v>
      </c>
      <c r="AD90" s="61">
        <v>0</v>
      </c>
      <c r="AE90" s="61">
        <v>0</v>
      </c>
      <c r="AF90" s="71">
        <v>0.03</v>
      </c>
      <c r="AG90" s="61">
        <v>0</v>
      </c>
      <c r="AH90" s="72">
        <v>0.03</v>
      </c>
      <c r="AI90" s="72">
        <v>0.03</v>
      </c>
      <c r="AJ90" s="72">
        <v>0.03</v>
      </c>
      <c r="AK90" s="64" t="s">
        <v>25</v>
      </c>
    </row>
    <row r="91" spans="1:37" ht="17.25" thickBot="1">
      <c r="A91" s="73">
        <v>89</v>
      </c>
      <c r="B91" s="58" t="s">
        <v>155</v>
      </c>
      <c r="C91" s="59" t="s">
        <v>1844</v>
      </c>
      <c r="D91" s="70" t="s">
        <v>104</v>
      </c>
      <c r="E91" s="59" t="s">
        <v>69</v>
      </c>
      <c r="F91" s="70" t="s">
        <v>3203</v>
      </c>
      <c r="G91" s="70">
        <v>1999</v>
      </c>
      <c r="H91" s="71">
        <v>4</v>
      </c>
      <c r="I91" s="72">
        <v>3</v>
      </c>
      <c r="J91" s="72">
        <v>295</v>
      </c>
      <c r="K91" s="72">
        <v>3.3</v>
      </c>
      <c r="L91" s="60">
        <v>0</v>
      </c>
      <c r="M91" s="61">
        <v>0</v>
      </c>
      <c r="N91" s="61">
        <v>0</v>
      </c>
      <c r="O91" s="61">
        <v>0</v>
      </c>
      <c r="P91" s="61">
        <v>0</v>
      </c>
      <c r="Q91" s="61">
        <v>0</v>
      </c>
      <c r="R91" s="61">
        <v>0</v>
      </c>
      <c r="S91" s="61">
        <v>0</v>
      </c>
      <c r="T91" s="60">
        <v>0</v>
      </c>
      <c r="U91" s="61">
        <v>0</v>
      </c>
      <c r="V91" s="72">
        <v>0.2</v>
      </c>
      <c r="W91" s="72">
        <v>0.2</v>
      </c>
      <c r="X91" s="71">
        <v>8</v>
      </c>
      <c r="Y91" s="72">
        <v>12</v>
      </c>
      <c r="Z91" s="72">
        <v>11</v>
      </c>
      <c r="AA91" s="60">
        <v>0</v>
      </c>
      <c r="AB91" s="61">
        <v>0</v>
      </c>
      <c r="AC91" s="61">
        <v>0</v>
      </c>
      <c r="AD91" s="61">
        <v>0</v>
      </c>
      <c r="AE91" s="61">
        <v>0</v>
      </c>
      <c r="AF91" s="71">
        <v>0.01</v>
      </c>
      <c r="AG91" s="72">
        <v>0.05</v>
      </c>
      <c r="AH91" s="72">
        <v>0.06</v>
      </c>
      <c r="AI91" s="72">
        <v>0.01</v>
      </c>
      <c r="AJ91" s="72">
        <v>0.06</v>
      </c>
      <c r="AK91" s="64" t="s">
        <v>25</v>
      </c>
    </row>
    <row r="92" spans="1:37" ht="17.25" thickBot="1">
      <c r="A92" s="73">
        <v>90</v>
      </c>
      <c r="B92" s="58" t="s">
        <v>156</v>
      </c>
      <c r="C92" s="59" t="s">
        <v>1828</v>
      </c>
      <c r="D92" s="70" t="s">
        <v>1813</v>
      </c>
      <c r="E92" s="59" t="s">
        <v>77</v>
      </c>
      <c r="F92" s="70" t="s">
        <v>3465</v>
      </c>
      <c r="G92" s="70">
        <v>2000</v>
      </c>
      <c r="H92" s="71">
        <v>2</v>
      </c>
      <c r="I92" s="61">
        <v>0</v>
      </c>
      <c r="J92" s="72">
        <v>54</v>
      </c>
      <c r="K92" s="72">
        <v>0.6</v>
      </c>
      <c r="L92" s="60">
        <v>0</v>
      </c>
      <c r="M92" s="61">
        <v>0</v>
      </c>
      <c r="N92" s="61">
        <v>0</v>
      </c>
      <c r="O92" s="61">
        <v>0</v>
      </c>
      <c r="P92" s="61">
        <v>0</v>
      </c>
      <c r="Q92" s="61">
        <v>0</v>
      </c>
      <c r="R92" s="61">
        <v>0</v>
      </c>
      <c r="S92" s="61">
        <v>0</v>
      </c>
      <c r="T92" s="71">
        <v>0.1</v>
      </c>
      <c r="U92" s="72">
        <v>0.1</v>
      </c>
      <c r="V92" s="61">
        <v>0</v>
      </c>
      <c r="W92" s="72">
        <v>0.1</v>
      </c>
      <c r="X92" s="60">
        <v>0</v>
      </c>
      <c r="Y92" s="72">
        <v>4</v>
      </c>
      <c r="Z92" s="61">
        <v>0</v>
      </c>
      <c r="AA92" s="60">
        <v>0</v>
      </c>
      <c r="AB92" s="61">
        <v>0</v>
      </c>
      <c r="AC92" s="61">
        <v>0</v>
      </c>
      <c r="AD92" s="61">
        <v>0</v>
      </c>
      <c r="AE92" s="61">
        <v>0</v>
      </c>
      <c r="AF92" s="71">
        <v>0.12</v>
      </c>
      <c r="AG92" s="61">
        <v>0</v>
      </c>
      <c r="AH92" s="72">
        <v>0.12</v>
      </c>
      <c r="AI92" s="72">
        <v>0.12</v>
      </c>
      <c r="AJ92" s="72">
        <v>0.12</v>
      </c>
      <c r="AK92" s="64" t="s">
        <v>25</v>
      </c>
    </row>
    <row r="93" spans="1:37" ht="17.25" thickBot="1">
      <c r="A93" s="73">
        <v>91</v>
      </c>
      <c r="B93" s="58" t="s">
        <v>157</v>
      </c>
      <c r="C93" s="59" t="s">
        <v>1825</v>
      </c>
      <c r="D93" s="70" t="s">
        <v>1813</v>
      </c>
      <c r="E93" s="59" t="s">
        <v>87</v>
      </c>
      <c r="F93" s="70" t="s">
        <v>3466</v>
      </c>
      <c r="G93" s="70">
        <v>2001</v>
      </c>
      <c r="H93" s="71">
        <v>4</v>
      </c>
      <c r="I93" s="72">
        <v>4</v>
      </c>
      <c r="J93" s="72">
        <v>283</v>
      </c>
      <c r="K93" s="72">
        <v>3.1</v>
      </c>
      <c r="L93" s="60">
        <v>0</v>
      </c>
      <c r="M93" s="61">
        <v>0</v>
      </c>
      <c r="N93" s="61">
        <v>0</v>
      </c>
      <c r="O93" s="61">
        <v>0</v>
      </c>
      <c r="P93" s="61">
        <v>0</v>
      </c>
      <c r="Q93" s="61">
        <v>0</v>
      </c>
      <c r="R93" s="61">
        <v>0</v>
      </c>
      <c r="S93" s="61">
        <v>0</v>
      </c>
      <c r="T93" s="71">
        <v>0.2</v>
      </c>
      <c r="U93" s="72">
        <v>0.2</v>
      </c>
      <c r="V93" s="72">
        <v>0.1</v>
      </c>
      <c r="W93" s="72">
        <v>0.2</v>
      </c>
      <c r="X93" s="71">
        <v>3</v>
      </c>
      <c r="Y93" s="72">
        <v>7</v>
      </c>
      <c r="Z93" s="72">
        <v>7</v>
      </c>
      <c r="AA93" s="60">
        <v>0</v>
      </c>
      <c r="AB93" s="61">
        <v>0</v>
      </c>
      <c r="AC93" s="61">
        <v>0</v>
      </c>
      <c r="AD93" s="61">
        <v>0</v>
      </c>
      <c r="AE93" s="61">
        <v>0</v>
      </c>
      <c r="AF93" s="71">
        <v>0.05</v>
      </c>
      <c r="AG93" s="72">
        <v>0.02</v>
      </c>
      <c r="AH93" s="72">
        <v>7.0000000000000007E-2</v>
      </c>
      <c r="AI93" s="72">
        <v>0.05</v>
      </c>
      <c r="AJ93" s="72">
        <v>7.0000000000000007E-2</v>
      </c>
      <c r="AK93" s="64" t="s">
        <v>25</v>
      </c>
    </row>
    <row r="94" spans="1:37" ht="17.25" thickBot="1">
      <c r="A94" s="73">
        <v>92</v>
      </c>
      <c r="B94" s="58" t="s">
        <v>1786</v>
      </c>
      <c r="C94" s="59" t="s">
        <v>1821</v>
      </c>
      <c r="D94" s="70" t="s">
        <v>1822</v>
      </c>
      <c r="E94" s="59" t="s">
        <v>96</v>
      </c>
      <c r="F94" s="70" t="s">
        <v>3467</v>
      </c>
      <c r="G94" s="70">
        <v>1997</v>
      </c>
      <c r="H94" s="71">
        <v>5</v>
      </c>
      <c r="I94" s="72">
        <v>3</v>
      </c>
      <c r="J94" s="72">
        <v>341</v>
      </c>
      <c r="K94" s="72">
        <v>3.8</v>
      </c>
      <c r="L94" s="71">
        <v>1</v>
      </c>
      <c r="M94" s="61">
        <v>0</v>
      </c>
      <c r="N94" s="72">
        <v>1</v>
      </c>
      <c r="O94" s="72">
        <v>1</v>
      </c>
      <c r="P94" s="61">
        <v>0</v>
      </c>
      <c r="Q94" s="61">
        <v>0</v>
      </c>
      <c r="R94" s="61">
        <v>0</v>
      </c>
      <c r="S94" s="61">
        <v>0</v>
      </c>
      <c r="T94" s="71">
        <v>1.8</v>
      </c>
      <c r="U94" s="72">
        <v>1.8</v>
      </c>
      <c r="V94" s="72">
        <v>0.3</v>
      </c>
      <c r="W94" s="72">
        <v>2.2000000000000002</v>
      </c>
      <c r="X94" s="71">
        <v>13</v>
      </c>
      <c r="Y94" s="72">
        <v>4</v>
      </c>
      <c r="Z94" s="72">
        <v>21</v>
      </c>
      <c r="AA94" s="71">
        <v>0.26</v>
      </c>
      <c r="AB94" s="61">
        <v>0</v>
      </c>
      <c r="AC94" s="72">
        <v>0.26</v>
      </c>
      <c r="AD94" s="72">
        <v>0.26</v>
      </c>
      <c r="AE94" s="72">
        <v>0.26</v>
      </c>
      <c r="AF94" s="71">
        <v>0.49</v>
      </c>
      <c r="AG94" s="72">
        <v>0.09</v>
      </c>
      <c r="AH94" s="72">
        <v>0.57999999999999996</v>
      </c>
      <c r="AI94" s="72">
        <v>0.49</v>
      </c>
      <c r="AJ94" s="72">
        <v>0.57999999999999996</v>
      </c>
      <c r="AK94" s="64" t="s">
        <v>25</v>
      </c>
    </row>
    <row r="95" spans="1:37" ht="17.25" thickBot="1">
      <c r="A95" s="73">
        <v>93</v>
      </c>
      <c r="B95" s="58" t="s">
        <v>158</v>
      </c>
      <c r="C95" s="59" t="s">
        <v>1815</v>
      </c>
      <c r="D95" s="70" t="s">
        <v>103</v>
      </c>
      <c r="E95" s="59" t="s">
        <v>77</v>
      </c>
      <c r="F95" s="70" t="s">
        <v>3468</v>
      </c>
      <c r="G95" s="70">
        <v>1998</v>
      </c>
      <c r="H95" s="71">
        <v>1</v>
      </c>
      <c r="I95" s="61">
        <v>0</v>
      </c>
      <c r="J95" s="72">
        <v>10</v>
      </c>
      <c r="K95" s="72">
        <v>0.1</v>
      </c>
      <c r="L95" s="60">
        <v>0</v>
      </c>
      <c r="M95" s="61">
        <v>0</v>
      </c>
      <c r="N95" s="61">
        <v>0</v>
      </c>
      <c r="O95" s="61">
        <v>0</v>
      </c>
      <c r="P95" s="61">
        <v>0</v>
      </c>
      <c r="Q95" s="61">
        <v>0</v>
      </c>
      <c r="R95" s="61">
        <v>0</v>
      </c>
      <c r="S95" s="61">
        <v>0</v>
      </c>
      <c r="T95" s="60">
        <v>0</v>
      </c>
      <c r="U95" s="61">
        <v>0</v>
      </c>
      <c r="V95" s="61">
        <v>0</v>
      </c>
      <c r="W95" s="61">
        <v>0</v>
      </c>
      <c r="X95" s="60">
        <v>0</v>
      </c>
      <c r="Y95" s="61">
        <v>0</v>
      </c>
      <c r="Z95" s="61">
        <v>0</v>
      </c>
      <c r="AA95" s="60">
        <v>0</v>
      </c>
      <c r="AB95" s="61">
        <v>0</v>
      </c>
      <c r="AC95" s="61">
        <v>0</v>
      </c>
      <c r="AD95" s="61">
        <v>0</v>
      </c>
      <c r="AE95" s="61">
        <v>0</v>
      </c>
      <c r="AF95" s="60">
        <v>0</v>
      </c>
      <c r="AG95" s="61">
        <v>0</v>
      </c>
      <c r="AH95" s="61">
        <v>0</v>
      </c>
      <c r="AI95" s="61">
        <v>0</v>
      </c>
      <c r="AJ95" s="61">
        <v>0</v>
      </c>
      <c r="AK95" s="64" t="s">
        <v>25</v>
      </c>
    </row>
    <row r="96" spans="1:37" ht="17.25" thickBot="1">
      <c r="A96" s="73">
        <v>94</v>
      </c>
      <c r="B96" s="58" t="s">
        <v>159</v>
      </c>
      <c r="C96" s="59" t="s">
        <v>1841</v>
      </c>
      <c r="D96" s="70" t="s">
        <v>104</v>
      </c>
      <c r="E96" s="59" t="s">
        <v>71</v>
      </c>
      <c r="F96" s="70" t="s">
        <v>3469</v>
      </c>
      <c r="G96" s="70">
        <v>1993</v>
      </c>
      <c r="H96" s="71">
        <v>2</v>
      </c>
      <c r="I96" s="61">
        <v>0</v>
      </c>
      <c r="J96" s="72">
        <v>30</v>
      </c>
      <c r="K96" s="72">
        <v>0.3</v>
      </c>
      <c r="L96" s="60">
        <v>0</v>
      </c>
      <c r="M96" s="61">
        <v>0</v>
      </c>
      <c r="N96" s="61">
        <v>0</v>
      </c>
      <c r="O96" s="61">
        <v>0</v>
      </c>
      <c r="P96" s="61">
        <v>0</v>
      </c>
      <c r="Q96" s="61">
        <v>0</v>
      </c>
      <c r="R96" s="61">
        <v>0</v>
      </c>
      <c r="S96" s="61">
        <v>0</v>
      </c>
      <c r="T96" s="71">
        <v>0.6</v>
      </c>
      <c r="U96" s="72">
        <v>0.6</v>
      </c>
      <c r="V96" s="61">
        <v>0</v>
      </c>
      <c r="W96" s="72">
        <v>0.6</v>
      </c>
      <c r="X96" s="60">
        <v>0</v>
      </c>
      <c r="Y96" s="72">
        <v>2</v>
      </c>
      <c r="Z96" s="72">
        <v>2</v>
      </c>
      <c r="AA96" s="60">
        <v>0</v>
      </c>
      <c r="AB96" s="61">
        <v>0</v>
      </c>
      <c r="AC96" s="61">
        <v>0</v>
      </c>
      <c r="AD96" s="61">
        <v>0</v>
      </c>
      <c r="AE96" s="61">
        <v>0</v>
      </c>
      <c r="AF96" s="71">
        <v>1.67</v>
      </c>
      <c r="AG96" s="61">
        <v>0</v>
      </c>
      <c r="AH96" s="72">
        <v>1.67</v>
      </c>
      <c r="AI96" s="72">
        <v>1.67</v>
      </c>
      <c r="AJ96" s="72">
        <v>1.67</v>
      </c>
      <c r="AK96" s="64" t="s">
        <v>25</v>
      </c>
    </row>
    <row r="97" spans="1:37" ht="17.25" thickBot="1">
      <c r="A97" s="73">
        <v>95</v>
      </c>
      <c r="B97" s="58" t="s">
        <v>2876</v>
      </c>
      <c r="C97" s="59" t="s">
        <v>1815</v>
      </c>
      <c r="D97" s="70" t="s">
        <v>103</v>
      </c>
      <c r="E97" s="59" t="s">
        <v>2356</v>
      </c>
      <c r="F97" s="70" t="s">
        <v>3470</v>
      </c>
      <c r="G97" s="70">
        <v>1998</v>
      </c>
      <c r="H97" s="71">
        <v>1</v>
      </c>
      <c r="I97" s="61">
        <v>0</v>
      </c>
      <c r="J97" s="72">
        <v>10</v>
      </c>
      <c r="K97" s="72">
        <v>0.1</v>
      </c>
      <c r="L97" s="60">
        <v>0</v>
      </c>
      <c r="M97" s="61">
        <v>0</v>
      </c>
      <c r="N97" s="61">
        <v>0</v>
      </c>
      <c r="O97" s="61">
        <v>0</v>
      </c>
      <c r="P97" s="61">
        <v>0</v>
      </c>
      <c r="Q97" s="61">
        <v>0</v>
      </c>
      <c r="R97" s="72">
        <v>1</v>
      </c>
      <c r="S97" s="61">
        <v>0</v>
      </c>
      <c r="T97" s="60">
        <v>0</v>
      </c>
      <c r="U97" s="61">
        <v>0</v>
      </c>
      <c r="V97" s="61">
        <v>0</v>
      </c>
      <c r="W97" s="61">
        <v>0</v>
      </c>
      <c r="X97" s="60">
        <v>0</v>
      </c>
      <c r="Y97" s="61">
        <v>0</v>
      </c>
      <c r="Z97" s="61">
        <v>0</v>
      </c>
      <c r="AA97" s="60">
        <v>0</v>
      </c>
      <c r="AB97" s="61">
        <v>0</v>
      </c>
      <c r="AC97" s="61">
        <v>0</v>
      </c>
      <c r="AD97" s="61">
        <v>0</v>
      </c>
      <c r="AE97" s="61">
        <v>0</v>
      </c>
      <c r="AF97" s="60">
        <v>0</v>
      </c>
      <c r="AG97" s="61">
        <v>0</v>
      </c>
      <c r="AH97" s="61">
        <v>0</v>
      </c>
      <c r="AI97" s="61">
        <v>0</v>
      </c>
      <c r="AJ97" s="61">
        <v>0</v>
      </c>
      <c r="AK97" s="64" t="s">
        <v>25</v>
      </c>
    </row>
    <row r="98" spans="1:37" ht="17.25" thickBot="1">
      <c r="A98" s="73">
        <v>96</v>
      </c>
      <c r="B98" s="58" t="s">
        <v>160</v>
      </c>
      <c r="C98" s="59" t="s">
        <v>1815</v>
      </c>
      <c r="D98" s="70" t="s">
        <v>104</v>
      </c>
      <c r="E98" s="59" t="s">
        <v>93</v>
      </c>
      <c r="F98" s="70" t="s">
        <v>3471</v>
      </c>
      <c r="G98" s="70">
        <v>1990</v>
      </c>
      <c r="H98" s="71">
        <v>5</v>
      </c>
      <c r="I98" s="72">
        <v>5</v>
      </c>
      <c r="J98" s="72">
        <v>430</v>
      </c>
      <c r="K98" s="72">
        <v>4.8</v>
      </c>
      <c r="L98" s="60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72">
        <v>2</v>
      </c>
      <c r="S98" s="61">
        <v>0</v>
      </c>
      <c r="T98" s="71">
        <v>0.4</v>
      </c>
      <c r="U98" s="72">
        <v>0.4</v>
      </c>
      <c r="V98" s="72">
        <v>0.1</v>
      </c>
      <c r="W98" s="72">
        <v>0.5</v>
      </c>
      <c r="X98" s="60">
        <v>0</v>
      </c>
      <c r="Y98" s="72">
        <v>14</v>
      </c>
      <c r="Z98" s="72">
        <v>2</v>
      </c>
      <c r="AA98" s="60">
        <v>0</v>
      </c>
      <c r="AB98" s="61">
        <v>0</v>
      </c>
      <c r="AC98" s="61">
        <v>0</v>
      </c>
      <c r="AD98" s="61">
        <v>0</v>
      </c>
      <c r="AE98" s="61">
        <v>0</v>
      </c>
      <c r="AF98" s="71">
        <v>0.08</v>
      </c>
      <c r="AG98" s="72">
        <v>0.02</v>
      </c>
      <c r="AH98" s="72">
        <v>0.1</v>
      </c>
      <c r="AI98" s="72">
        <v>0.08</v>
      </c>
      <c r="AJ98" s="72">
        <v>0.1</v>
      </c>
      <c r="AK98" s="64" t="s">
        <v>25</v>
      </c>
    </row>
    <row r="99" spans="1:37" ht="17.25" thickBot="1">
      <c r="A99" s="73">
        <v>97</v>
      </c>
      <c r="B99" s="58" t="s">
        <v>161</v>
      </c>
      <c r="C99" s="59" t="s">
        <v>1847</v>
      </c>
      <c r="D99" s="70" t="s">
        <v>103</v>
      </c>
      <c r="E99" s="59" t="s">
        <v>65</v>
      </c>
      <c r="F99" s="70" t="s">
        <v>3472</v>
      </c>
      <c r="G99" s="70">
        <v>1991</v>
      </c>
      <c r="H99" s="71">
        <v>1</v>
      </c>
      <c r="I99" s="72">
        <v>1</v>
      </c>
      <c r="J99" s="72">
        <v>22</v>
      </c>
      <c r="K99" s="72">
        <v>0.2</v>
      </c>
      <c r="L99" s="60">
        <v>0</v>
      </c>
      <c r="M99" s="61">
        <v>0</v>
      </c>
      <c r="N99" s="61">
        <v>0</v>
      </c>
      <c r="O99" s="61">
        <v>0</v>
      </c>
      <c r="P99" s="61">
        <v>0</v>
      </c>
      <c r="Q99" s="61">
        <v>0</v>
      </c>
      <c r="R99" s="61">
        <v>0</v>
      </c>
      <c r="S99" s="61">
        <v>0</v>
      </c>
      <c r="T99" s="60">
        <v>0</v>
      </c>
      <c r="U99" s="61">
        <v>0</v>
      </c>
      <c r="V99" s="72">
        <v>0.2</v>
      </c>
      <c r="W99" s="72">
        <v>0.2</v>
      </c>
      <c r="X99" s="60">
        <v>0</v>
      </c>
      <c r="Y99" s="72">
        <v>1</v>
      </c>
      <c r="Z99" s="72">
        <v>3</v>
      </c>
      <c r="AA99" s="60">
        <v>0</v>
      </c>
      <c r="AB99" s="61">
        <v>0</v>
      </c>
      <c r="AC99" s="61">
        <v>0</v>
      </c>
      <c r="AD99" s="61">
        <v>0</v>
      </c>
      <c r="AE99" s="61">
        <v>0</v>
      </c>
      <c r="AF99" s="71">
        <v>0.08</v>
      </c>
      <c r="AG99" s="72">
        <v>0.83</v>
      </c>
      <c r="AH99" s="72">
        <v>0.91</v>
      </c>
      <c r="AI99" s="72">
        <v>0.08</v>
      </c>
      <c r="AJ99" s="72">
        <v>0.91</v>
      </c>
      <c r="AK99" s="64" t="s">
        <v>25</v>
      </c>
    </row>
    <row r="100" spans="1:37" ht="17.25" thickBot="1">
      <c r="A100" s="73">
        <v>98</v>
      </c>
      <c r="B100" s="58" t="s">
        <v>2991</v>
      </c>
      <c r="C100" s="59" t="s">
        <v>1847</v>
      </c>
      <c r="D100" s="70" t="s">
        <v>104</v>
      </c>
      <c r="E100" s="59" t="s">
        <v>2355</v>
      </c>
      <c r="F100" s="70" t="s">
        <v>3473</v>
      </c>
      <c r="G100" s="70">
        <v>1999</v>
      </c>
      <c r="H100" s="71">
        <v>3</v>
      </c>
      <c r="I100" s="72">
        <v>1</v>
      </c>
      <c r="J100" s="72">
        <v>139</v>
      </c>
      <c r="K100" s="72">
        <v>1.5</v>
      </c>
      <c r="L100" s="60">
        <v>0</v>
      </c>
      <c r="M100" s="61">
        <v>0</v>
      </c>
      <c r="N100" s="61">
        <v>0</v>
      </c>
      <c r="O100" s="61">
        <v>0</v>
      </c>
      <c r="P100" s="61">
        <v>0</v>
      </c>
      <c r="Q100" s="61">
        <v>0</v>
      </c>
      <c r="R100" s="72">
        <v>1</v>
      </c>
      <c r="S100" s="61">
        <v>0</v>
      </c>
      <c r="T100" s="71">
        <v>0.4</v>
      </c>
      <c r="U100" s="72">
        <v>0.4</v>
      </c>
      <c r="V100" s="72">
        <v>0.1</v>
      </c>
      <c r="W100" s="72">
        <v>0.5</v>
      </c>
      <c r="X100" s="71">
        <v>1</v>
      </c>
      <c r="Y100" s="72">
        <v>6</v>
      </c>
      <c r="Z100" s="61">
        <v>0</v>
      </c>
      <c r="AA100" s="60">
        <v>0</v>
      </c>
      <c r="AB100" s="61">
        <v>0</v>
      </c>
      <c r="AC100" s="61">
        <v>0</v>
      </c>
      <c r="AD100" s="61">
        <v>0</v>
      </c>
      <c r="AE100" s="61">
        <v>0</v>
      </c>
      <c r="AF100" s="71">
        <v>0.23</v>
      </c>
      <c r="AG100" s="72">
        <v>0.09</v>
      </c>
      <c r="AH100" s="72">
        <v>0.32</v>
      </c>
      <c r="AI100" s="72">
        <v>0.23</v>
      </c>
      <c r="AJ100" s="72">
        <v>0.32</v>
      </c>
      <c r="AK100" s="64" t="s">
        <v>25</v>
      </c>
    </row>
    <row r="101" spans="1:37" ht="17.25" thickBot="1">
      <c r="A101" s="73">
        <v>99</v>
      </c>
      <c r="B101" s="58" t="s">
        <v>3222</v>
      </c>
      <c r="C101" s="59" t="s">
        <v>1847</v>
      </c>
      <c r="D101" s="70" t="s">
        <v>102</v>
      </c>
      <c r="E101" s="59" t="s">
        <v>83</v>
      </c>
      <c r="F101" s="70" t="s">
        <v>3474</v>
      </c>
      <c r="G101" s="70">
        <v>1995</v>
      </c>
      <c r="H101" s="71">
        <v>1</v>
      </c>
      <c r="I101" s="61">
        <v>0</v>
      </c>
      <c r="J101" s="72">
        <v>1</v>
      </c>
      <c r="K101" s="61">
        <v>0</v>
      </c>
      <c r="L101" s="60">
        <v>0</v>
      </c>
      <c r="M101" s="61">
        <v>0</v>
      </c>
      <c r="N101" s="61">
        <v>0</v>
      </c>
      <c r="O101" s="61">
        <v>0</v>
      </c>
      <c r="P101" s="61">
        <v>0</v>
      </c>
      <c r="Q101" s="61">
        <v>0</v>
      </c>
      <c r="R101" s="61">
        <v>0</v>
      </c>
      <c r="S101" s="61">
        <v>0</v>
      </c>
      <c r="T101" s="60">
        <v>0</v>
      </c>
      <c r="U101" s="61">
        <v>0</v>
      </c>
      <c r="V101" s="61">
        <v>0</v>
      </c>
      <c r="W101" s="61">
        <v>0</v>
      </c>
      <c r="X101" s="60">
        <v>0</v>
      </c>
      <c r="Y101" s="61">
        <v>0</v>
      </c>
      <c r="Z101" s="61">
        <v>0</v>
      </c>
      <c r="AA101" s="60">
        <v>0</v>
      </c>
      <c r="AB101" s="61">
        <v>0</v>
      </c>
      <c r="AC101" s="61">
        <v>0</v>
      </c>
      <c r="AD101" s="61">
        <v>0</v>
      </c>
      <c r="AE101" s="61">
        <v>0</v>
      </c>
      <c r="AF101" s="60">
        <v>0</v>
      </c>
      <c r="AG101" s="61">
        <v>0</v>
      </c>
      <c r="AH101" s="61">
        <v>0</v>
      </c>
      <c r="AI101" s="61">
        <v>0</v>
      </c>
      <c r="AJ101" s="61">
        <v>0</v>
      </c>
      <c r="AK101" s="64" t="s">
        <v>25</v>
      </c>
    </row>
    <row r="102" spans="1:37" ht="17.25" thickBot="1">
      <c r="A102" s="73">
        <v>100</v>
      </c>
      <c r="B102" s="58" t="s">
        <v>2694</v>
      </c>
      <c r="C102" s="59" t="s">
        <v>1817</v>
      </c>
      <c r="D102" s="70" t="s">
        <v>1813</v>
      </c>
      <c r="E102" s="59" t="s">
        <v>83</v>
      </c>
      <c r="F102" s="70" t="s">
        <v>3475</v>
      </c>
      <c r="G102" s="70">
        <v>1999</v>
      </c>
      <c r="H102" s="71">
        <v>5</v>
      </c>
      <c r="I102" s="72">
        <v>5</v>
      </c>
      <c r="J102" s="72">
        <v>401</v>
      </c>
      <c r="K102" s="72">
        <v>4.5</v>
      </c>
      <c r="L102" s="71">
        <v>2</v>
      </c>
      <c r="M102" s="72">
        <v>2</v>
      </c>
      <c r="N102" s="72">
        <v>4</v>
      </c>
      <c r="O102" s="72">
        <v>2</v>
      </c>
      <c r="P102" s="61">
        <v>0</v>
      </c>
      <c r="Q102" s="61">
        <v>0</v>
      </c>
      <c r="R102" s="61">
        <v>0</v>
      </c>
      <c r="S102" s="61">
        <v>0</v>
      </c>
      <c r="T102" s="71">
        <v>1</v>
      </c>
      <c r="U102" s="72">
        <v>1</v>
      </c>
      <c r="V102" s="72">
        <v>2.2999999999999998</v>
      </c>
      <c r="W102" s="72">
        <v>3.3</v>
      </c>
      <c r="X102" s="71">
        <v>16</v>
      </c>
      <c r="Y102" s="72">
        <v>18</v>
      </c>
      <c r="Z102" s="72">
        <v>34</v>
      </c>
      <c r="AA102" s="71">
        <v>0.45</v>
      </c>
      <c r="AB102" s="72">
        <v>0.45</v>
      </c>
      <c r="AC102" s="72">
        <v>0.9</v>
      </c>
      <c r="AD102" s="72">
        <v>0.45</v>
      </c>
      <c r="AE102" s="72">
        <v>0.9</v>
      </c>
      <c r="AF102" s="71">
        <v>0.22</v>
      </c>
      <c r="AG102" s="72">
        <v>0.51</v>
      </c>
      <c r="AH102" s="72">
        <v>0.73</v>
      </c>
      <c r="AI102" s="72">
        <v>0.22</v>
      </c>
      <c r="AJ102" s="72">
        <v>0.73</v>
      </c>
      <c r="AK102" s="64" t="s">
        <v>25</v>
      </c>
    </row>
    <row r="103" spans="1:37" ht="17.25" thickBot="1">
      <c r="A103" s="73">
        <v>101</v>
      </c>
      <c r="B103" s="58" t="s">
        <v>2860</v>
      </c>
      <c r="C103" s="59" t="s">
        <v>1844</v>
      </c>
      <c r="D103" s="70" t="s">
        <v>104</v>
      </c>
      <c r="E103" s="59" t="s">
        <v>65</v>
      </c>
      <c r="F103" s="70" t="s">
        <v>3476</v>
      </c>
      <c r="G103" s="70">
        <v>1997</v>
      </c>
      <c r="H103" s="71">
        <v>4</v>
      </c>
      <c r="I103" s="72">
        <v>4</v>
      </c>
      <c r="J103" s="72">
        <v>360</v>
      </c>
      <c r="K103" s="72">
        <v>4</v>
      </c>
      <c r="L103" s="60">
        <v>0</v>
      </c>
      <c r="M103" s="61">
        <v>0</v>
      </c>
      <c r="N103" s="61">
        <v>0</v>
      </c>
      <c r="O103" s="61">
        <v>0</v>
      </c>
      <c r="P103" s="61">
        <v>0</v>
      </c>
      <c r="Q103" s="61">
        <v>0</v>
      </c>
      <c r="R103" s="61">
        <v>0</v>
      </c>
      <c r="S103" s="61">
        <v>0</v>
      </c>
      <c r="T103" s="71">
        <v>0.2</v>
      </c>
      <c r="U103" s="72">
        <v>0.2</v>
      </c>
      <c r="V103" s="61">
        <v>0</v>
      </c>
      <c r="W103" s="72">
        <v>0.2</v>
      </c>
      <c r="X103" s="71">
        <v>7</v>
      </c>
      <c r="Y103" s="72">
        <v>22</v>
      </c>
      <c r="Z103" s="72">
        <v>4</v>
      </c>
      <c r="AA103" s="60">
        <v>0</v>
      </c>
      <c r="AB103" s="61">
        <v>0</v>
      </c>
      <c r="AC103" s="61">
        <v>0</v>
      </c>
      <c r="AD103" s="61">
        <v>0</v>
      </c>
      <c r="AE103" s="61">
        <v>0</v>
      </c>
      <c r="AF103" s="71">
        <v>0.06</v>
      </c>
      <c r="AG103" s="61">
        <v>0</v>
      </c>
      <c r="AH103" s="72">
        <v>0.06</v>
      </c>
      <c r="AI103" s="72">
        <v>0.06</v>
      </c>
      <c r="AJ103" s="72">
        <v>0.06</v>
      </c>
      <c r="AK103" s="64" t="s">
        <v>25</v>
      </c>
    </row>
    <row r="104" spans="1:37" ht="17.25" thickBot="1">
      <c r="A104" s="73">
        <v>102</v>
      </c>
      <c r="B104" s="58" t="s">
        <v>162</v>
      </c>
      <c r="C104" s="59" t="s">
        <v>1849</v>
      </c>
      <c r="D104" s="70" t="s">
        <v>1822</v>
      </c>
      <c r="E104" s="59" t="s">
        <v>79</v>
      </c>
      <c r="F104" s="70" t="s">
        <v>3477</v>
      </c>
      <c r="G104" s="70">
        <v>1997</v>
      </c>
      <c r="H104" s="71">
        <v>5</v>
      </c>
      <c r="I104" s="72">
        <v>4</v>
      </c>
      <c r="J104" s="72">
        <v>302</v>
      </c>
      <c r="K104" s="72">
        <v>3.4</v>
      </c>
      <c r="L104" s="71">
        <v>2</v>
      </c>
      <c r="M104" s="61">
        <v>0</v>
      </c>
      <c r="N104" s="72">
        <v>2</v>
      </c>
      <c r="O104" s="72">
        <v>2</v>
      </c>
      <c r="P104" s="61">
        <v>0</v>
      </c>
      <c r="Q104" s="61">
        <v>0</v>
      </c>
      <c r="R104" s="61">
        <v>0</v>
      </c>
      <c r="S104" s="61">
        <v>0</v>
      </c>
      <c r="T104" s="71">
        <v>1.6</v>
      </c>
      <c r="U104" s="72">
        <v>1.6</v>
      </c>
      <c r="V104" s="72">
        <v>0.5</v>
      </c>
      <c r="W104" s="72">
        <v>2.1</v>
      </c>
      <c r="X104" s="71">
        <v>13</v>
      </c>
      <c r="Y104" s="72">
        <v>8</v>
      </c>
      <c r="Z104" s="72">
        <v>30</v>
      </c>
      <c r="AA104" s="71">
        <v>0.6</v>
      </c>
      <c r="AB104" s="61">
        <v>0</v>
      </c>
      <c r="AC104" s="72">
        <v>0.6</v>
      </c>
      <c r="AD104" s="72">
        <v>0.6</v>
      </c>
      <c r="AE104" s="72">
        <v>0.6</v>
      </c>
      <c r="AF104" s="71">
        <v>0.48</v>
      </c>
      <c r="AG104" s="72">
        <v>0.15</v>
      </c>
      <c r="AH104" s="72">
        <v>0.63</v>
      </c>
      <c r="AI104" s="72">
        <v>0.48</v>
      </c>
      <c r="AJ104" s="72">
        <v>0.63</v>
      </c>
      <c r="AK104" s="64" t="s">
        <v>25</v>
      </c>
    </row>
    <row r="105" spans="1:37" ht="17.25" thickBot="1">
      <c r="A105" s="73">
        <v>103</v>
      </c>
      <c r="B105" s="58" t="s">
        <v>163</v>
      </c>
      <c r="C105" s="59" t="s">
        <v>1817</v>
      </c>
      <c r="D105" s="70" t="s">
        <v>104</v>
      </c>
      <c r="E105" s="59" t="s">
        <v>83</v>
      </c>
      <c r="F105" s="70" t="s">
        <v>3478</v>
      </c>
      <c r="G105" s="70">
        <v>1993</v>
      </c>
      <c r="H105" s="71">
        <v>5</v>
      </c>
      <c r="I105" s="72">
        <v>5</v>
      </c>
      <c r="J105" s="72">
        <v>440</v>
      </c>
      <c r="K105" s="72">
        <v>4.9000000000000004</v>
      </c>
      <c r="L105" s="60">
        <v>0</v>
      </c>
      <c r="M105" s="72">
        <v>2</v>
      </c>
      <c r="N105" s="72">
        <v>2</v>
      </c>
      <c r="O105" s="61">
        <v>0</v>
      </c>
      <c r="P105" s="61">
        <v>0</v>
      </c>
      <c r="Q105" s="61">
        <v>0</v>
      </c>
      <c r="R105" s="72">
        <v>2</v>
      </c>
      <c r="S105" s="61">
        <v>0</v>
      </c>
      <c r="T105" s="71">
        <v>0.1</v>
      </c>
      <c r="U105" s="72">
        <v>0.1</v>
      </c>
      <c r="V105" s="72">
        <v>1.1000000000000001</v>
      </c>
      <c r="W105" s="72">
        <v>1.1000000000000001</v>
      </c>
      <c r="X105" s="71">
        <v>6</v>
      </c>
      <c r="Y105" s="72">
        <v>18</v>
      </c>
      <c r="Z105" s="72">
        <v>61</v>
      </c>
      <c r="AA105" s="60">
        <v>0</v>
      </c>
      <c r="AB105" s="72">
        <v>0.41</v>
      </c>
      <c r="AC105" s="72">
        <v>0.41</v>
      </c>
      <c r="AD105" s="61">
        <v>0</v>
      </c>
      <c r="AE105" s="72">
        <v>0.41</v>
      </c>
      <c r="AF105" s="71">
        <v>0.01</v>
      </c>
      <c r="AG105" s="72">
        <v>0.22</v>
      </c>
      <c r="AH105" s="72">
        <v>0.23</v>
      </c>
      <c r="AI105" s="72">
        <v>0.01</v>
      </c>
      <c r="AJ105" s="72">
        <v>0.23</v>
      </c>
      <c r="AK105" s="64" t="s">
        <v>25</v>
      </c>
    </row>
    <row r="106" spans="1:37" ht="17.25" thickBot="1">
      <c r="A106" s="73">
        <v>104</v>
      </c>
      <c r="B106" s="58" t="s">
        <v>164</v>
      </c>
      <c r="C106" s="59" t="s">
        <v>1817</v>
      </c>
      <c r="D106" s="70" t="s">
        <v>104</v>
      </c>
      <c r="E106" s="59" t="s">
        <v>75</v>
      </c>
      <c r="F106" s="70" t="s">
        <v>3479</v>
      </c>
      <c r="G106" s="70">
        <v>1997</v>
      </c>
      <c r="H106" s="71">
        <v>5</v>
      </c>
      <c r="I106" s="72">
        <v>5</v>
      </c>
      <c r="J106" s="72">
        <v>450</v>
      </c>
      <c r="K106" s="72">
        <v>5</v>
      </c>
      <c r="L106" s="60">
        <v>0</v>
      </c>
      <c r="M106" s="61">
        <v>0</v>
      </c>
      <c r="N106" s="61">
        <v>0</v>
      </c>
      <c r="O106" s="61">
        <v>0</v>
      </c>
      <c r="P106" s="61">
        <v>0</v>
      </c>
      <c r="Q106" s="61">
        <v>0</v>
      </c>
      <c r="R106" s="72">
        <v>2</v>
      </c>
      <c r="S106" s="61">
        <v>0</v>
      </c>
      <c r="T106" s="71">
        <v>0.1</v>
      </c>
      <c r="U106" s="72">
        <v>0.1</v>
      </c>
      <c r="V106" s="61">
        <v>0</v>
      </c>
      <c r="W106" s="72">
        <v>0.1</v>
      </c>
      <c r="X106" s="71">
        <v>4</v>
      </c>
      <c r="Y106" s="72">
        <v>27</v>
      </c>
      <c r="Z106" s="61">
        <v>0</v>
      </c>
      <c r="AA106" s="60">
        <v>0</v>
      </c>
      <c r="AB106" s="61">
        <v>0</v>
      </c>
      <c r="AC106" s="61">
        <v>0</v>
      </c>
      <c r="AD106" s="61">
        <v>0</v>
      </c>
      <c r="AE106" s="61">
        <v>0</v>
      </c>
      <c r="AF106" s="71">
        <v>0.02</v>
      </c>
      <c r="AG106" s="61">
        <v>0</v>
      </c>
      <c r="AH106" s="72">
        <v>0.02</v>
      </c>
      <c r="AI106" s="72">
        <v>0.02</v>
      </c>
      <c r="AJ106" s="72">
        <v>0.02</v>
      </c>
      <c r="AK106" s="64" t="s">
        <v>25</v>
      </c>
    </row>
    <row r="107" spans="1:37" ht="17.25" thickBot="1">
      <c r="A107" s="73">
        <v>105</v>
      </c>
      <c r="B107" s="58" t="s">
        <v>2695</v>
      </c>
      <c r="C107" s="59" t="s">
        <v>1817</v>
      </c>
      <c r="D107" s="70" t="s">
        <v>104</v>
      </c>
      <c r="E107" s="59" t="s">
        <v>81</v>
      </c>
      <c r="F107" s="70" t="s">
        <v>3480</v>
      </c>
      <c r="G107" s="70">
        <v>1998</v>
      </c>
      <c r="H107" s="71">
        <v>5</v>
      </c>
      <c r="I107" s="72">
        <v>5</v>
      </c>
      <c r="J107" s="72">
        <v>450</v>
      </c>
      <c r="K107" s="72">
        <v>5</v>
      </c>
      <c r="L107" s="71">
        <v>1</v>
      </c>
      <c r="M107" s="61">
        <v>0</v>
      </c>
      <c r="N107" s="72">
        <v>1</v>
      </c>
      <c r="O107" s="72">
        <v>1</v>
      </c>
      <c r="P107" s="61">
        <v>0</v>
      </c>
      <c r="Q107" s="61">
        <v>0</v>
      </c>
      <c r="R107" s="72">
        <v>2</v>
      </c>
      <c r="S107" s="61">
        <v>0</v>
      </c>
      <c r="T107" s="71">
        <v>0.7</v>
      </c>
      <c r="U107" s="72">
        <v>0.7</v>
      </c>
      <c r="V107" s="72">
        <v>0.1</v>
      </c>
      <c r="W107" s="72">
        <v>0.7</v>
      </c>
      <c r="X107" s="71">
        <v>4</v>
      </c>
      <c r="Y107" s="72">
        <v>30</v>
      </c>
      <c r="Z107" s="72">
        <v>3</v>
      </c>
      <c r="AA107" s="71">
        <v>0.2</v>
      </c>
      <c r="AB107" s="61">
        <v>0</v>
      </c>
      <c r="AC107" s="72">
        <v>0.2</v>
      </c>
      <c r="AD107" s="72">
        <v>0.2</v>
      </c>
      <c r="AE107" s="72">
        <v>0.2</v>
      </c>
      <c r="AF107" s="71">
        <v>0.13</v>
      </c>
      <c r="AG107" s="72">
        <v>0.01</v>
      </c>
      <c r="AH107" s="72">
        <v>0.14000000000000001</v>
      </c>
      <c r="AI107" s="72">
        <v>0.13</v>
      </c>
      <c r="AJ107" s="72">
        <v>0.14000000000000001</v>
      </c>
      <c r="AK107" s="64" t="s">
        <v>25</v>
      </c>
    </row>
    <row r="108" spans="1:37" ht="17.25" thickBot="1">
      <c r="A108" s="73">
        <v>106</v>
      </c>
      <c r="B108" s="58" t="s">
        <v>165</v>
      </c>
      <c r="C108" s="59" t="s">
        <v>1814</v>
      </c>
      <c r="D108" s="70" t="s">
        <v>102</v>
      </c>
      <c r="E108" s="59" t="s">
        <v>79</v>
      </c>
      <c r="F108" s="70" t="s">
        <v>3481</v>
      </c>
      <c r="G108" s="70">
        <v>2005</v>
      </c>
      <c r="H108" s="71">
        <v>1</v>
      </c>
      <c r="I108" s="61">
        <v>0</v>
      </c>
      <c r="J108" s="72">
        <v>14</v>
      </c>
      <c r="K108" s="72">
        <v>0.2</v>
      </c>
      <c r="L108" s="60">
        <v>0</v>
      </c>
      <c r="M108" s="61">
        <v>0</v>
      </c>
      <c r="N108" s="61">
        <v>0</v>
      </c>
      <c r="O108" s="61">
        <v>0</v>
      </c>
      <c r="P108" s="61">
        <v>0</v>
      </c>
      <c r="Q108" s="61">
        <v>0</v>
      </c>
      <c r="R108" s="61">
        <v>0</v>
      </c>
      <c r="S108" s="61">
        <v>0</v>
      </c>
      <c r="T108" s="60">
        <v>0</v>
      </c>
      <c r="U108" s="61">
        <v>0</v>
      </c>
      <c r="V108" s="61">
        <v>0</v>
      </c>
      <c r="W108" s="61">
        <v>0</v>
      </c>
      <c r="X108" s="60">
        <v>0</v>
      </c>
      <c r="Y108" s="61">
        <v>0</v>
      </c>
      <c r="Z108" s="61">
        <v>0</v>
      </c>
      <c r="AA108" s="60">
        <v>0</v>
      </c>
      <c r="AB108" s="61">
        <v>0</v>
      </c>
      <c r="AC108" s="61">
        <v>0</v>
      </c>
      <c r="AD108" s="61">
        <v>0</v>
      </c>
      <c r="AE108" s="61">
        <v>0</v>
      </c>
      <c r="AF108" s="60">
        <v>0</v>
      </c>
      <c r="AG108" s="61">
        <v>0</v>
      </c>
      <c r="AH108" s="61">
        <v>0</v>
      </c>
      <c r="AI108" s="61">
        <v>0</v>
      </c>
      <c r="AJ108" s="61">
        <v>0</v>
      </c>
      <c r="AK108" s="64" t="s">
        <v>25</v>
      </c>
    </row>
    <row r="109" spans="1:37" ht="17.25" thickBot="1">
      <c r="A109" s="73">
        <v>107</v>
      </c>
      <c r="B109" s="58" t="s">
        <v>2696</v>
      </c>
      <c r="C109" s="59" t="s">
        <v>1815</v>
      </c>
      <c r="D109" s="70" t="s">
        <v>103</v>
      </c>
      <c r="E109" s="59" t="s">
        <v>96</v>
      </c>
      <c r="F109" s="70" t="s">
        <v>3482</v>
      </c>
      <c r="G109" s="70">
        <v>2003</v>
      </c>
      <c r="H109" s="71">
        <v>3</v>
      </c>
      <c r="I109" s="72">
        <v>1</v>
      </c>
      <c r="J109" s="72">
        <v>118</v>
      </c>
      <c r="K109" s="72">
        <v>1.3</v>
      </c>
      <c r="L109" s="60">
        <v>0</v>
      </c>
      <c r="M109" s="61">
        <v>0</v>
      </c>
      <c r="N109" s="61">
        <v>0</v>
      </c>
      <c r="O109" s="61">
        <v>0</v>
      </c>
      <c r="P109" s="61">
        <v>0</v>
      </c>
      <c r="Q109" s="61">
        <v>0</v>
      </c>
      <c r="R109" s="61">
        <v>0</v>
      </c>
      <c r="S109" s="61">
        <v>0</v>
      </c>
      <c r="T109" s="71">
        <v>0.1</v>
      </c>
      <c r="U109" s="72">
        <v>0.1</v>
      </c>
      <c r="V109" s="61">
        <v>0</v>
      </c>
      <c r="W109" s="72">
        <v>0.1</v>
      </c>
      <c r="X109" s="71">
        <v>5</v>
      </c>
      <c r="Y109" s="61">
        <v>0</v>
      </c>
      <c r="Z109" s="72">
        <v>6</v>
      </c>
      <c r="AA109" s="60">
        <v>0</v>
      </c>
      <c r="AB109" s="61">
        <v>0</v>
      </c>
      <c r="AC109" s="61">
        <v>0</v>
      </c>
      <c r="AD109" s="61">
        <v>0</v>
      </c>
      <c r="AE109" s="61">
        <v>0</v>
      </c>
      <c r="AF109" s="71">
        <v>0.05</v>
      </c>
      <c r="AG109" s="72">
        <v>0.02</v>
      </c>
      <c r="AH109" s="72">
        <v>7.0000000000000007E-2</v>
      </c>
      <c r="AI109" s="72">
        <v>0.05</v>
      </c>
      <c r="AJ109" s="72">
        <v>7.0000000000000007E-2</v>
      </c>
      <c r="AK109" s="64" t="s">
        <v>25</v>
      </c>
    </row>
    <row r="110" spans="1:37" ht="17.25" thickBot="1">
      <c r="A110" s="73">
        <v>108</v>
      </c>
      <c r="B110" s="58" t="s">
        <v>166</v>
      </c>
      <c r="C110" s="59" t="s">
        <v>1835</v>
      </c>
      <c r="D110" s="70" t="s">
        <v>102</v>
      </c>
      <c r="E110" s="59" t="s">
        <v>93</v>
      </c>
      <c r="F110" s="70" t="s">
        <v>3483</v>
      </c>
      <c r="G110" s="70">
        <v>1992</v>
      </c>
      <c r="H110" s="71">
        <v>1</v>
      </c>
      <c r="I110" s="61">
        <v>0</v>
      </c>
      <c r="J110" s="72">
        <v>31</v>
      </c>
      <c r="K110" s="72">
        <v>0.3</v>
      </c>
      <c r="L110" s="60">
        <v>0</v>
      </c>
      <c r="M110" s="61">
        <v>0</v>
      </c>
      <c r="N110" s="61">
        <v>0</v>
      </c>
      <c r="O110" s="61">
        <v>0</v>
      </c>
      <c r="P110" s="61">
        <v>0</v>
      </c>
      <c r="Q110" s="61">
        <v>0</v>
      </c>
      <c r="R110" s="61">
        <v>0</v>
      </c>
      <c r="S110" s="61">
        <v>0</v>
      </c>
      <c r="T110" s="71">
        <v>0.1</v>
      </c>
      <c r="U110" s="72">
        <v>0.1</v>
      </c>
      <c r="V110" s="72">
        <v>0.1</v>
      </c>
      <c r="W110" s="72">
        <v>0.2</v>
      </c>
      <c r="X110" s="60">
        <v>0</v>
      </c>
      <c r="Y110" s="72">
        <v>1</v>
      </c>
      <c r="Z110" s="72">
        <v>2</v>
      </c>
      <c r="AA110" s="60">
        <v>0</v>
      </c>
      <c r="AB110" s="61">
        <v>0</v>
      </c>
      <c r="AC110" s="61">
        <v>0</v>
      </c>
      <c r="AD110" s="61">
        <v>0</v>
      </c>
      <c r="AE110" s="61">
        <v>0</v>
      </c>
      <c r="AF110" s="71">
        <v>0.34</v>
      </c>
      <c r="AG110" s="72">
        <v>0.3</v>
      </c>
      <c r="AH110" s="72">
        <v>0.64</v>
      </c>
      <c r="AI110" s="72">
        <v>0.34</v>
      </c>
      <c r="AJ110" s="72">
        <v>0.64</v>
      </c>
      <c r="AK110" s="64" t="s">
        <v>25</v>
      </c>
    </row>
    <row r="111" spans="1:37" ht="17.25" thickBot="1">
      <c r="A111" s="73">
        <v>109</v>
      </c>
      <c r="B111" s="58" t="s">
        <v>3003</v>
      </c>
      <c r="C111" s="59" t="s">
        <v>1847</v>
      </c>
      <c r="D111" s="70" t="s">
        <v>102</v>
      </c>
      <c r="E111" s="59" t="s">
        <v>65</v>
      </c>
      <c r="F111" s="70" t="s">
        <v>3484</v>
      </c>
      <c r="G111" s="70">
        <v>2002</v>
      </c>
      <c r="H111" s="71">
        <v>2</v>
      </c>
      <c r="I111" s="72">
        <v>2</v>
      </c>
      <c r="J111" s="72">
        <v>164</v>
      </c>
      <c r="K111" s="72">
        <v>1.8</v>
      </c>
      <c r="L111" s="71">
        <v>1</v>
      </c>
      <c r="M111" s="61">
        <v>0</v>
      </c>
      <c r="N111" s="72">
        <v>1</v>
      </c>
      <c r="O111" s="72">
        <v>1</v>
      </c>
      <c r="P111" s="61">
        <v>0</v>
      </c>
      <c r="Q111" s="61">
        <v>0</v>
      </c>
      <c r="R111" s="61">
        <v>0</v>
      </c>
      <c r="S111" s="61">
        <v>0</v>
      </c>
      <c r="T111" s="71">
        <v>0.1</v>
      </c>
      <c r="U111" s="72">
        <v>0.1</v>
      </c>
      <c r="V111" s="72">
        <v>0.6</v>
      </c>
      <c r="W111" s="72">
        <v>0.7</v>
      </c>
      <c r="X111" s="71">
        <v>15</v>
      </c>
      <c r="Y111" s="72">
        <v>4</v>
      </c>
      <c r="Z111" s="72">
        <v>20</v>
      </c>
      <c r="AA111" s="71">
        <v>0.55000000000000004</v>
      </c>
      <c r="AB111" s="61">
        <v>0</v>
      </c>
      <c r="AC111" s="72">
        <v>0.55000000000000004</v>
      </c>
      <c r="AD111" s="72">
        <v>0.55000000000000004</v>
      </c>
      <c r="AE111" s="72">
        <v>0.55000000000000004</v>
      </c>
      <c r="AF111" s="71">
        <v>0.05</v>
      </c>
      <c r="AG111" s="72">
        <v>0.35</v>
      </c>
      <c r="AH111" s="72">
        <v>0.41</v>
      </c>
      <c r="AI111" s="72">
        <v>0.05</v>
      </c>
      <c r="AJ111" s="72">
        <v>0.41</v>
      </c>
      <c r="AK111" s="64" t="s">
        <v>25</v>
      </c>
    </row>
    <row r="112" spans="1:37" ht="17.25" thickBot="1">
      <c r="A112" s="73">
        <v>110</v>
      </c>
      <c r="B112" s="58" t="s">
        <v>167</v>
      </c>
      <c r="C112" s="59" t="s">
        <v>1825</v>
      </c>
      <c r="D112" s="70" t="s">
        <v>104</v>
      </c>
      <c r="E112" s="59" t="s">
        <v>63</v>
      </c>
      <c r="F112" s="70" t="s">
        <v>3485</v>
      </c>
      <c r="G112" s="70">
        <v>1997</v>
      </c>
      <c r="H112" s="71">
        <v>4</v>
      </c>
      <c r="I112" s="72">
        <v>2</v>
      </c>
      <c r="J112" s="72">
        <v>206</v>
      </c>
      <c r="K112" s="72">
        <v>2.2999999999999998</v>
      </c>
      <c r="L112" s="60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72">
        <v>1</v>
      </c>
      <c r="S112" s="61">
        <v>0</v>
      </c>
      <c r="T112" s="60">
        <v>0</v>
      </c>
      <c r="U112" s="61">
        <v>0</v>
      </c>
      <c r="V112" s="61">
        <v>0</v>
      </c>
      <c r="W112" s="61">
        <v>0</v>
      </c>
      <c r="X112" s="60">
        <v>0</v>
      </c>
      <c r="Y112" s="72">
        <v>11</v>
      </c>
      <c r="Z112" s="72">
        <v>2</v>
      </c>
      <c r="AA112" s="60">
        <v>0</v>
      </c>
      <c r="AB112" s="61">
        <v>0</v>
      </c>
      <c r="AC112" s="61">
        <v>0</v>
      </c>
      <c r="AD112" s="61">
        <v>0</v>
      </c>
      <c r="AE112" s="61">
        <v>0</v>
      </c>
      <c r="AF112" s="60">
        <v>0</v>
      </c>
      <c r="AG112" s="61">
        <v>0</v>
      </c>
      <c r="AH112" s="61">
        <v>0</v>
      </c>
      <c r="AI112" s="61">
        <v>0</v>
      </c>
      <c r="AJ112" s="61">
        <v>0</v>
      </c>
      <c r="AK112" s="64" t="s">
        <v>25</v>
      </c>
    </row>
    <row r="113" spans="1:37" ht="17.25" thickBot="1">
      <c r="A113" s="73">
        <v>111</v>
      </c>
      <c r="B113" s="58" t="s">
        <v>168</v>
      </c>
      <c r="C113" s="59" t="s">
        <v>1842</v>
      </c>
      <c r="D113" s="70" t="s">
        <v>1813</v>
      </c>
      <c r="E113" s="59" t="s">
        <v>96</v>
      </c>
      <c r="F113" s="70" t="s">
        <v>3486</v>
      </c>
      <c r="G113" s="70">
        <v>1993</v>
      </c>
      <c r="H113" s="71">
        <v>5</v>
      </c>
      <c r="I113" s="72">
        <v>5</v>
      </c>
      <c r="J113" s="72">
        <v>438</v>
      </c>
      <c r="K113" s="72">
        <v>4.9000000000000004</v>
      </c>
      <c r="L113" s="71">
        <v>1</v>
      </c>
      <c r="M113" s="61">
        <v>0</v>
      </c>
      <c r="N113" s="72">
        <v>1</v>
      </c>
      <c r="O113" s="72">
        <v>1</v>
      </c>
      <c r="P113" s="61">
        <v>0</v>
      </c>
      <c r="Q113" s="61">
        <v>0</v>
      </c>
      <c r="R113" s="72">
        <v>1</v>
      </c>
      <c r="S113" s="61">
        <v>0</v>
      </c>
      <c r="T113" s="71">
        <v>1.9</v>
      </c>
      <c r="U113" s="72">
        <v>1.9</v>
      </c>
      <c r="V113" s="72">
        <v>1.1000000000000001</v>
      </c>
      <c r="W113" s="72">
        <v>3</v>
      </c>
      <c r="X113" s="71">
        <v>12</v>
      </c>
      <c r="Y113" s="72">
        <v>13</v>
      </c>
      <c r="Z113" s="72">
        <v>24</v>
      </c>
      <c r="AA113" s="71">
        <v>0.21</v>
      </c>
      <c r="AB113" s="61">
        <v>0</v>
      </c>
      <c r="AC113" s="72">
        <v>0.21</v>
      </c>
      <c r="AD113" s="72">
        <v>0.21</v>
      </c>
      <c r="AE113" s="72">
        <v>0.21</v>
      </c>
      <c r="AF113" s="71">
        <v>0.4</v>
      </c>
      <c r="AG113" s="72">
        <v>0.22</v>
      </c>
      <c r="AH113" s="72">
        <v>0.62</v>
      </c>
      <c r="AI113" s="72">
        <v>0.4</v>
      </c>
      <c r="AJ113" s="72">
        <v>0.62</v>
      </c>
      <c r="AK113" s="64" t="s">
        <v>25</v>
      </c>
    </row>
    <row r="114" spans="1:37" ht="17.25" thickBot="1">
      <c r="A114" s="73">
        <v>112</v>
      </c>
      <c r="B114" s="58" t="s">
        <v>169</v>
      </c>
      <c r="C114" s="59" t="s">
        <v>1842</v>
      </c>
      <c r="D114" s="70" t="s">
        <v>103</v>
      </c>
      <c r="E114" s="59" t="s">
        <v>85</v>
      </c>
      <c r="F114" s="70" t="s">
        <v>3487</v>
      </c>
      <c r="G114" s="70">
        <v>2000</v>
      </c>
      <c r="H114" s="71">
        <v>5</v>
      </c>
      <c r="I114" s="72">
        <v>5</v>
      </c>
      <c r="J114" s="72">
        <v>449</v>
      </c>
      <c r="K114" s="72">
        <v>5</v>
      </c>
      <c r="L114" s="60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72">
        <v>1</v>
      </c>
      <c r="S114" s="61">
        <v>0</v>
      </c>
      <c r="T114" s="71">
        <v>0.1</v>
      </c>
      <c r="U114" s="72">
        <v>0.1</v>
      </c>
      <c r="V114" s="72">
        <v>0.4</v>
      </c>
      <c r="W114" s="72">
        <v>0.5</v>
      </c>
      <c r="X114" s="71">
        <v>6</v>
      </c>
      <c r="Y114" s="72">
        <v>28</v>
      </c>
      <c r="Z114" s="72">
        <v>2</v>
      </c>
      <c r="AA114" s="60">
        <v>0</v>
      </c>
      <c r="AB114" s="61">
        <v>0</v>
      </c>
      <c r="AC114" s="61">
        <v>0</v>
      </c>
      <c r="AD114" s="61">
        <v>0</v>
      </c>
      <c r="AE114" s="61">
        <v>0</v>
      </c>
      <c r="AF114" s="71">
        <v>0.02</v>
      </c>
      <c r="AG114" s="72">
        <v>0.09</v>
      </c>
      <c r="AH114" s="72">
        <v>0.11</v>
      </c>
      <c r="AI114" s="72">
        <v>0.02</v>
      </c>
      <c r="AJ114" s="72">
        <v>0.11</v>
      </c>
      <c r="AK114" s="64" t="s">
        <v>25</v>
      </c>
    </row>
    <row r="115" spans="1:37" ht="17.25" thickBot="1">
      <c r="A115" s="73">
        <v>113</v>
      </c>
      <c r="B115" s="58" t="s">
        <v>2697</v>
      </c>
      <c r="C115" s="59" t="s">
        <v>1815</v>
      </c>
      <c r="D115" s="70" t="s">
        <v>1836</v>
      </c>
      <c r="E115" s="59" t="s">
        <v>2671</v>
      </c>
      <c r="F115" s="70" t="s">
        <v>3488</v>
      </c>
      <c r="G115" s="70">
        <v>1999</v>
      </c>
      <c r="H115" s="71">
        <v>4</v>
      </c>
      <c r="I115" s="72">
        <v>1</v>
      </c>
      <c r="J115" s="72">
        <v>142</v>
      </c>
      <c r="K115" s="72">
        <v>1.6</v>
      </c>
      <c r="L115" s="60">
        <v>0</v>
      </c>
      <c r="M115" s="61">
        <v>0</v>
      </c>
      <c r="N115" s="61">
        <v>0</v>
      </c>
      <c r="O115" s="61">
        <v>0</v>
      </c>
      <c r="P115" s="61">
        <v>0</v>
      </c>
      <c r="Q115" s="61">
        <v>0</v>
      </c>
      <c r="R115" s="61">
        <v>0</v>
      </c>
      <c r="S115" s="61">
        <v>0</v>
      </c>
      <c r="T115" s="60">
        <v>0</v>
      </c>
      <c r="U115" s="61">
        <v>0</v>
      </c>
      <c r="V115" s="72">
        <v>0.1</v>
      </c>
      <c r="W115" s="72">
        <v>0.1</v>
      </c>
      <c r="X115" s="71">
        <v>1</v>
      </c>
      <c r="Y115" s="72">
        <v>6</v>
      </c>
      <c r="Z115" s="72">
        <v>5</v>
      </c>
      <c r="AA115" s="60">
        <v>0</v>
      </c>
      <c r="AB115" s="61">
        <v>0</v>
      </c>
      <c r="AC115" s="61">
        <v>0</v>
      </c>
      <c r="AD115" s="61">
        <v>0</v>
      </c>
      <c r="AE115" s="61">
        <v>0</v>
      </c>
      <c r="AF115" s="71">
        <v>0.01</v>
      </c>
      <c r="AG115" s="72">
        <v>7.0000000000000007E-2</v>
      </c>
      <c r="AH115" s="72">
        <v>0.08</v>
      </c>
      <c r="AI115" s="72">
        <v>0.01</v>
      </c>
      <c r="AJ115" s="72">
        <v>0.08</v>
      </c>
      <c r="AK115" s="64" t="s">
        <v>25</v>
      </c>
    </row>
    <row r="116" spans="1:37" ht="17.25" thickBot="1">
      <c r="A116" s="73">
        <v>114</v>
      </c>
      <c r="B116" s="58" t="s">
        <v>3489</v>
      </c>
      <c r="C116" s="59" t="s">
        <v>1815</v>
      </c>
      <c r="D116" s="70" t="s">
        <v>103</v>
      </c>
      <c r="E116" s="59" t="s">
        <v>93</v>
      </c>
      <c r="F116" s="70" t="s">
        <v>3490</v>
      </c>
      <c r="G116" s="70">
        <v>2001</v>
      </c>
      <c r="H116" s="71">
        <v>1</v>
      </c>
      <c r="I116" s="61">
        <v>0</v>
      </c>
      <c r="J116" s="72">
        <v>14</v>
      </c>
      <c r="K116" s="72">
        <v>0.2</v>
      </c>
      <c r="L116" s="60">
        <v>0</v>
      </c>
      <c r="M116" s="61">
        <v>0</v>
      </c>
      <c r="N116" s="61">
        <v>0</v>
      </c>
      <c r="O116" s="61">
        <v>0</v>
      </c>
      <c r="P116" s="61">
        <v>0</v>
      </c>
      <c r="Q116" s="61">
        <v>0</v>
      </c>
      <c r="R116" s="61">
        <v>0</v>
      </c>
      <c r="S116" s="61">
        <v>0</v>
      </c>
      <c r="T116" s="60">
        <v>0</v>
      </c>
      <c r="U116" s="61">
        <v>0</v>
      </c>
      <c r="V116" s="61">
        <v>0</v>
      </c>
      <c r="W116" s="61">
        <v>0</v>
      </c>
      <c r="X116" s="60">
        <v>0</v>
      </c>
      <c r="Y116" s="72">
        <v>3</v>
      </c>
      <c r="Z116" s="61">
        <v>0</v>
      </c>
      <c r="AA116" s="60">
        <v>0</v>
      </c>
      <c r="AB116" s="61">
        <v>0</v>
      </c>
      <c r="AC116" s="61">
        <v>0</v>
      </c>
      <c r="AD116" s="61">
        <v>0</v>
      </c>
      <c r="AE116" s="61">
        <v>0</v>
      </c>
      <c r="AF116" s="60">
        <v>0</v>
      </c>
      <c r="AG116" s="61">
        <v>0</v>
      </c>
      <c r="AH116" s="61">
        <v>0</v>
      </c>
      <c r="AI116" s="61">
        <v>0</v>
      </c>
      <c r="AJ116" s="61">
        <v>0</v>
      </c>
      <c r="AK116" s="64" t="s">
        <v>25</v>
      </c>
    </row>
    <row r="117" spans="1:37" ht="17.25" thickBot="1">
      <c r="A117" s="73">
        <v>115</v>
      </c>
      <c r="B117" s="58" t="s">
        <v>170</v>
      </c>
      <c r="C117" s="59" t="s">
        <v>1815</v>
      </c>
      <c r="D117" s="70" t="s">
        <v>104</v>
      </c>
      <c r="E117" s="59" t="s">
        <v>73</v>
      </c>
      <c r="F117" s="70" t="s">
        <v>3491</v>
      </c>
      <c r="G117" s="70">
        <v>1991</v>
      </c>
      <c r="H117" s="71">
        <v>5</v>
      </c>
      <c r="I117" s="72">
        <v>5</v>
      </c>
      <c r="J117" s="72">
        <v>450</v>
      </c>
      <c r="K117" s="72">
        <v>5</v>
      </c>
      <c r="L117" s="60">
        <v>0</v>
      </c>
      <c r="M117" s="61">
        <v>0</v>
      </c>
      <c r="N117" s="61">
        <v>0</v>
      </c>
      <c r="O117" s="61">
        <v>0</v>
      </c>
      <c r="P117" s="61">
        <v>0</v>
      </c>
      <c r="Q117" s="61">
        <v>0</v>
      </c>
      <c r="R117" s="61">
        <v>0</v>
      </c>
      <c r="S117" s="61">
        <v>0</v>
      </c>
      <c r="T117" s="71">
        <v>0.2</v>
      </c>
      <c r="U117" s="72">
        <v>0.2</v>
      </c>
      <c r="V117" s="72">
        <v>0.1</v>
      </c>
      <c r="W117" s="72">
        <v>0.3</v>
      </c>
      <c r="X117" s="71">
        <v>13</v>
      </c>
      <c r="Y117" s="72">
        <v>38</v>
      </c>
      <c r="Z117" s="72">
        <v>2</v>
      </c>
      <c r="AA117" s="60">
        <v>0</v>
      </c>
      <c r="AB117" s="61">
        <v>0</v>
      </c>
      <c r="AC117" s="61">
        <v>0</v>
      </c>
      <c r="AD117" s="61">
        <v>0</v>
      </c>
      <c r="AE117" s="61">
        <v>0</v>
      </c>
      <c r="AF117" s="71">
        <v>0.05</v>
      </c>
      <c r="AG117" s="72">
        <v>0.01</v>
      </c>
      <c r="AH117" s="72">
        <v>0.06</v>
      </c>
      <c r="AI117" s="72">
        <v>0.05</v>
      </c>
      <c r="AJ117" s="72">
        <v>0.06</v>
      </c>
      <c r="AK117" s="64" t="s">
        <v>25</v>
      </c>
    </row>
    <row r="118" spans="1:37" ht="17.25" thickBot="1">
      <c r="A118" s="73">
        <v>116</v>
      </c>
      <c r="B118" s="58" t="s">
        <v>2861</v>
      </c>
      <c r="C118" s="59" t="s">
        <v>1849</v>
      </c>
      <c r="D118" s="70" t="s">
        <v>102</v>
      </c>
      <c r="E118" s="59" t="s">
        <v>83</v>
      </c>
      <c r="F118" s="70" t="s">
        <v>3492</v>
      </c>
      <c r="G118" s="70">
        <v>2003</v>
      </c>
      <c r="H118" s="71">
        <v>4</v>
      </c>
      <c r="I118" s="61">
        <v>0</v>
      </c>
      <c r="J118" s="72">
        <v>60</v>
      </c>
      <c r="K118" s="72">
        <v>0.7</v>
      </c>
      <c r="L118" s="71">
        <v>2</v>
      </c>
      <c r="M118" s="61">
        <v>0</v>
      </c>
      <c r="N118" s="72">
        <v>2</v>
      </c>
      <c r="O118" s="72">
        <v>2</v>
      </c>
      <c r="P118" s="61">
        <v>0</v>
      </c>
      <c r="Q118" s="61">
        <v>0</v>
      </c>
      <c r="R118" s="72">
        <v>1</v>
      </c>
      <c r="S118" s="61">
        <v>0</v>
      </c>
      <c r="T118" s="71">
        <v>0.7</v>
      </c>
      <c r="U118" s="72">
        <v>0.7</v>
      </c>
      <c r="V118" s="61">
        <v>0</v>
      </c>
      <c r="W118" s="72">
        <v>0.7</v>
      </c>
      <c r="X118" s="71">
        <v>4</v>
      </c>
      <c r="Y118" s="72">
        <v>2</v>
      </c>
      <c r="Z118" s="72">
        <v>4</v>
      </c>
      <c r="AA118" s="71">
        <v>3</v>
      </c>
      <c r="AB118" s="61">
        <v>0</v>
      </c>
      <c r="AC118" s="72">
        <v>3</v>
      </c>
      <c r="AD118" s="72">
        <v>3</v>
      </c>
      <c r="AE118" s="72">
        <v>3</v>
      </c>
      <c r="AF118" s="71">
        <v>1.0900000000000001</v>
      </c>
      <c r="AG118" s="72">
        <v>0.02</v>
      </c>
      <c r="AH118" s="72">
        <v>1.1100000000000001</v>
      </c>
      <c r="AI118" s="72">
        <v>1.0900000000000001</v>
      </c>
      <c r="AJ118" s="72">
        <v>1.1100000000000001</v>
      </c>
      <c r="AK118" s="64" t="s">
        <v>25</v>
      </c>
    </row>
    <row r="119" spans="1:37" ht="17.25" thickBot="1">
      <c r="A119" s="73">
        <v>117</v>
      </c>
      <c r="B119" s="58" t="s">
        <v>66</v>
      </c>
      <c r="C119" s="59" t="s">
        <v>1825</v>
      </c>
      <c r="D119" s="70" t="s">
        <v>111</v>
      </c>
      <c r="E119" s="59" t="s">
        <v>65</v>
      </c>
      <c r="F119" s="70" t="s">
        <v>3493</v>
      </c>
      <c r="G119" s="70">
        <v>1993</v>
      </c>
      <c r="H119" s="71">
        <v>5</v>
      </c>
      <c r="I119" s="72">
        <v>5</v>
      </c>
      <c r="J119" s="72">
        <v>450</v>
      </c>
      <c r="K119" s="72">
        <v>5</v>
      </c>
      <c r="L119" s="60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61">
        <v>0</v>
      </c>
      <c r="S119" s="61">
        <v>0</v>
      </c>
      <c r="T119" s="60">
        <v>0</v>
      </c>
      <c r="U119" s="61">
        <v>0</v>
      </c>
      <c r="V119" s="72">
        <v>0.1</v>
      </c>
      <c r="W119" s="72">
        <v>0.1</v>
      </c>
      <c r="X119" s="60">
        <v>0</v>
      </c>
      <c r="Y119" s="72">
        <v>1</v>
      </c>
      <c r="Z119" s="61">
        <v>0</v>
      </c>
      <c r="AA119" s="60">
        <v>0</v>
      </c>
      <c r="AB119" s="61">
        <v>0</v>
      </c>
      <c r="AC119" s="61">
        <v>0</v>
      </c>
      <c r="AD119" s="61">
        <v>0</v>
      </c>
      <c r="AE119" s="61">
        <v>0</v>
      </c>
      <c r="AF119" s="60">
        <v>0</v>
      </c>
      <c r="AG119" s="72">
        <v>0.01</v>
      </c>
      <c r="AH119" s="72">
        <v>0.01</v>
      </c>
      <c r="AI119" s="61">
        <v>0</v>
      </c>
      <c r="AJ119" s="72">
        <v>0.01</v>
      </c>
      <c r="AK119" s="64" t="s">
        <v>25</v>
      </c>
    </row>
    <row r="120" spans="1:37" ht="17.25" thickBot="1">
      <c r="A120" s="73">
        <v>118</v>
      </c>
      <c r="B120" s="58" t="s">
        <v>171</v>
      </c>
      <c r="C120" s="59" t="s">
        <v>1817</v>
      </c>
      <c r="D120" s="70" t="s">
        <v>1822</v>
      </c>
      <c r="E120" s="59" t="s">
        <v>85</v>
      </c>
      <c r="F120" s="70" t="s">
        <v>3494</v>
      </c>
      <c r="G120" s="70">
        <v>1998</v>
      </c>
      <c r="H120" s="71">
        <v>5</v>
      </c>
      <c r="I120" s="72">
        <v>5</v>
      </c>
      <c r="J120" s="72">
        <v>428</v>
      </c>
      <c r="K120" s="72">
        <v>4.8</v>
      </c>
      <c r="L120" s="71">
        <v>4</v>
      </c>
      <c r="M120" s="61">
        <v>0</v>
      </c>
      <c r="N120" s="72">
        <v>4</v>
      </c>
      <c r="O120" s="72">
        <v>4</v>
      </c>
      <c r="P120" s="61">
        <v>0</v>
      </c>
      <c r="Q120" s="61">
        <v>0</v>
      </c>
      <c r="R120" s="61">
        <v>0</v>
      </c>
      <c r="S120" s="61">
        <v>0</v>
      </c>
      <c r="T120" s="71">
        <v>2.6</v>
      </c>
      <c r="U120" s="72">
        <v>2.6</v>
      </c>
      <c r="V120" s="72">
        <v>0.3</v>
      </c>
      <c r="W120" s="72">
        <v>2.9</v>
      </c>
      <c r="X120" s="71">
        <v>11</v>
      </c>
      <c r="Y120" s="72">
        <v>12</v>
      </c>
      <c r="Z120" s="72">
        <v>28</v>
      </c>
      <c r="AA120" s="71">
        <v>0.84</v>
      </c>
      <c r="AB120" s="61">
        <v>0</v>
      </c>
      <c r="AC120" s="72">
        <v>0.84</v>
      </c>
      <c r="AD120" s="72">
        <v>0.84</v>
      </c>
      <c r="AE120" s="72">
        <v>0.84</v>
      </c>
      <c r="AF120" s="71">
        <v>0.54</v>
      </c>
      <c r="AG120" s="72">
        <v>0.06</v>
      </c>
      <c r="AH120" s="72">
        <v>0.61</v>
      </c>
      <c r="AI120" s="72">
        <v>0.54</v>
      </c>
      <c r="AJ120" s="72">
        <v>0.61</v>
      </c>
      <c r="AK120" s="64" t="s">
        <v>25</v>
      </c>
    </row>
    <row r="121" spans="1:37" ht="17.25" thickBot="1">
      <c r="A121" s="73">
        <v>119</v>
      </c>
      <c r="B121" s="58" t="s">
        <v>2698</v>
      </c>
      <c r="C121" s="59" t="s">
        <v>1835</v>
      </c>
      <c r="D121" s="70" t="s">
        <v>104</v>
      </c>
      <c r="E121" s="59" t="s">
        <v>2356</v>
      </c>
      <c r="F121" s="70" t="s">
        <v>3495</v>
      </c>
      <c r="G121" s="70">
        <v>1992</v>
      </c>
      <c r="H121" s="71">
        <v>4</v>
      </c>
      <c r="I121" s="72">
        <v>4</v>
      </c>
      <c r="J121" s="72">
        <v>337</v>
      </c>
      <c r="K121" s="72">
        <v>3.7</v>
      </c>
      <c r="L121" s="60">
        <v>0</v>
      </c>
      <c r="M121" s="61">
        <v>0</v>
      </c>
      <c r="N121" s="61">
        <v>0</v>
      </c>
      <c r="O121" s="61">
        <v>0</v>
      </c>
      <c r="P121" s="61">
        <v>0</v>
      </c>
      <c r="Q121" s="61">
        <v>0</v>
      </c>
      <c r="R121" s="72">
        <v>1</v>
      </c>
      <c r="S121" s="61">
        <v>0</v>
      </c>
      <c r="T121" s="71">
        <v>0.1</v>
      </c>
      <c r="U121" s="72">
        <v>0.1</v>
      </c>
      <c r="V121" s="61">
        <v>0</v>
      </c>
      <c r="W121" s="72">
        <v>0.1</v>
      </c>
      <c r="X121" s="60">
        <v>0</v>
      </c>
      <c r="Y121" s="72">
        <v>2</v>
      </c>
      <c r="Z121" s="72">
        <v>1</v>
      </c>
      <c r="AA121" s="60">
        <v>0</v>
      </c>
      <c r="AB121" s="61">
        <v>0</v>
      </c>
      <c r="AC121" s="61">
        <v>0</v>
      </c>
      <c r="AD121" s="61">
        <v>0</v>
      </c>
      <c r="AE121" s="61">
        <v>0</v>
      </c>
      <c r="AF121" s="71">
        <v>0.02</v>
      </c>
      <c r="AG121" s="61">
        <v>0</v>
      </c>
      <c r="AH121" s="72">
        <v>0.02</v>
      </c>
      <c r="AI121" s="72">
        <v>0.02</v>
      </c>
      <c r="AJ121" s="72">
        <v>0.02</v>
      </c>
      <c r="AK121" s="64" t="s">
        <v>25</v>
      </c>
    </row>
    <row r="122" spans="1:37" ht="17.25" thickBot="1">
      <c r="A122" s="73">
        <v>120</v>
      </c>
      <c r="B122" s="58" t="s">
        <v>172</v>
      </c>
      <c r="C122" s="59" t="s">
        <v>1832</v>
      </c>
      <c r="D122" s="70" t="s">
        <v>1822</v>
      </c>
      <c r="E122" s="59" t="s">
        <v>87</v>
      </c>
      <c r="F122" s="70" t="s">
        <v>3230</v>
      </c>
      <c r="G122" s="70">
        <v>2002</v>
      </c>
      <c r="H122" s="71">
        <v>5</v>
      </c>
      <c r="I122" s="72">
        <v>1</v>
      </c>
      <c r="J122" s="72">
        <v>179</v>
      </c>
      <c r="K122" s="72">
        <v>2</v>
      </c>
      <c r="L122" s="71">
        <v>1</v>
      </c>
      <c r="M122" s="72">
        <v>1</v>
      </c>
      <c r="N122" s="72">
        <v>2</v>
      </c>
      <c r="O122" s="72">
        <v>1</v>
      </c>
      <c r="P122" s="61">
        <v>0</v>
      </c>
      <c r="Q122" s="61">
        <v>0</v>
      </c>
      <c r="R122" s="61">
        <v>0</v>
      </c>
      <c r="S122" s="61">
        <v>0</v>
      </c>
      <c r="T122" s="71">
        <v>0.6</v>
      </c>
      <c r="U122" s="72">
        <v>0.6</v>
      </c>
      <c r="V122" s="72">
        <v>0.8</v>
      </c>
      <c r="W122" s="72">
        <v>1.4</v>
      </c>
      <c r="X122" s="71">
        <v>11</v>
      </c>
      <c r="Y122" s="72">
        <v>8</v>
      </c>
      <c r="Z122" s="72">
        <v>16</v>
      </c>
      <c r="AA122" s="71">
        <v>0.5</v>
      </c>
      <c r="AB122" s="72">
        <v>0.5</v>
      </c>
      <c r="AC122" s="72">
        <v>1.01</v>
      </c>
      <c r="AD122" s="72">
        <v>0.5</v>
      </c>
      <c r="AE122" s="72">
        <v>1.01</v>
      </c>
      <c r="AF122" s="71">
        <v>0.28999999999999998</v>
      </c>
      <c r="AG122" s="72">
        <v>0.39</v>
      </c>
      <c r="AH122" s="72">
        <v>0.68</v>
      </c>
      <c r="AI122" s="72">
        <v>0.28999999999999998</v>
      </c>
      <c r="AJ122" s="72">
        <v>0.68</v>
      </c>
      <c r="AK122" s="64" t="s">
        <v>25</v>
      </c>
    </row>
    <row r="123" spans="1:37" ht="17.25" thickBot="1">
      <c r="A123" s="73">
        <v>121</v>
      </c>
      <c r="B123" s="58" t="s">
        <v>173</v>
      </c>
      <c r="C123" s="59" t="s">
        <v>1815</v>
      </c>
      <c r="D123" s="70" t="s">
        <v>103</v>
      </c>
      <c r="E123" s="59" t="s">
        <v>79</v>
      </c>
      <c r="F123" s="70" t="s">
        <v>3496</v>
      </c>
      <c r="G123" s="70">
        <v>2003</v>
      </c>
      <c r="H123" s="71">
        <v>5</v>
      </c>
      <c r="I123" s="61">
        <v>0</v>
      </c>
      <c r="J123" s="72">
        <v>123</v>
      </c>
      <c r="K123" s="72">
        <v>1.4</v>
      </c>
      <c r="L123" s="60">
        <v>0</v>
      </c>
      <c r="M123" s="61">
        <v>0</v>
      </c>
      <c r="N123" s="61">
        <v>0</v>
      </c>
      <c r="O123" s="61">
        <v>0</v>
      </c>
      <c r="P123" s="61">
        <v>0</v>
      </c>
      <c r="Q123" s="61">
        <v>0</v>
      </c>
      <c r="R123" s="72">
        <v>1</v>
      </c>
      <c r="S123" s="61">
        <v>0</v>
      </c>
      <c r="T123" s="71">
        <v>0.1</v>
      </c>
      <c r="U123" s="72">
        <v>0.1</v>
      </c>
      <c r="V123" s="72">
        <v>0.1</v>
      </c>
      <c r="W123" s="72">
        <v>0.2</v>
      </c>
      <c r="X123" s="71">
        <v>5</v>
      </c>
      <c r="Y123" s="72">
        <v>12</v>
      </c>
      <c r="Z123" s="72">
        <v>11</v>
      </c>
      <c r="AA123" s="60">
        <v>0</v>
      </c>
      <c r="AB123" s="61">
        <v>0</v>
      </c>
      <c r="AC123" s="61">
        <v>0</v>
      </c>
      <c r="AD123" s="61">
        <v>0</v>
      </c>
      <c r="AE123" s="61">
        <v>0</v>
      </c>
      <c r="AF123" s="71">
        <v>0.08</v>
      </c>
      <c r="AG123" s="72">
        <v>0.05</v>
      </c>
      <c r="AH123" s="72">
        <v>0.14000000000000001</v>
      </c>
      <c r="AI123" s="72">
        <v>0.08</v>
      </c>
      <c r="AJ123" s="72">
        <v>0.14000000000000001</v>
      </c>
      <c r="AK123" s="64" t="s">
        <v>25</v>
      </c>
    </row>
    <row r="124" spans="1:37" ht="17.25" thickBot="1">
      <c r="A124" s="73">
        <v>122</v>
      </c>
      <c r="B124" s="58" t="s">
        <v>174</v>
      </c>
      <c r="C124" s="59" t="s">
        <v>1825</v>
      </c>
      <c r="D124" s="70" t="s">
        <v>104</v>
      </c>
      <c r="E124" s="59" t="s">
        <v>71</v>
      </c>
      <c r="F124" s="70" t="s">
        <v>3497</v>
      </c>
      <c r="G124" s="70">
        <v>1999</v>
      </c>
      <c r="H124" s="71">
        <v>4</v>
      </c>
      <c r="I124" s="72">
        <v>1</v>
      </c>
      <c r="J124" s="72">
        <v>99</v>
      </c>
      <c r="K124" s="72">
        <v>1.1000000000000001</v>
      </c>
      <c r="L124" s="71">
        <v>1</v>
      </c>
      <c r="M124" s="61">
        <v>0</v>
      </c>
      <c r="N124" s="72">
        <v>1</v>
      </c>
      <c r="O124" s="72">
        <v>1</v>
      </c>
      <c r="P124" s="61">
        <v>0</v>
      </c>
      <c r="Q124" s="61">
        <v>0</v>
      </c>
      <c r="R124" s="61">
        <v>0</v>
      </c>
      <c r="S124" s="61">
        <v>0</v>
      </c>
      <c r="T124" s="60">
        <v>0</v>
      </c>
      <c r="U124" s="61">
        <v>0</v>
      </c>
      <c r="V124" s="61">
        <v>0</v>
      </c>
      <c r="W124" s="61">
        <v>0</v>
      </c>
      <c r="X124" s="71">
        <v>9</v>
      </c>
      <c r="Y124" s="72">
        <v>9</v>
      </c>
      <c r="Z124" s="72">
        <v>3</v>
      </c>
      <c r="AA124" s="71">
        <v>0.91</v>
      </c>
      <c r="AB124" s="61">
        <v>0</v>
      </c>
      <c r="AC124" s="72">
        <v>0.91</v>
      </c>
      <c r="AD124" s="72">
        <v>0.91</v>
      </c>
      <c r="AE124" s="72">
        <v>0.91</v>
      </c>
      <c r="AF124" s="71">
        <v>0.03</v>
      </c>
      <c r="AG124" s="61">
        <v>0</v>
      </c>
      <c r="AH124" s="72">
        <v>0.03</v>
      </c>
      <c r="AI124" s="72">
        <v>0.03</v>
      </c>
      <c r="AJ124" s="72">
        <v>0.03</v>
      </c>
      <c r="AK124" s="64" t="s">
        <v>25</v>
      </c>
    </row>
    <row r="125" spans="1:37" ht="17.25" thickBot="1">
      <c r="A125" s="73">
        <v>123</v>
      </c>
      <c r="B125" s="58" t="s">
        <v>2862</v>
      </c>
      <c r="C125" s="59" t="s">
        <v>1864</v>
      </c>
      <c r="D125" s="70" t="s">
        <v>103</v>
      </c>
      <c r="E125" s="59" t="s">
        <v>79</v>
      </c>
      <c r="F125" s="70" t="s">
        <v>3498</v>
      </c>
      <c r="G125" s="70">
        <v>1993</v>
      </c>
      <c r="H125" s="71">
        <v>3</v>
      </c>
      <c r="I125" s="72">
        <v>1</v>
      </c>
      <c r="J125" s="72">
        <v>89</v>
      </c>
      <c r="K125" s="72">
        <v>1</v>
      </c>
      <c r="L125" s="60">
        <v>0</v>
      </c>
      <c r="M125" s="61">
        <v>0</v>
      </c>
      <c r="N125" s="61">
        <v>0</v>
      </c>
      <c r="O125" s="61">
        <v>0</v>
      </c>
      <c r="P125" s="61">
        <v>0</v>
      </c>
      <c r="Q125" s="61">
        <v>0</v>
      </c>
      <c r="R125" s="61">
        <v>0</v>
      </c>
      <c r="S125" s="61">
        <v>0</v>
      </c>
      <c r="T125" s="60">
        <v>0</v>
      </c>
      <c r="U125" s="61">
        <v>0</v>
      </c>
      <c r="V125" s="61">
        <v>0</v>
      </c>
      <c r="W125" s="61">
        <v>0</v>
      </c>
      <c r="X125" s="60">
        <v>0</v>
      </c>
      <c r="Y125" s="72">
        <v>3</v>
      </c>
      <c r="Z125" s="61">
        <v>0</v>
      </c>
      <c r="AA125" s="60">
        <v>0</v>
      </c>
      <c r="AB125" s="61">
        <v>0</v>
      </c>
      <c r="AC125" s="61">
        <v>0</v>
      </c>
      <c r="AD125" s="61">
        <v>0</v>
      </c>
      <c r="AE125" s="61">
        <v>0</v>
      </c>
      <c r="AF125" s="60">
        <v>0</v>
      </c>
      <c r="AG125" s="61">
        <v>0</v>
      </c>
      <c r="AH125" s="61">
        <v>0</v>
      </c>
      <c r="AI125" s="61">
        <v>0</v>
      </c>
      <c r="AJ125" s="61">
        <v>0</v>
      </c>
      <c r="AK125" s="64" t="s">
        <v>25</v>
      </c>
    </row>
    <row r="126" spans="1:37" ht="17.25" thickBot="1">
      <c r="A126" s="73">
        <v>124</v>
      </c>
      <c r="B126" s="58" t="s">
        <v>175</v>
      </c>
      <c r="C126" s="59" t="s">
        <v>1828</v>
      </c>
      <c r="D126" s="70" t="s">
        <v>103</v>
      </c>
      <c r="E126" s="59" t="s">
        <v>69</v>
      </c>
      <c r="F126" s="70" t="s">
        <v>3499</v>
      </c>
      <c r="G126" s="70">
        <v>1992</v>
      </c>
      <c r="H126" s="71">
        <v>5</v>
      </c>
      <c r="I126" s="72">
        <v>3</v>
      </c>
      <c r="J126" s="72">
        <v>318</v>
      </c>
      <c r="K126" s="72">
        <v>3.5</v>
      </c>
      <c r="L126" s="71">
        <v>1</v>
      </c>
      <c r="M126" s="72">
        <v>1</v>
      </c>
      <c r="N126" s="72">
        <v>2</v>
      </c>
      <c r="O126" s="72">
        <v>1</v>
      </c>
      <c r="P126" s="61">
        <v>0</v>
      </c>
      <c r="Q126" s="61">
        <v>0</v>
      </c>
      <c r="R126" s="61">
        <v>0</v>
      </c>
      <c r="S126" s="61">
        <v>0</v>
      </c>
      <c r="T126" s="71">
        <v>0.3</v>
      </c>
      <c r="U126" s="72">
        <v>0.3</v>
      </c>
      <c r="V126" s="72">
        <v>0.4</v>
      </c>
      <c r="W126" s="72">
        <v>0.7</v>
      </c>
      <c r="X126" s="71">
        <v>7</v>
      </c>
      <c r="Y126" s="72">
        <v>17</v>
      </c>
      <c r="Z126" s="72">
        <v>12</v>
      </c>
      <c r="AA126" s="71">
        <v>0.28000000000000003</v>
      </c>
      <c r="AB126" s="72">
        <v>0.28000000000000003</v>
      </c>
      <c r="AC126" s="72">
        <v>0.56999999999999995</v>
      </c>
      <c r="AD126" s="72">
        <v>0.28000000000000003</v>
      </c>
      <c r="AE126" s="72">
        <v>0.56999999999999995</v>
      </c>
      <c r="AF126" s="71">
        <v>0.1</v>
      </c>
      <c r="AG126" s="72">
        <v>0.1</v>
      </c>
      <c r="AH126" s="72">
        <v>0.2</v>
      </c>
      <c r="AI126" s="72">
        <v>0.1</v>
      </c>
      <c r="AJ126" s="72">
        <v>0.2</v>
      </c>
      <c r="AK126" s="64" t="s">
        <v>25</v>
      </c>
    </row>
    <row r="127" spans="1:37" ht="17.25" thickBot="1">
      <c r="A127" s="73">
        <v>125</v>
      </c>
      <c r="B127" s="58" t="s">
        <v>176</v>
      </c>
      <c r="C127" s="59" t="s">
        <v>1845</v>
      </c>
      <c r="D127" s="70" t="s">
        <v>104</v>
      </c>
      <c r="E127" s="59" t="s">
        <v>73</v>
      </c>
      <c r="F127" s="70" t="s">
        <v>3173</v>
      </c>
      <c r="G127" s="70">
        <v>1998</v>
      </c>
      <c r="H127" s="71">
        <v>4</v>
      </c>
      <c r="I127" s="72">
        <v>4</v>
      </c>
      <c r="J127" s="72">
        <v>360</v>
      </c>
      <c r="K127" s="72">
        <v>4</v>
      </c>
      <c r="L127" s="71">
        <v>1</v>
      </c>
      <c r="M127" s="72">
        <v>2</v>
      </c>
      <c r="N127" s="72">
        <v>3</v>
      </c>
      <c r="O127" s="72">
        <v>1</v>
      </c>
      <c r="P127" s="61">
        <v>0</v>
      </c>
      <c r="Q127" s="61">
        <v>0</v>
      </c>
      <c r="R127" s="72">
        <v>2</v>
      </c>
      <c r="S127" s="61">
        <v>0</v>
      </c>
      <c r="T127" s="71">
        <v>0.4</v>
      </c>
      <c r="U127" s="72">
        <v>0.4</v>
      </c>
      <c r="V127" s="72">
        <v>2.2999999999999998</v>
      </c>
      <c r="W127" s="72">
        <v>2.6</v>
      </c>
      <c r="X127" s="71">
        <v>19</v>
      </c>
      <c r="Y127" s="72">
        <v>34</v>
      </c>
      <c r="Z127" s="72">
        <v>32</v>
      </c>
      <c r="AA127" s="71">
        <v>0.25</v>
      </c>
      <c r="AB127" s="72">
        <v>0.5</v>
      </c>
      <c r="AC127" s="72">
        <v>0.75</v>
      </c>
      <c r="AD127" s="72">
        <v>0.25</v>
      </c>
      <c r="AE127" s="72">
        <v>0.75</v>
      </c>
      <c r="AF127" s="71">
        <v>0.09</v>
      </c>
      <c r="AG127" s="72">
        <v>0.56000000000000005</v>
      </c>
      <c r="AH127" s="72">
        <v>0.65</v>
      </c>
      <c r="AI127" s="72">
        <v>0.09</v>
      </c>
      <c r="AJ127" s="72">
        <v>0.65</v>
      </c>
      <c r="AK127" s="64" t="s">
        <v>25</v>
      </c>
    </row>
    <row r="128" spans="1:37" ht="17.25" thickBot="1">
      <c r="A128" s="73">
        <v>126</v>
      </c>
      <c r="B128" s="58" t="s">
        <v>3186</v>
      </c>
      <c r="C128" s="59" t="s">
        <v>1853</v>
      </c>
      <c r="D128" s="70" t="s">
        <v>104</v>
      </c>
      <c r="E128" s="59" t="s">
        <v>69</v>
      </c>
      <c r="F128" s="70" t="s">
        <v>3500</v>
      </c>
      <c r="G128" s="70">
        <v>1988</v>
      </c>
      <c r="H128" s="71">
        <v>1</v>
      </c>
      <c r="I128" s="61">
        <v>0</v>
      </c>
      <c r="J128" s="72">
        <v>7</v>
      </c>
      <c r="K128" s="72">
        <v>0.1</v>
      </c>
      <c r="L128" s="60">
        <v>0</v>
      </c>
      <c r="M128" s="61">
        <v>0</v>
      </c>
      <c r="N128" s="61">
        <v>0</v>
      </c>
      <c r="O128" s="61">
        <v>0</v>
      </c>
      <c r="P128" s="61">
        <v>0</v>
      </c>
      <c r="Q128" s="61">
        <v>0</v>
      </c>
      <c r="R128" s="61">
        <v>0</v>
      </c>
      <c r="S128" s="61">
        <v>0</v>
      </c>
      <c r="T128" s="60">
        <v>0</v>
      </c>
      <c r="U128" s="61">
        <v>0</v>
      </c>
      <c r="V128" s="61">
        <v>0</v>
      </c>
      <c r="W128" s="61">
        <v>0</v>
      </c>
      <c r="X128" s="60">
        <v>0</v>
      </c>
      <c r="Y128" s="61">
        <v>0</v>
      </c>
      <c r="Z128" s="61">
        <v>0</v>
      </c>
      <c r="AA128" s="60">
        <v>0</v>
      </c>
      <c r="AB128" s="61">
        <v>0</v>
      </c>
      <c r="AC128" s="61">
        <v>0</v>
      </c>
      <c r="AD128" s="61">
        <v>0</v>
      </c>
      <c r="AE128" s="61">
        <v>0</v>
      </c>
      <c r="AF128" s="60">
        <v>0</v>
      </c>
      <c r="AG128" s="61">
        <v>0</v>
      </c>
      <c r="AH128" s="61">
        <v>0</v>
      </c>
      <c r="AI128" s="61">
        <v>0</v>
      </c>
      <c r="AJ128" s="61">
        <v>0</v>
      </c>
      <c r="AK128" s="64" t="s">
        <v>25</v>
      </c>
    </row>
    <row r="129" spans="1:37" ht="17.25" thickBot="1">
      <c r="A129" s="73">
        <v>127</v>
      </c>
      <c r="B129" s="58" t="s">
        <v>177</v>
      </c>
      <c r="C129" s="59" t="s">
        <v>1815</v>
      </c>
      <c r="D129" s="70" t="s">
        <v>1813</v>
      </c>
      <c r="E129" s="59" t="s">
        <v>85</v>
      </c>
      <c r="F129" s="70" t="s">
        <v>3501</v>
      </c>
      <c r="G129" s="70">
        <v>1998</v>
      </c>
      <c r="H129" s="71">
        <v>5</v>
      </c>
      <c r="I129" s="72">
        <v>5</v>
      </c>
      <c r="J129" s="72">
        <v>450</v>
      </c>
      <c r="K129" s="72">
        <v>5</v>
      </c>
      <c r="L129" s="71">
        <v>1</v>
      </c>
      <c r="M129" s="61">
        <v>0</v>
      </c>
      <c r="N129" s="72">
        <v>1</v>
      </c>
      <c r="O129" s="72">
        <v>1</v>
      </c>
      <c r="P129" s="61">
        <v>0</v>
      </c>
      <c r="Q129" s="61">
        <v>0</v>
      </c>
      <c r="R129" s="72">
        <v>1</v>
      </c>
      <c r="S129" s="61">
        <v>0</v>
      </c>
      <c r="T129" s="71">
        <v>2.2000000000000002</v>
      </c>
      <c r="U129" s="72">
        <v>2.2000000000000002</v>
      </c>
      <c r="V129" s="72">
        <v>0.8</v>
      </c>
      <c r="W129" s="72">
        <v>3</v>
      </c>
      <c r="X129" s="71">
        <v>17</v>
      </c>
      <c r="Y129" s="72">
        <v>18</v>
      </c>
      <c r="Z129" s="72">
        <v>32</v>
      </c>
      <c r="AA129" s="71">
        <v>0.2</v>
      </c>
      <c r="AB129" s="61">
        <v>0</v>
      </c>
      <c r="AC129" s="72">
        <v>0.2</v>
      </c>
      <c r="AD129" s="72">
        <v>0.2</v>
      </c>
      <c r="AE129" s="72">
        <v>0.2</v>
      </c>
      <c r="AF129" s="71">
        <v>0.43</v>
      </c>
      <c r="AG129" s="72">
        <v>0.17</v>
      </c>
      <c r="AH129" s="72">
        <v>0.6</v>
      </c>
      <c r="AI129" s="72">
        <v>0.43</v>
      </c>
      <c r="AJ129" s="72">
        <v>0.6</v>
      </c>
      <c r="AK129" s="64" t="s">
        <v>25</v>
      </c>
    </row>
    <row r="130" spans="1:37" ht="17.25" thickBot="1">
      <c r="A130" s="73">
        <v>128</v>
      </c>
      <c r="B130" s="58" t="s">
        <v>3049</v>
      </c>
      <c r="C130" s="59" t="s">
        <v>1823</v>
      </c>
      <c r="D130" s="70" t="s">
        <v>103</v>
      </c>
      <c r="E130" s="59" t="s">
        <v>73</v>
      </c>
      <c r="F130" s="70" t="s">
        <v>3502</v>
      </c>
      <c r="G130" s="70">
        <v>2002</v>
      </c>
      <c r="H130" s="71">
        <v>1</v>
      </c>
      <c r="I130" s="61">
        <v>0</v>
      </c>
      <c r="J130" s="72">
        <v>27</v>
      </c>
      <c r="K130" s="72">
        <v>0.3</v>
      </c>
      <c r="L130" s="60">
        <v>0</v>
      </c>
      <c r="M130" s="61">
        <v>0</v>
      </c>
      <c r="N130" s="61">
        <v>0</v>
      </c>
      <c r="O130" s="61">
        <v>0</v>
      </c>
      <c r="P130" s="61">
        <v>0</v>
      </c>
      <c r="Q130" s="61">
        <v>0</v>
      </c>
      <c r="R130" s="61">
        <v>0</v>
      </c>
      <c r="S130" s="61">
        <v>0</v>
      </c>
      <c r="T130" s="71">
        <v>0.5</v>
      </c>
      <c r="U130" s="72">
        <v>0.5</v>
      </c>
      <c r="V130" s="61">
        <v>0</v>
      </c>
      <c r="W130" s="72">
        <v>0.5</v>
      </c>
      <c r="X130" s="71">
        <v>1</v>
      </c>
      <c r="Y130" s="72">
        <v>4</v>
      </c>
      <c r="Z130" s="72">
        <v>1</v>
      </c>
      <c r="AA130" s="60">
        <v>0</v>
      </c>
      <c r="AB130" s="61">
        <v>0</v>
      </c>
      <c r="AC130" s="61">
        <v>0</v>
      </c>
      <c r="AD130" s="61">
        <v>0</v>
      </c>
      <c r="AE130" s="61">
        <v>0</v>
      </c>
      <c r="AF130" s="71">
        <v>1.68</v>
      </c>
      <c r="AG130" s="61">
        <v>0</v>
      </c>
      <c r="AH130" s="72">
        <v>1.68</v>
      </c>
      <c r="AI130" s="72">
        <v>1.68</v>
      </c>
      <c r="AJ130" s="72">
        <v>1.68</v>
      </c>
      <c r="AK130" s="64" t="s">
        <v>25</v>
      </c>
    </row>
    <row r="131" spans="1:37" ht="17.25" thickBot="1">
      <c r="A131" s="73">
        <v>129</v>
      </c>
      <c r="B131" s="58" t="s">
        <v>179</v>
      </c>
      <c r="C131" s="59" t="s">
        <v>1835</v>
      </c>
      <c r="D131" s="70" t="s">
        <v>102</v>
      </c>
      <c r="E131" s="59" t="s">
        <v>73</v>
      </c>
      <c r="F131" s="70" t="s">
        <v>3503</v>
      </c>
      <c r="G131" s="70">
        <v>2004</v>
      </c>
      <c r="H131" s="71">
        <v>5</v>
      </c>
      <c r="I131" s="72">
        <v>2</v>
      </c>
      <c r="J131" s="72">
        <v>213</v>
      </c>
      <c r="K131" s="72">
        <v>2.4</v>
      </c>
      <c r="L131" s="71">
        <v>4</v>
      </c>
      <c r="M131" s="61">
        <v>0</v>
      </c>
      <c r="N131" s="72">
        <v>4</v>
      </c>
      <c r="O131" s="72">
        <v>4</v>
      </c>
      <c r="P131" s="61">
        <v>0</v>
      </c>
      <c r="Q131" s="61">
        <v>0</v>
      </c>
      <c r="R131" s="61">
        <v>0</v>
      </c>
      <c r="S131" s="61">
        <v>0</v>
      </c>
      <c r="T131" s="71">
        <v>2.4</v>
      </c>
      <c r="U131" s="72">
        <v>2.4</v>
      </c>
      <c r="V131" s="72">
        <v>0.1</v>
      </c>
      <c r="W131" s="72">
        <v>2.5</v>
      </c>
      <c r="X131" s="71">
        <v>3</v>
      </c>
      <c r="Y131" s="72">
        <v>5</v>
      </c>
      <c r="Z131" s="72">
        <v>10</v>
      </c>
      <c r="AA131" s="71">
        <v>1.69</v>
      </c>
      <c r="AB131" s="61">
        <v>0</v>
      </c>
      <c r="AC131" s="72">
        <v>1.69</v>
      </c>
      <c r="AD131" s="72">
        <v>1.69</v>
      </c>
      <c r="AE131" s="72">
        <v>1.69</v>
      </c>
      <c r="AF131" s="71">
        <v>1.03</v>
      </c>
      <c r="AG131" s="72">
        <v>0.02</v>
      </c>
      <c r="AH131" s="72">
        <v>1.06</v>
      </c>
      <c r="AI131" s="72">
        <v>1.03</v>
      </c>
      <c r="AJ131" s="72">
        <v>1.06</v>
      </c>
      <c r="AK131" s="64" t="s">
        <v>25</v>
      </c>
    </row>
    <row r="132" spans="1:37" ht="17.25" thickBot="1">
      <c r="A132" s="73">
        <v>130</v>
      </c>
      <c r="B132" s="58" t="s">
        <v>180</v>
      </c>
      <c r="C132" s="59" t="s">
        <v>1844</v>
      </c>
      <c r="D132" s="70" t="s">
        <v>103</v>
      </c>
      <c r="E132" s="59" t="s">
        <v>69</v>
      </c>
      <c r="F132" s="70" t="s">
        <v>3504</v>
      </c>
      <c r="G132" s="70">
        <v>1994</v>
      </c>
      <c r="H132" s="71">
        <v>5</v>
      </c>
      <c r="I132" s="72">
        <v>5</v>
      </c>
      <c r="J132" s="72">
        <v>450</v>
      </c>
      <c r="K132" s="72">
        <v>5</v>
      </c>
      <c r="L132" s="71">
        <v>1</v>
      </c>
      <c r="M132" s="72">
        <v>1</v>
      </c>
      <c r="N132" s="72">
        <v>2</v>
      </c>
      <c r="O132" s="61">
        <v>0</v>
      </c>
      <c r="P132" s="72">
        <v>1</v>
      </c>
      <c r="Q132" s="72">
        <v>1</v>
      </c>
      <c r="R132" s="72">
        <v>3</v>
      </c>
      <c r="S132" s="61">
        <v>0</v>
      </c>
      <c r="T132" s="71">
        <v>2.1</v>
      </c>
      <c r="U132" s="72">
        <v>1.4</v>
      </c>
      <c r="V132" s="72">
        <v>2.6</v>
      </c>
      <c r="W132" s="72">
        <v>4</v>
      </c>
      <c r="X132" s="71">
        <v>5</v>
      </c>
      <c r="Y132" s="72">
        <v>49</v>
      </c>
      <c r="Z132" s="72">
        <v>30</v>
      </c>
      <c r="AA132" s="71">
        <v>0.2</v>
      </c>
      <c r="AB132" s="72">
        <v>0.2</v>
      </c>
      <c r="AC132" s="72">
        <v>0.4</v>
      </c>
      <c r="AD132" s="61">
        <v>0</v>
      </c>
      <c r="AE132" s="72">
        <v>0.2</v>
      </c>
      <c r="AF132" s="71">
        <v>0.43</v>
      </c>
      <c r="AG132" s="72">
        <v>0.53</v>
      </c>
      <c r="AH132" s="72">
        <v>0.96</v>
      </c>
      <c r="AI132" s="72">
        <v>0.27</v>
      </c>
      <c r="AJ132" s="72">
        <v>0.8</v>
      </c>
      <c r="AK132" s="64" t="s">
        <v>25</v>
      </c>
    </row>
    <row r="133" spans="1:37" ht="17.25" thickBot="1">
      <c r="A133" s="73">
        <v>131</v>
      </c>
      <c r="B133" s="58" t="s">
        <v>1780</v>
      </c>
      <c r="C133" s="59" t="s">
        <v>1824</v>
      </c>
      <c r="D133" s="70" t="s">
        <v>103</v>
      </c>
      <c r="E133" s="59" t="s">
        <v>81</v>
      </c>
      <c r="F133" s="70" t="s">
        <v>3505</v>
      </c>
      <c r="G133" s="70">
        <v>2001</v>
      </c>
      <c r="H133" s="71">
        <v>5</v>
      </c>
      <c r="I133" s="72">
        <v>5</v>
      </c>
      <c r="J133" s="72">
        <v>440</v>
      </c>
      <c r="K133" s="72">
        <v>4.9000000000000004</v>
      </c>
      <c r="L133" s="60">
        <v>0</v>
      </c>
      <c r="M133" s="61">
        <v>0</v>
      </c>
      <c r="N133" s="61">
        <v>0</v>
      </c>
      <c r="O133" s="61">
        <v>0</v>
      </c>
      <c r="P133" s="61">
        <v>0</v>
      </c>
      <c r="Q133" s="72">
        <v>1</v>
      </c>
      <c r="R133" s="72">
        <v>2</v>
      </c>
      <c r="S133" s="61">
        <v>0</v>
      </c>
      <c r="T133" s="71">
        <v>1.5</v>
      </c>
      <c r="U133" s="72">
        <v>0.7</v>
      </c>
      <c r="V133" s="72">
        <v>1</v>
      </c>
      <c r="W133" s="72">
        <v>1.7</v>
      </c>
      <c r="X133" s="71">
        <v>16</v>
      </c>
      <c r="Y133" s="72">
        <v>68</v>
      </c>
      <c r="Z133" s="72">
        <v>18</v>
      </c>
      <c r="AA133" s="60">
        <v>0</v>
      </c>
      <c r="AB133" s="61">
        <v>0</v>
      </c>
      <c r="AC133" s="61">
        <v>0</v>
      </c>
      <c r="AD133" s="61">
        <v>0</v>
      </c>
      <c r="AE133" s="61">
        <v>0</v>
      </c>
      <c r="AF133" s="71">
        <v>0.3</v>
      </c>
      <c r="AG133" s="72">
        <v>0.21</v>
      </c>
      <c r="AH133" s="72">
        <v>0.51</v>
      </c>
      <c r="AI133" s="72">
        <v>0.14000000000000001</v>
      </c>
      <c r="AJ133" s="72">
        <v>0.35</v>
      </c>
      <c r="AK133" s="64" t="s">
        <v>25</v>
      </c>
    </row>
    <row r="134" spans="1:37" ht="17.25" thickBot="1">
      <c r="A134" s="73">
        <v>132</v>
      </c>
      <c r="B134" s="58" t="s">
        <v>2699</v>
      </c>
      <c r="C134" s="59" t="s">
        <v>1821</v>
      </c>
      <c r="D134" s="70" t="s">
        <v>111</v>
      </c>
      <c r="E134" s="59" t="s">
        <v>77</v>
      </c>
      <c r="F134" s="70" t="s">
        <v>3506</v>
      </c>
      <c r="G134" s="70">
        <v>1993</v>
      </c>
      <c r="H134" s="71">
        <v>5</v>
      </c>
      <c r="I134" s="72">
        <v>5</v>
      </c>
      <c r="J134" s="72">
        <v>450</v>
      </c>
      <c r="K134" s="72">
        <v>5</v>
      </c>
      <c r="L134" s="60">
        <v>0</v>
      </c>
      <c r="M134" s="61">
        <v>0</v>
      </c>
      <c r="N134" s="61">
        <v>0</v>
      </c>
      <c r="O134" s="61">
        <v>0</v>
      </c>
      <c r="P134" s="61">
        <v>0</v>
      </c>
      <c r="Q134" s="61">
        <v>0</v>
      </c>
      <c r="R134" s="72">
        <v>1</v>
      </c>
      <c r="S134" s="61">
        <v>0</v>
      </c>
      <c r="T134" s="60">
        <v>0</v>
      </c>
      <c r="U134" s="61">
        <v>0</v>
      </c>
      <c r="V134" s="61">
        <v>0</v>
      </c>
      <c r="W134" s="61">
        <v>0</v>
      </c>
      <c r="X134" s="60">
        <v>0</v>
      </c>
      <c r="Y134" s="72">
        <v>1</v>
      </c>
      <c r="Z134" s="61">
        <v>0</v>
      </c>
      <c r="AA134" s="60">
        <v>0</v>
      </c>
      <c r="AB134" s="61">
        <v>0</v>
      </c>
      <c r="AC134" s="61">
        <v>0</v>
      </c>
      <c r="AD134" s="61">
        <v>0</v>
      </c>
      <c r="AE134" s="61">
        <v>0</v>
      </c>
      <c r="AF134" s="60">
        <v>0</v>
      </c>
      <c r="AG134" s="61">
        <v>0</v>
      </c>
      <c r="AH134" s="61">
        <v>0</v>
      </c>
      <c r="AI134" s="61">
        <v>0</v>
      </c>
      <c r="AJ134" s="61">
        <v>0</v>
      </c>
      <c r="AK134" s="64" t="s">
        <v>25</v>
      </c>
    </row>
    <row r="135" spans="1:37" ht="17.25" thickBot="1">
      <c r="A135" s="73">
        <v>133</v>
      </c>
      <c r="B135" s="58" t="s">
        <v>181</v>
      </c>
      <c r="C135" s="59" t="s">
        <v>1815</v>
      </c>
      <c r="D135" s="70" t="s">
        <v>1822</v>
      </c>
      <c r="E135" s="59" t="s">
        <v>65</v>
      </c>
      <c r="F135" s="70" t="s">
        <v>3507</v>
      </c>
      <c r="G135" s="70">
        <v>2000</v>
      </c>
      <c r="H135" s="71">
        <v>5</v>
      </c>
      <c r="I135" s="72">
        <v>4</v>
      </c>
      <c r="J135" s="72">
        <v>340</v>
      </c>
      <c r="K135" s="72">
        <v>3.8</v>
      </c>
      <c r="L135" s="60">
        <v>0</v>
      </c>
      <c r="M135" s="72">
        <v>3</v>
      </c>
      <c r="N135" s="72">
        <v>3</v>
      </c>
      <c r="O135" s="61">
        <v>0</v>
      </c>
      <c r="P135" s="61">
        <v>0</v>
      </c>
      <c r="Q135" s="61">
        <v>0</v>
      </c>
      <c r="R135" s="61">
        <v>0</v>
      </c>
      <c r="S135" s="61">
        <v>0</v>
      </c>
      <c r="T135" s="71">
        <v>0.7</v>
      </c>
      <c r="U135" s="72">
        <v>0.7</v>
      </c>
      <c r="V135" s="72">
        <v>1.1000000000000001</v>
      </c>
      <c r="W135" s="72">
        <v>1.8</v>
      </c>
      <c r="X135" s="71">
        <v>11</v>
      </c>
      <c r="Y135" s="72">
        <v>22</v>
      </c>
      <c r="Z135" s="72">
        <v>36</v>
      </c>
      <c r="AA135" s="60">
        <v>0</v>
      </c>
      <c r="AB135" s="72">
        <v>0.79</v>
      </c>
      <c r="AC135" s="72">
        <v>0.79</v>
      </c>
      <c r="AD135" s="61">
        <v>0</v>
      </c>
      <c r="AE135" s="72">
        <v>0.79</v>
      </c>
      <c r="AF135" s="71">
        <v>0.19</v>
      </c>
      <c r="AG135" s="72">
        <v>0.28999999999999998</v>
      </c>
      <c r="AH135" s="72">
        <v>0.49</v>
      </c>
      <c r="AI135" s="72">
        <v>0.19</v>
      </c>
      <c r="AJ135" s="72">
        <v>0.49</v>
      </c>
      <c r="AK135" s="64" t="s">
        <v>25</v>
      </c>
    </row>
    <row r="136" spans="1:37" ht="17.25" thickBot="1">
      <c r="A136" s="73">
        <v>134</v>
      </c>
      <c r="B136" s="58" t="s">
        <v>2700</v>
      </c>
      <c r="C136" s="59" t="s">
        <v>1815</v>
      </c>
      <c r="D136" s="70" t="s">
        <v>111</v>
      </c>
      <c r="E136" s="59" t="s">
        <v>2356</v>
      </c>
      <c r="F136" s="70" t="s">
        <v>3508</v>
      </c>
      <c r="G136" s="70">
        <v>1991</v>
      </c>
      <c r="H136" s="71">
        <v>5</v>
      </c>
      <c r="I136" s="72">
        <v>5</v>
      </c>
      <c r="J136" s="72">
        <v>450</v>
      </c>
      <c r="K136" s="72">
        <v>5</v>
      </c>
      <c r="L136" s="60">
        <v>0</v>
      </c>
      <c r="M136" s="61">
        <v>0</v>
      </c>
      <c r="N136" s="61">
        <v>0</v>
      </c>
      <c r="O136" s="61">
        <v>0</v>
      </c>
      <c r="P136" s="61">
        <v>0</v>
      </c>
      <c r="Q136" s="61">
        <v>0</v>
      </c>
      <c r="R136" s="72">
        <v>1</v>
      </c>
      <c r="S136" s="61">
        <v>0</v>
      </c>
      <c r="T136" s="60">
        <v>0</v>
      </c>
      <c r="U136" s="61">
        <v>0</v>
      </c>
      <c r="V136" s="61">
        <v>0</v>
      </c>
      <c r="W136" s="61">
        <v>0</v>
      </c>
      <c r="X136" s="60">
        <v>0</v>
      </c>
      <c r="Y136" s="61">
        <v>0</v>
      </c>
      <c r="Z136" s="61">
        <v>0</v>
      </c>
      <c r="AA136" s="60">
        <v>0</v>
      </c>
      <c r="AB136" s="61">
        <v>0</v>
      </c>
      <c r="AC136" s="61">
        <v>0</v>
      </c>
      <c r="AD136" s="61">
        <v>0</v>
      </c>
      <c r="AE136" s="61">
        <v>0</v>
      </c>
      <c r="AF136" s="60">
        <v>0</v>
      </c>
      <c r="AG136" s="61">
        <v>0</v>
      </c>
      <c r="AH136" s="61">
        <v>0</v>
      </c>
      <c r="AI136" s="61">
        <v>0</v>
      </c>
      <c r="AJ136" s="61">
        <v>0</v>
      </c>
      <c r="AK136" s="64" t="s">
        <v>25</v>
      </c>
    </row>
    <row r="137" spans="1:37" ht="17.25" thickBot="1">
      <c r="A137" s="73">
        <v>135</v>
      </c>
      <c r="B137" s="58" t="s">
        <v>182</v>
      </c>
      <c r="C137" s="59" t="s">
        <v>1823</v>
      </c>
      <c r="D137" s="70" t="s">
        <v>1813</v>
      </c>
      <c r="E137" s="59" t="s">
        <v>91</v>
      </c>
      <c r="F137" s="70" t="s">
        <v>3509</v>
      </c>
      <c r="G137" s="70">
        <v>1996</v>
      </c>
      <c r="H137" s="71">
        <v>4</v>
      </c>
      <c r="I137" s="72">
        <v>1</v>
      </c>
      <c r="J137" s="72">
        <v>126</v>
      </c>
      <c r="K137" s="72">
        <v>1.4</v>
      </c>
      <c r="L137" s="60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71">
        <v>0.2</v>
      </c>
      <c r="U137" s="72">
        <v>0.2</v>
      </c>
      <c r="V137" s="72">
        <v>0.1</v>
      </c>
      <c r="W137" s="72">
        <v>0.3</v>
      </c>
      <c r="X137" s="71">
        <v>2</v>
      </c>
      <c r="Y137" s="72">
        <v>7</v>
      </c>
      <c r="Z137" s="72">
        <v>8</v>
      </c>
      <c r="AA137" s="60">
        <v>0</v>
      </c>
      <c r="AB137" s="61">
        <v>0</v>
      </c>
      <c r="AC137" s="61">
        <v>0</v>
      </c>
      <c r="AD137" s="61">
        <v>0</v>
      </c>
      <c r="AE137" s="61">
        <v>0</v>
      </c>
      <c r="AF137" s="71">
        <v>0.15</v>
      </c>
      <c r="AG137" s="72">
        <v>0.05</v>
      </c>
      <c r="AH137" s="72">
        <v>0.2</v>
      </c>
      <c r="AI137" s="72">
        <v>0.15</v>
      </c>
      <c r="AJ137" s="72">
        <v>0.2</v>
      </c>
      <c r="AK137" s="64" t="s">
        <v>25</v>
      </c>
    </row>
    <row r="138" spans="1:37" ht="17.25" thickBot="1">
      <c r="A138" s="73">
        <v>136</v>
      </c>
      <c r="B138" s="58" t="s">
        <v>2701</v>
      </c>
      <c r="C138" s="59" t="s">
        <v>2702</v>
      </c>
      <c r="D138" s="70" t="s">
        <v>1822</v>
      </c>
      <c r="E138" s="59" t="s">
        <v>2355</v>
      </c>
      <c r="F138" s="70" t="s">
        <v>3510</v>
      </c>
      <c r="G138" s="70">
        <v>2000</v>
      </c>
      <c r="H138" s="71">
        <v>4</v>
      </c>
      <c r="I138" s="72">
        <v>4</v>
      </c>
      <c r="J138" s="72">
        <v>348</v>
      </c>
      <c r="K138" s="72">
        <v>3.9</v>
      </c>
      <c r="L138" s="71">
        <v>2</v>
      </c>
      <c r="M138" s="72">
        <v>1</v>
      </c>
      <c r="N138" s="72">
        <v>3</v>
      </c>
      <c r="O138" s="72">
        <v>2</v>
      </c>
      <c r="P138" s="61">
        <v>0</v>
      </c>
      <c r="Q138" s="61">
        <v>0</v>
      </c>
      <c r="R138" s="61">
        <v>0</v>
      </c>
      <c r="S138" s="72">
        <v>1</v>
      </c>
      <c r="T138" s="71">
        <v>1</v>
      </c>
      <c r="U138" s="72">
        <v>1</v>
      </c>
      <c r="V138" s="72">
        <v>0.1</v>
      </c>
      <c r="W138" s="72">
        <v>1.1000000000000001</v>
      </c>
      <c r="X138" s="71">
        <v>12</v>
      </c>
      <c r="Y138" s="72">
        <v>4</v>
      </c>
      <c r="Z138" s="72">
        <v>18</v>
      </c>
      <c r="AA138" s="71">
        <v>0.52</v>
      </c>
      <c r="AB138" s="72">
        <v>0.26</v>
      </c>
      <c r="AC138" s="72">
        <v>0.78</v>
      </c>
      <c r="AD138" s="72">
        <v>0.52</v>
      </c>
      <c r="AE138" s="72">
        <v>0.78</v>
      </c>
      <c r="AF138" s="71">
        <v>0.25</v>
      </c>
      <c r="AG138" s="72">
        <v>0.04</v>
      </c>
      <c r="AH138" s="72">
        <v>0.28999999999999998</v>
      </c>
      <c r="AI138" s="72">
        <v>0.25</v>
      </c>
      <c r="AJ138" s="72">
        <v>0.28999999999999998</v>
      </c>
      <c r="AK138" s="64" t="s">
        <v>25</v>
      </c>
    </row>
    <row r="139" spans="1:37" ht="17.25" thickBot="1">
      <c r="A139" s="73">
        <v>137</v>
      </c>
      <c r="B139" s="58" t="s">
        <v>185</v>
      </c>
      <c r="C139" s="59" t="s">
        <v>1821</v>
      </c>
      <c r="D139" s="70" t="s">
        <v>1813</v>
      </c>
      <c r="E139" s="59" t="s">
        <v>79</v>
      </c>
      <c r="F139" s="70" t="s">
        <v>3511</v>
      </c>
      <c r="G139" s="70">
        <v>1999</v>
      </c>
      <c r="H139" s="71">
        <v>5</v>
      </c>
      <c r="I139" s="72">
        <v>4</v>
      </c>
      <c r="J139" s="72">
        <v>265</v>
      </c>
      <c r="K139" s="72">
        <v>2.9</v>
      </c>
      <c r="L139" s="71">
        <v>1</v>
      </c>
      <c r="M139" s="61">
        <v>0</v>
      </c>
      <c r="N139" s="72">
        <v>1</v>
      </c>
      <c r="O139" s="72">
        <v>1</v>
      </c>
      <c r="P139" s="61">
        <v>0</v>
      </c>
      <c r="Q139" s="61">
        <v>0</v>
      </c>
      <c r="R139" s="61">
        <v>0</v>
      </c>
      <c r="S139" s="61">
        <v>0</v>
      </c>
      <c r="T139" s="71">
        <v>1.3</v>
      </c>
      <c r="U139" s="72">
        <v>1.3</v>
      </c>
      <c r="V139" s="72">
        <v>0.2</v>
      </c>
      <c r="W139" s="72">
        <v>1.5</v>
      </c>
      <c r="X139" s="71">
        <v>6</v>
      </c>
      <c r="Y139" s="72">
        <v>13</v>
      </c>
      <c r="Z139" s="72">
        <v>15</v>
      </c>
      <c r="AA139" s="71">
        <v>0.34</v>
      </c>
      <c r="AB139" s="61">
        <v>0</v>
      </c>
      <c r="AC139" s="72">
        <v>0.34</v>
      </c>
      <c r="AD139" s="72">
        <v>0.34</v>
      </c>
      <c r="AE139" s="72">
        <v>0.34</v>
      </c>
      <c r="AF139" s="71">
        <v>0.45</v>
      </c>
      <c r="AG139" s="72">
        <v>0.06</v>
      </c>
      <c r="AH139" s="72">
        <v>0.51</v>
      </c>
      <c r="AI139" s="72">
        <v>0.45</v>
      </c>
      <c r="AJ139" s="72">
        <v>0.51</v>
      </c>
      <c r="AK139" s="64" t="s">
        <v>25</v>
      </c>
    </row>
    <row r="140" spans="1:37" ht="17.25" thickBot="1">
      <c r="A140" s="73">
        <v>138</v>
      </c>
      <c r="B140" s="58" t="s">
        <v>186</v>
      </c>
      <c r="C140" s="59" t="s">
        <v>1815</v>
      </c>
      <c r="D140" s="70" t="s">
        <v>103</v>
      </c>
      <c r="E140" s="59" t="s">
        <v>81</v>
      </c>
      <c r="F140" s="70" t="s">
        <v>3512</v>
      </c>
      <c r="G140" s="70">
        <v>2000</v>
      </c>
      <c r="H140" s="71">
        <v>5</v>
      </c>
      <c r="I140" s="72">
        <v>5</v>
      </c>
      <c r="J140" s="72">
        <v>405</v>
      </c>
      <c r="K140" s="72">
        <v>4.5</v>
      </c>
      <c r="L140" s="60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72">
        <v>1</v>
      </c>
      <c r="S140" s="61">
        <v>0</v>
      </c>
      <c r="T140" s="71">
        <v>0.5</v>
      </c>
      <c r="U140" s="72">
        <v>0.5</v>
      </c>
      <c r="V140" s="72">
        <v>0.4</v>
      </c>
      <c r="W140" s="72">
        <v>0.9</v>
      </c>
      <c r="X140" s="71">
        <v>7</v>
      </c>
      <c r="Y140" s="72">
        <v>35</v>
      </c>
      <c r="Z140" s="72">
        <v>15</v>
      </c>
      <c r="AA140" s="60">
        <v>0</v>
      </c>
      <c r="AB140" s="61">
        <v>0</v>
      </c>
      <c r="AC140" s="61">
        <v>0</v>
      </c>
      <c r="AD140" s="61">
        <v>0</v>
      </c>
      <c r="AE140" s="61">
        <v>0</v>
      </c>
      <c r="AF140" s="71">
        <v>0.1</v>
      </c>
      <c r="AG140" s="72">
        <v>0.09</v>
      </c>
      <c r="AH140" s="72">
        <v>0.19</v>
      </c>
      <c r="AI140" s="72">
        <v>0.1</v>
      </c>
      <c r="AJ140" s="72">
        <v>0.19</v>
      </c>
      <c r="AK140" s="64" t="s">
        <v>25</v>
      </c>
    </row>
    <row r="141" spans="1:37" ht="17.25" thickBot="1">
      <c r="A141" s="73">
        <v>139</v>
      </c>
      <c r="B141" s="58" t="s">
        <v>187</v>
      </c>
      <c r="C141" s="59" t="s">
        <v>1854</v>
      </c>
      <c r="D141" s="70" t="s">
        <v>103</v>
      </c>
      <c r="E141" s="59" t="s">
        <v>96</v>
      </c>
      <c r="F141" s="70" t="s">
        <v>3513</v>
      </c>
      <c r="G141" s="70">
        <v>1989</v>
      </c>
      <c r="H141" s="71">
        <v>5</v>
      </c>
      <c r="I141" s="72">
        <v>5</v>
      </c>
      <c r="J141" s="72">
        <v>404</v>
      </c>
      <c r="K141" s="72">
        <v>4.5</v>
      </c>
      <c r="L141" s="60">
        <v>0</v>
      </c>
      <c r="M141" s="61">
        <v>0</v>
      </c>
      <c r="N141" s="61">
        <v>0</v>
      </c>
      <c r="O141" s="61">
        <v>0</v>
      </c>
      <c r="P141" s="61">
        <v>0</v>
      </c>
      <c r="Q141" s="61">
        <v>0</v>
      </c>
      <c r="R141" s="72">
        <v>1</v>
      </c>
      <c r="S141" s="61">
        <v>0</v>
      </c>
      <c r="T141" s="71">
        <v>0.2</v>
      </c>
      <c r="U141" s="72">
        <v>0.2</v>
      </c>
      <c r="V141" s="72">
        <v>0.1</v>
      </c>
      <c r="W141" s="72">
        <v>0.3</v>
      </c>
      <c r="X141" s="71">
        <v>8</v>
      </c>
      <c r="Y141" s="72">
        <v>17</v>
      </c>
      <c r="Z141" s="72">
        <v>9</v>
      </c>
      <c r="AA141" s="60">
        <v>0</v>
      </c>
      <c r="AB141" s="61">
        <v>0</v>
      </c>
      <c r="AC141" s="61">
        <v>0</v>
      </c>
      <c r="AD141" s="61">
        <v>0</v>
      </c>
      <c r="AE141" s="61">
        <v>0</v>
      </c>
      <c r="AF141" s="71">
        <v>0.04</v>
      </c>
      <c r="AG141" s="72">
        <v>0.02</v>
      </c>
      <c r="AH141" s="72">
        <v>0.06</v>
      </c>
      <c r="AI141" s="72">
        <v>0.04</v>
      </c>
      <c r="AJ141" s="72">
        <v>0.06</v>
      </c>
      <c r="AK141" s="64" t="s">
        <v>25</v>
      </c>
    </row>
    <row r="142" spans="1:37" ht="17.25" thickBot="1">
      <c r="A142" s="73">
        <v>140</v>
      </c>
      <c r="B142" s="58" t="s">
        <v>188</v>
      </c>
      <c r="C142" s="59" t="s">
        <v>1824</v>
      </c>
      <c r="D142" s="70" t="s">
        <v>1822</v>
      </c>
      <c r="E142" s="59" t="s">
        <v>69</v>
      </c>
      <c r="F142" s="70" t="s">
        <v>3514</v>
      </c>
      <c r="G142" s="70">
        <v>2004</v>
      </c>
      <c r="H142" s="71">
        <v>4</v>
      </c>
      <c r="I142" s="72">
        <v>2</v>
      </c>
      <c r="J142" s="72">
        <v>145</v>
      </c>
      <c r="K142" s="72">
        <v>1.6</v>
      </c>
      <c r="L142" s="60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71">
        <v>0.3</v>
      </c>
      <c r="U142" s="72">
        <v>0.3</v>
      </c>
      <c r="V142" s="61">
        <v>0</v>
      </c>
      <c r="W142" s="72">
        <v>0.4</v>
      </c>
      <c r="X142" s="71">
        <v>8</v>
      </c>
      <c r="Y142" s="72">
        <v>4</v>
      </c>
      <c r="Z142" s="72">
        <v>20</v>
      </c>
      <c r="AA142" s="60">
        <v>0</v>
      </c>
      <c r="AB142" s="61">
        <v>0</v>
      </c>
      <c r="AC142" s="61">
        <v>0</v>
      </c>
      <c r="AD142" s="61">
        <v>0</v>
      </c>
      <c r="AE142" s="61">
        <v>0</v>
      </c>
      <c r="AF142" s="71">
        <v>0.2</v>
      </c>
      <c r="AG142" s="72">
        <v>0.03</v>
      </c>
      <c r="AH142" s="72">
        <v>0.23</v>
      </c>
      <c r="AI142" s="72">
        <v>0.2</v>
      </c>
      <c r="AJ142" s="72">
        <v>0.23</v>
      </c>
      <c r="AK142" s="64" t="s">
        <v>25</v>
      </c>
    </row>
    <row r="143" spans="1:37" ht="17.25" thickBot="1">
      <c r="A143" s="73">
        <v>141</v>
      </c>
      <c r="B143" s="58" t="s">
        <v>189</v>
      </c>
      <c r="C143" s="59" t="s">
        <v>1815</v>
      </c>
      <c r="D143" s="70" t="s">
        <v>103</v>
      </c>
      <c r="E143" s="59" t="s">
        <v>96</v>
      </c>
      <c r="F143" s="70" t="s">
        <v>3515</v>
      </c>
      <c r="G143" s="70">
        <v>2001</v>
      </c>
      <c r="H143" s="71">
        <v>5</v>
      </c>
      <c r="I143" s="72">
        <v>4</v>
      </c>
      <c r="J143" s="72">
        <v>347</v>
      </c>
      <c r="K143" s="72">
        <v>3.9</v>
      </c>
      <c r="L143" s="60">
        <v>0</v>
      </c>
      <c r="M143" s="61">
        <v>0</v>
      </c>
      <c r="N143" s="61">
        <v>0</v>
      </c>
      <c r="O143" s="61">
        <v>0</v>
      </c>
      <c r="P143" s="61">
        <v>0</v>
      </c>
      <c r="Q143" s="61">
        <v>0</v>
      </c>
      <c r="R143" s="72">
        <v>1</v>
      </c>
      <c r="S143" s="61">
        <v>0</v>
      </c>
      <c r="T143" s="71">
        <v>0.1</v>
      </c>
      <c r="U143" s="72">
        <v>0.1</v>
      </c>
      <c r="V143" s="72">
        <v>0.5</v>
      </c>
      <c r="W143" s="72">
        <v>0.6</v>
      </c>
      <c r="X143" s="71">
        <v>5</v>
      </c>
      <c r="Y143" s="72">
        <v>10</v>
      </c>
      <c r="Z143" s="72">
        <v>13</v>
      </c>
      <c r="AA143" s="60">
        <v>0</v>
      </c>
      <c r="AB143" s="61">
        <v>0</v>
      </c>
      <c r="AC143" s="61">
        <v>0</v>
      </c>
      <c r="AD143" s="61">
        <v>0</v>
      </c>
      <c r="AE143" s="61">
        <v>0</v>
      </c>
      <c r="AF143" s="71">
        <v>0.02</v>
      </c>
      <c r="AG143" s="72">
        <v>0.14000000000000001</v>
      </c>
      <c r="AH143" s="72">
        <v>0.16</v>
      </c>
      <c r="AI143" s="72">
        <v>0.02</v>
      </c>
      <c r="AJ143" s="72">
        <v>0.16</v>
      </c>
      <c r="AK143" s="64" t="s">
        <v>25</v>
      </c>
    </row>
    <row r="144" spans="1:37" ht="17.25" thickBot="1">
      <c r="A144" s="73">
        <v>142</v>
      </c>
      <c r="B144" s="58" t="s">
        <v>190</v>
      </c>
      <c r="C144" s="59" t="s">
        <v>1815</v>
      </c>
      <c r="D144" s="70" t="s">
        <v>1813</v>
      </c>
      <c r="E144" s="59" t="s">
        <v>87</v>
      </c>
      <c r="F144" s="70" t="s">
        <v>3516</v>
      </c>
      <c r="G144" s="70">
        <v>2000</v>
      </c>
      <c r="H144" s="71">
        <v>5</v>
      </c>
      <c r="I144" s="72">
        <v>5</v>
      </c>
      <c r="J144" s="72">
        <v>450</v>
      </c>
      <c r="K144" s="72">
        <v>5</v>
      </c>
      <c r="L144" s="60">
        <v>0</v>
      </c>
      <c r="M144" s="72">
        <v>1</v>
      </c>
      <c r="N144" s="72">
        <v>1</v>
      </c>
      <c r="O144" s="61">
        <v>0</v>
      </c>
      <c r="P144" s="61">
        <v>0</v>
      </c>
      <c r="Q144" s="61">
        <v>0</v>
      </c>
      <c r="R144" s="72">
        <v>1</v>
      </c>
      <c r="S144" s="61">
        <v>0</v>
      </c>
      <c r="T144" s="71">
        <v>0.7</v>
      </c>
      <c r="U144" s="72">
        <v>0.7</v>
      </c>
      <c r="V144" s="72">
        <v>1.2</v>
      </c>
      <c r="W144" s="72">
        <v>1.9</v>
      </c>
      <c r="X144" s="71">
        <v>15</v>
      </c>
      <c r="Y144" s="72">
        <v>21</v>
      </c>
      <c r="Z144" s="72">
        <v>19</v>
      </c>
      <c r="AA144" s="60">
        <v>0</v>
      </c>
      <c r="AB144" s="72">
        <v>0.2</v>
      </c>
      <c r="AC144" s="72">
        <v>0.2</v>
      </c>
      <c r="AD144" s="61">
        <v>0</v>
      </c>
      <c r="AE144" s="72">
        <v>0.2</v>
      </c>
      <c r="AF144" s="71">
        <v>0.13</v>
      </c>
      <c r="AG144" s="72">
        <v>0.24</v>
      </c>
      <c r="AH144" s="72">
        <v>0.38</v>
      </c>
      <c r="AI144" s="72">
        <v>0.13</v>
      </c>
      <c r="AJ144" s="72">
        <v>0.38</v>
      </c>
      <c r="AK144" s="64" t="s">
        <v>25</v>
      </c>
    </row>
    <row r="145" spans="1:37" ht="17.25" thickBot="1">
      <c r="A145" s="73">
        <v>143</v>
      </c>
      <c r="B145" s="58" t="s">
        <v>191</v>
      </c>
      <c r="C145" s="59" t="s">
        <v>1814</v>
      </c>
      <c r="D145" s="70" t="s">
        <v>103</v>
      </c>
      <c r="E145" s="59" t="s">
        <v>73</v>
      </c>
      <c r="F145" s="70" t="s">
        <v>3517</v>
      </c>
      <c r="G145" s="70">
        <v>2001</v>
      </c>
      <c r="H145" s="71">
        <v>5</v>
      </c>
      <c r="I145" s="72">
        <v>3</v>
      </c>
      <c r="J145" s="72">
        <v>256</v>
      </c>
      <c r="K145" s="72">
        <v>2.8</v>
      </c>
      <c r="L145" s="60">
        <v>0</v>
      </c>
      <c r="M145" s="72">
        <v>1</v>
      </c>
      <c r="N145" s="72">
        <v>1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71">
        <v>0.2</v>
      </c>
      <c r="U145" s="72">
        <v>0.2</v>
      </c>
      <c r="V145" s="72">
        <v>0.6</v>
      </c>
      <c r="W145" s="72">
        <v>0.9</v>
      </c>
      <c r="X145" s="71">
        <v>4</v>
      </c>
      <c r="Y145" s="72">
        <v>26</v>
      </c>
      <c r="Z145" s="72">
        <v>4</v>
      </c>
      <c r="AA145" s="60">
        <v>0</v>
      </c>
      <c r="AB145" s="72">
        <v>0.35</v>
      </c>
      <c r="AC145" s="72">
        <v>0.35</v>
      </c>
      <c r="AD145" s="61">
        <v>0</v>
      </c>
      <c r="AE145" s="72">
        <v>0.35</v>
      </c>
      <c r="AF145" s="71">
        <v>0.08</v>
      </c>
      <c r="AG145" s="72">
        <v>0.23</v>
      </c>
      <c r="AH145" s="72">
        <v>0.31</v>
      </c>
      <c r="AI145" s="72">
        <v>0.08</v>
      </c>
      <c r="AJ145" s="72">
        <v>0.31</v>
      </c>
      <c r="AK145" s="64" t="s">
        <v>25</v>
      </c>
    </row>
    <row r="146" spans="1:37" ht="17.25" thickBot="1">
      <c r="A146" s="73">
        <v>144</v>
      </c>
      <c r="B146" s="58" t="s">
        <v>192</v>
      </c>
      <c r="C146" s="59" t="s">
        <v>1815</v>
      </c>
      <c r="D146" s="70" t="s">
        <v>104</v>
      </c>
      <c r="E146" s="59" t="s">
        <v>96</v>
      </c>
      <c r="F146" s="70" t="s">
        <v>3204</v>
      </c>
      <c r="G146" s="70">
        <v>1998</v>
      </c>
      <c r="H146" s="71">
        <v>1</v>
      </c>
      <c r="I146" s="61">
        <v>0</v>
      </c>
      <c r="J146" s="72">
        <v>1</v>
      </c>
      <c r="K146" s="61">
        <v>0</v>
      </c>
      <c r="L146" s="60">
        <v>0</v>
      </c>
      <c r="M146" s="61">
        <v>0</v>
      </c>
      <c r="N146" s="61">
        <v>0</v>
      </c>
      <c r="O146" s="61">
        <v>0</v>
      </c>
      <c r="P146" s="61">
        <v>0</v>
      </c>
      <c r="Q146" s="61">
        <v>0</v>
      </c>
      <c r="R146" s="61">
        <v>0</v>
      </c>
      <c r="S146" s="61">
        <v>0</v>
      </c>
      <c r="T146" s="60">
        <v>0</v>
      </c>
      <c r="U146" s="61">
        <v>0</v>
      </c>
      <c r="V146" s="61">
        <v>0</v>
      </c>
      <c r="W146" s="61">
        <v>0</v>
      </c>
      <c r="X146" s="60">
        <v>0</v>
      </c>
      <c r="Y146" s="61">
        <v>0</v>
      </c>
      <c r="Z146" s="61">
        <v>0</v>
      </c>
      <c r="AA146" s="60">
        <v>0</v>
      </c>
      <c r="AB146" s="61">
        <v>0</v>
      </c>
      <c r="AC146" s="61">
        <v>0</v>
      </c>
      <c r="AD146" s="61">
        <v>0</v>
      </c>
      <c r="AE146" s="61">
        <v>0</v>
      </c>
      <c r="AF146" s="60">
        <v>0</v>
      </c>
      <c r="AG146" s="61">
        <v>0</v>
      </c>
      <c r="AH146" s="61">
        <v>0</v>
      </c>
      <c r="AI146" s="61">
        <v>0</v>
      </c>
      <c r="AJ146" s="61">
        <v>0</v>
      </c>
      <c r="AK146" s="64" t="s">
        <v>25</v>
      </c>
    </row>
    <row r="147" spans="1:37" ht="17.25" thickBot="1">
      <c r="A147" s="73">
        <v>145</v>
      </c>
      <c r="B147" s="58" t="s">
        <v>1774</v>
      </c>
      <c r="C147" s="59" t="s">
        <v>1825</v>
      </c>
      <c r="D147" s="70" t="s">
        <v>103</v>
      </c>
      <c r="E147" s="59" t="s">
        <v>93</v>
      </c>
      <c r="F147" s="70" t="s">
        <v>3518</v>
      </c>
      <c r="G147" s="70">
        <v>2001</v>
      </c>
      <c r="H147" s="71">
        <v>5</v>
      </c>
      <c r="I147" s="72">
        <v>5</v>
      </c>
      <c r="J147" s="72">
        <v>402</v>
      </c>
      <c r="K147" s="72">
        <v>4.5</v>
      </c>
      <c r="L147" s="60">
        <v>0</v>
      </c>
      <c r="M147" s="61">
        <v>0</v>
      </c>
      <c r="N147" s="61">
        <v>0</v>
      </c>
      <c r="O147" s="61">
        <v>0</v>
      </c>
      <c r="P147" s="61">
        <v>0</v>
      </c>
      <c r="Q147" s="61">
        <v>0</v>
      </c>
      <c r="R147" s="72">
        <v>2</v>
      </c>
      <c r="S147" s="61">
        <v>0</v>
      </c>
      <c r="T147" s="71">
        <v>0.1</v>
      </c>
      <c r="U147" s="72">
        <v>0.1</v>
      </c>
      <c r="V147" s="72">
        <v>0.3</v>
      </c>
      <c r="W147" s="72">
        <v>0.4</v>
      </c>
      <c r="X147" s="71">
        <v>4</v>
      </c>
      <c r="Y147" s="72">
        <v>15</v>
      </c>
      <c r="Z147" s="72">
        <v>3</v>
      </c>
      <c r="AA147" s="60">
        <v>0</v>
      </c>
      <c r="AB147" s="61">
        <v>0</v>
      </c>
      <c r="AC147" s="61">
        <v>0</v>
      </c>
      <c r="AD147" s="61">
        <v>0</v>
      </c>
      <c r="AE147" s="61">
        <v>0</v>
      </c>
      <c r="AF147" s="71">
        <v>0.03</v>
      </c>
      <c r="AG147" s="72">
        <v>0.06</v>
      </c>
      <c r="AH147" s="72">
        <v>0.09</v>
      </c>
      <c r="AI147" s="72">
        <v>0.03</v>
      </c>
      <c r="AJ147" s="72">
        <v>0.09</v>
      </c>
      <c r="AK147" s="64" t="s">
        <v>25</v>
      </c>
    </row>
    <row r="148" spans="1:37" ht="17.25" thickBot="1">
      <c r="A148" s="73">
        <v>146</v>
      </c>
      <c r="B148" s="58" t="s">
        <v>193</v>
      </c>
      <c r="C148" s="59" t="s">
        <v>1844</v>
      </c>
      <c r="D148" s="70" t="s">
        <v>104</v>
      </c>
      <c r="E148" s="59" t="s">
        <v>93</v>
      </c>
      <c r="F148" s="70" t="s">
        <v>3519</v>
      </c>
      <c r="G148" s="70">
        <v>1999</v>
      </c>
      <c r="H148" s="71">
        <v>2</v>
      </c>
      <c r="I148" s="61">
        <v>0</v>
      </c>
      <c r="J148" s="72">
        <v>26</v>
      </c>
      <c r="K148" s="72">
        <v>0.3</v>
      </c>
      <c r="L148" s="60">
        <v>0</v>
      </c>
      <c r="M148" s="61">
        <v>0</v>
      </c>
      <c r="N148" s="61">
        <v>0</v>
      </c>
      <c r="O148" s="61">
        <v>0</v>
      </c>
      <c r="P148" s="61">
        <v>0</v>
      </c>
      <c r="Q148" s="61">
        <v>0</v>
      </c>
      <c r="R148" s="61">
        <v>0</v>
      </c>
      <c r="S148" s="61">
        <v>0</v>
      </c>
      <c r="T148" s="60">
        <v>0</v>
      </c>
      <c r="U148" s="61">
        <v>0</v>
      </c>
      <c r="V148" s="61">
        <v>0</v>
      </c>
      <c r="W148" s="61">
        <v>0</v>
      </c>
      <c r="X148" s="60">
        <v>0</v>
      </c>
      <c r="Y148" s="61">
        <v>0</v>
      </c>
      <c r="Z148" s="61">
        <v>0</v>
      </c>
      <c r="AA148" s="60">
        <v>0</v>
      </c>
      <c r="AB148" s="61">
        <v>0</v>
      </c>
      <c r="AC148" s="61">
        <v>0</v>
      </c>
      <c r="AD148" s="61">
        <v>0</v>
      </c>
      <c r="AE148" s="61">
        <v>0</v>
      </c>
      <c r="AF148" s="60">
        <v>0</v>
      </c>
      <c r="AG148" s="61">
        <v>0</v>
      </c>
      <c r="AH148" s="61">
        <v>0</v>
      </c>
      <c r="AI148" s="61">
        <v>0</v>
      </c>
      <c r="AJ148" s="61">
        <v>0</v>
      </c>
      <c r="AK148" s="64" t="s">
        <v>25</v>
      </c>
    </row>
    <row r="149" spans="1:37" ht="17.25" thickBot="1">
      <c r="A149" s="73">
        <v>147</v>
      </c>
      <c r="B149" s="58" t="s">
        <v>194</v>
      </c>
      <c r="C149" s="59" t="s">
        <v>1815</v>
      </c>
      <c r="D149" s="70" t="s">
        <v>104</v>
      </c>
      <c r="E149" s="59" t="s">
        <v>79</v>
      </c>
      <c r="F149" s="70" t="s">
        <v>3520</v>
      </c>
      <c r="G149" s="70">
        <v>1997</v>
      </c>
      <c r="H149" s="71">
        <v>4</v>
      </c>
      <c r="I149" s="72">
        <v>2</v>
      </c>
      <c r="J149" s="72">
        <v>254</v>
      </c>
      <c r="K149" s="72">
        <v>2.8</v>
      </c>
      <c r="L149" s="60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61">
        <v>0</v>
      </c>
      <c r="S149" s="61">
        <v>0</v>
      </c>
      <c r="T149" s="71">
        <v>0.1</v>
      </c>
      <c r="U149" s="72">
        <v>0.1</v>
      </c>
      <c r="V149" s="72">
        <v>0.1</v>
      </c>
      <c r="W149" s="72">
        <v>0.1</v>
      </c>
      <c r="X149" s="71">
        <v>1</v>
      </c>
      <c r="Y149" s="72">
        <v>11</v>
      </c>
      <c r="Z149" s="72">
        <v>8</v>
      </c>
      <c r="AA149" s="60">
        <v>0</v>
      </c>
      <c r="AB149" s="61">
        <v>0</v>
      </c>
      <c r="AC149" s="61">
        <v>0</v>
      </c>
      <c r="AD149" s="61">
        <v>0</v>
      </c>
      <c r="AE149" s="61">
        <v>0</v>
      </c>
      <c r="AF149" s="71">
        <v>0.02</v>
      </c>
      <c r="AG149" s="72">
        <v>0.03</v>
      </c>
      <c r="AH149" s="72">
        <v>0.05</v>
      </c>
      <c r="AI149" s="72">
        <v>0.02</v>
      </c>
      <c r="AJ149" s="72">
        <v>0.05</v>
      </c>
      <c r="AK149" s="64" t="s">
        <v>25</v>
      </c>
    </row>
    <row r="150" spans="1:37" ht="17.25" thickBot="1">
      <c r="A150" s="73">
        <v>148</v>
      </c>
      <c r="B150" s="58" t="s">
        <v>195</v>
      </c>
      <c r="C150" s="59" t="s">
        <v>1823</v>
      </c>
      <c r="D150" s="70" t="s">
        <v>102</v>
      </c>
      <c r="E150" s="59" t="s">
        <v>65</v>
      </c>
      <c r="F150" s="70" t="s">
        <v>3521</v>
      </c>
      <c r="G150" s="70">
        <v>2000</v>
      </c>
      <c r="H150" s="71">
        <v>2</v>
      </c>
      <c r="I150" s="61">
        <v>0</v>
      </c>
      <c r="J150" s="72">
        <v>16</v>
      </c>
      <c r="K150" s="72">
        <v>0.2</v>
      </c>
      <c r="L150" s="60">
        <v>0</v>
      </c>
      <c r="M150" s="72">
        <v>1</v>
      </c>
      <c r="N150" s="72">
        <v>1</v>
      </c>
      <c r="O150" s="61">
        <v>0</v>
      </c>
      <c r="P150" s="61">
        <v>0</v>
      </c>
      <c r="Q150" s="61">
        <v>0</v>
      </c>
      <c r="R150" s="61">
        <v>0</v>
      </c>
      <c r="S150" s="61">
        <v>0</v>
      </c>
      <c r="T150" s="60">
        <v>0</v>
      </c>
      <c r="U150" s="61">
        <v>0</v>
      </c>
      <c r="V150" s="72">
        <v>0.2</v>
      </c>
      <c r="W150" s="72">
        <v>0.2</v>
      </c>
      <c r="X150" s="71">
        <v>3</v>
      </c>
      <c r="Y150" s="72">
        <v>1</v>
      </c>
      <c r="Z150" s="72">
        <v>2</v>
      </c>
      <c r="AA150" s="60">
        <v>0</v>
      </c>
      <c r="AB150" s="72">
        <v>5.63</v>
      </c>
      <c r="AC150" s="72">
        <v>5.63</v>
      </c>
      <c r="AD150" s="61">
        <v>0</v>
      </c>
      <c r="AE150" s="72">
        <v>5.63</v>
      </c>
      <c r="AF150" s="60">
        <v>0</v>
      </c>
      <c r="AG150" s="72">
        <v>1.06</v>
      </c>
      <c r="AH150" s="72">
        <v>1.06</v>
      </c>
      <c r="AI150" s="61">
        <v>0</v>
      </c>
      <c r="AJ150" s="72">
        <v>1.06</v>
      </c>
      <c r="AK150" s="64" t="s">
        <v>25</v>
      </c>
    </row>
    <row r="151" spans="1:37" ht="17.25" thickBot="1">
      <c r="A151" s="73">
        <v>149</v>
      </c>
      <c r="B151" s="58" t="s">
        <v>196</v>
      </c>
      <c r="C151" s="59" t="s">
        <v>1815</v>
      </c>
      <c r="D151" s="70" t="s">
        <v>102</v>
      </c>
      <c r="E151" s="59" t="s">
        <v>67</v>
      </c>
      <c r="F151" s="70" t="s">
        <v>3522</v>
      </c>
      <c r="G151" s="70">
        <v>2001</v>
      </c>
      <c r="H151" s="71">
        <v>5</v>
      </c>
      <c r="I151" s="72">
        <v>5</v>
      </c>
      <c r="J151" s="72">
        <v>373</v>
      </c>
      <c r="K151" s="72">
        <v>4.0999999999999996</v>
      </c>
      <c r="L151" s="71">
        <v>1</v>
      </c>
      <c r="M151" s="72">
        <v>1</v>
      </c>
      <c r="N151" s="72">
        <v>2</v>
      </c>
      <c r="O151" s="72">
        <v>1</v>
      </c>
      <c r="P151" s="61">
        <v>0</v>
      </c>
      <c r="Q151" s="61">
        <v>0</v>
      </c>
      <c r="R151" s="72">
        <v>4</v>
      </c>
      <c r="S151" s="61">
        <v>0</v>
      </c>
      <c r="T151" s="71">
        <v>1</v>
      </c>
      <c r="U151" s="72">
        <v>1</v>
      </c>
      <c r="V151" s="72">
        <v>0.9</v>
      </c>
      <c r="W151" s="72">
        <v>1.9</v>
      </c>
      <c r="X151" s="71">
        <v>19</v>
      </c>
      <c r="Y151" s="72">
        <v>10</v>
      </c>
      <c r="Z151" s="72">
        <v>27</v>
      </c>
      <c r="AA151" s="71">
        <v>0.24</v>
      </c>
      <c r="AB151" s="72">
        <v>0.24</v>
      </c>
      <c r="AC151" s="72">
        <v>0.48</v>
      </c>
      <c r="AD151" s="72">
        <v>0.24</v>
      </c>
      <c r="AE151" s="72">
        <v>0.48</v>
      </c>
      <c r="AF151" s="71">
        <v>0.24</v>
      </c>
      <c r="AG151" s="72">
        <v>0.23</v>
      </c>
      <c r="AH151" s="72">
        <v>0.47</v>
      </c>
      <c r="AI151" s="72">
        <v>0.24</v>
      </c>
      <c r="AJ151" s="72">
        <v>0.47</v>
      </c>
      <c r="AK151" s="64" t="s">
        <v>25</v>
      </c>
    </row>
    <row r="152" spans="1:37" ht="17.25" thickBot="1">
      <c r="A152" s="73">
        <v>150</v>
      </c>
      <c r="B152" s="58" t="s">
        <v>3523</v>
      </c>
      <c r="C152" s="59" t="s">
        <v>1821</v>
      </c>
      <c r="D152" s="70" t="s">
        <v>102</v>
      </c>
      <c r="E152" s="59" t="s">
        <v>79</v>
      </c>
      <c r="F152" s="70" t="s">
        <v>3524</v>
      </c>
      <c r="G152" s="70">
        <v>2002</v>
      </c>
      <c r="H152" s="71">
        <v>1</v>
      </c>
      <c r="I152" s="61">
        <v>0</v>
      </c>
      <c r="J152" s="72">
        <v>1</v>
      </c>
      <c r="K152" s="61">
        <v>0</v>
      </c>
      <c r="L152" s="60">
        <v>0</v>
      </c>
      <c r="M152" s="61">
        <v>0</v>
      </c>
      <c r="N152" s="61">
        <v>0</v>
      </c>
      <c r="O152" s="61">
        <v>0</v>
      </c>
      <c r="P152" s="61">
        <v>0</v>
      </c>
      <c r="Q152" s="61">
        <v>0</v>
      </c>
      <c r="R152" s="61">
        <v>0</v>
      </c>
      <c r="S152" s="61">
        <v>0</v>
      </c>
      <c r="T152" s="60">
        <v>0</v>
      </c>
      <c r="U152" s="61">
        <v>0</v>
      </c>
      <c r="V152" s="61">
        <v>0</v>
      </c>
      <c r="W152" s="61">
        <v>0</v>
      </c>
      <c r="X152" s="60">
        <v>0</v>
      </c>
      <c r="Y152" s="61">
        <v>0</v>
      </c>
      <c r="Z152" s="61">
        <v>0</v>
      </c>
      <c r="AA152" s="60">
        <v>0</v>
      </c>
      <c r="AB152" s="61">
        <v>0</v>
      </c>
      <c r="AC152" s="61">
        <v>0</v>
      </c>
      <c r="AD152" s="61">
        <v>0</v>
      </c>
      <c r="AE152" s="61">
        <v>0</v>
      </c>
      <c r="AF152" s="60">
        <v>0</v>
      </c>
      <c r="AG152" s="61">
        <v>0</v>
      </c>
      <c r="AH152" s="61">
        <v>0</v>
      </c>
      <c r="AI152" s="61">
        <v>0</v>
      </c>
      <c r="AJ152" s="61">
        <v>0</v>
      </c>
      <c r="AK152" s="64" t="s">
        <v>25</v>
      </c>
    </row>
    <row r="153" spans="1:37" ht="17.25" thickBot="1">
      <c r="A153" s="73">
        <v>151</v>
      </c>
      <c r="B153" s="58" t="s">
        <v>197</v>
      </c>
      <c r="C153" s="59" t="s">
        <v>1815</v>
      </c>
      <c r="D153" s="70" t="s">
        <v>102</v>
      </c>
      <c r="E153" s="59" t="s">
        <v>65</v>
      </c>
      <c r="F153" s="70" t="s">
        <v>3525</v>
      </c>
      <c r="G153" s="70">
        <v>1995</v>
      </c>
      <c r="H153" s="71">
        <v>2</v>
      </c>
      <c r="I153" s="72">
        <v>2</v>
      </c>
      <c r="J153" s="72">
        <v>180</v>
      </c>
      <c r="K153" s="72">
        <v>2</v>
      </c>
      <c r="L153" s="60">
        <v>0</v>
      </c>
      <c r="M153" s="72">
        <v>1</v>
      </c>
      <c r="N153" s="72">
        <v>1</v>
      </c>
      <c r="O153" s="61">
        <v>0</v>
      </c>
      <c r="P153" s="61">
        <v>0</v>
      </c>
      <c r="Q153" s="61">
        <v>0</v>
      </c>
      <c r="R153" s="61">
        <v>0</v>
      </c>
      <c r="S153" s="61">
        <v>0</v>
      </c>
      <c r="T153" s="71">
        <v>0.4</v>
      </c>
      <c r="U153" s="72">
        <v>0.4</v>
      </c>
      <c r="V153" s="72">
        <v>0.5</v>
      </c>
      <c r="W153" s="72">
        <v>0.8</v>
      </c>
      <c r="X153" s="71">
        <v>16</v>
      </c>
      <c r="Y153" s="72">
        <v>3</v>
      </c>
      <c r="Z153" s="72">
        <v>24</v>
      </c>
      <c r="AA153" s="60">
        <v>0</v>
      </c>
      <c r="AB153" s="72">
        <v>0.5</v>
      </c>
      <c r="AC153" s="72">
        <v>0.5</v>
      </c>
      <c r="AD153" s="61">
        <v>0</v>
      </c>
      <c r="AE153" s="72">
        <v>0.5</v>
      </c>
      <c r="AF153" s="71">
        <v>0.19</v>
      </c>
      <c r="AG153" s="72">
        <v>0.23</v>
      </c>
      <c r="AH153" s="72">
        <v>0.41</v>
      </c>
      <c r="AI153" s="72">
        <v>0.19</v>
      </c>
      <c r="AJ153" s="72">
        <v>0.41</v>
      </c>
      <c r="AK153" s="64" t="s">
        <v>25</v>
      </c>
    </row>
    <row r="154" spans="1:37" ht="17.25" thickBot="1">
      <c r="A154" s="73">
        <v>152</v>
      </c>
      <c r="B154" s="58" t="s">
        <v>198</v>
      </c>
      <c r="C154" s="59" t="s">
        <v>1839</v>
      </c>
      <c r="D154" s="70" t="s">
        <v>103</v>
      </c>
      <c r="E154" s="59" t="s">
        <v>73</v>
      </c>
      <c r="F154" s="70" t="s">
        <v>3526</v>
      </c>
      <c r="G154" s="70">
        <v>1991</v>
      </c>
      <c r="H154" s="71">
        <v>5</v>
      </c>
      <c r="I154" s="72">
        <v>5</v>
      </c>
      <c r="J154" s="72">
        <v>438</v>
      </c>
      <c r="K154" s="72">
        <v>4.9000000000000004</v>
      </c>
      <c r="L154" s="71">
        <v>2</v>
      </c>
      <c r="M154" s="61">
        <v>0</v>
      </c>
      <c r="N154" s="72">
        <v>2</v>
      </c>
      <c r="O154" s="72">
        <v>2</v>
      </c>
      <c r="P154" s="61">
        <v>0</v>
      </c>
      <c r="Q154" s="61">
        <v>0</v>
      </c>
      <c r="R154" s="72">
        <v>1</v>
      </c>
      <c r="S154" s="61">
        <v>0</v>
      </c>
      <c r="T154" s="71">
        <v>1</v>
      </c>
      <c r="U154" s="72">
        <v>1</v>
      </c>
      <c r="V154" s="72">
        <v>1.1000000000000001</v>
      </c>
      <c r="W154" s="72">
        <v>2.1</v>
      </c>
      <c r="X154" s="71">
        <v>9</v>
      </c>
      <c r="Y154" s="72">
        <v>50</v>
      </c>
      <c r="Z154" s="72">
        <v>26</v>
      </c>
      <c r="AA154" s="71">
        <v>0.41</v>
      </c>
      <c r="AB154" s="61">
        <v>0</v>
      </c>
      <c r="AC154" s="72">
        <v>0.41</v>
      </c>
      <c r="AD154" s="72">
        <v>0.41</v>
      </c>
      <c r="AE154" s="72">
        <v>0.41</v>
      </c>
      <c r="AF154" s="71">
        <v>0.2</v>
      </c>
      <c r="AG154" s="72">
        <v>0.22</v>
      </c>
      <c r="AH154" s="72">
        <v>0.43</v>
      </c>
      <c r="AI154" s="72">
        <v>0.2</v>
      </c>
      <c r="AJ154" s="72">
        <v>0.43</v>
      </c>
      <c r="AK154" s="64" t="s">
        <v>25</v>
      </c>
    </row>
    <row r="155" spans="1:37" ht="17.25" thickBot="1">
      <c r="A155" s="73">
        <v>153</v>
      </c>
      <c r="B155" s="58" t="s">
        <v>199</v>
      </c>
      <c r="C155" s="59" t="s">
        <v>1815</v>
      </c>
      <c r="D155" s="70" t="s">
        <v>104</v>
      </c>
      <c r="E155" s="59" t="s">
        <v>85</v>
      </c>
      <c r="F155" s="70" t="s">
        <v>3527</v>
      </c>
      <c r="G155" s="70">
        <v>2000</v>
      </c>
      <c r="H155" s="71">
        <v>4</v>
      </c>
      <c r="I155" s="72">
        <v>4</v>
      </c>
      <c r="J155" s="72">
        <v>359</v>
      </c>
      <c r="K155" s="72">
        <v>4</v>
      </c>
      <c r="L155" s="60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1">
        <v>0</v>
      </c>
      <c r="S155" s="61">
        <v>0</v>
      </c>
      <c r="T155" s="60">
        <v>0</v>
      </c>
      <c r="U155" s="61">
        <v>0</v>
      </c>
      <c r="V155" s="61">
        <v>0</v>
      </c>
      <c r="W155" s="72">
        <v>0.1</v>
      </c>
      <c r="X155" s="71">
        <v>4</v>
      </c>
      <c r="Y155" s="72">
        <v>12</v>
      </c>
      <c r="Z155" s="72">
        <v>1</v>
      </c>
      <c r="AA155" s="60">
        <v>0</v>
      </c>
      <c r="AB155" s="61">
        <v>0</v>
      </c>
      <c r="AC155" s="61">
        <v>0</v>
      </c>
      <c r="AD155" s="61">
        <v>0</v>
      </c>
      <c r="AE155" s="61">
        <v>0</v>
      </c>
      <c r="AF155" s="71">
        <v>0.01</v>
      </c>
      <c r="AG155" s="72">
        <v>0.01</v>
      </c>
      <c r="AH155" s="72">
        <v>0.01</v>
      </c>
      <c r="AI155" s="72">
        <v>0.01</v>
      </c>
      <c r="AJ155" s="72">
        <v>0.01</v>
      </c>
      <c r="AK155" s="64" t="s">
        <v>25</v>
      </c>
    </row>
    <row r="156" spans="1:37" ht="17.25" thickBot="1">
      <c r="A156" s="73">
        <v>154</v>
      </c>
      <c r="B156" s="58" t="s">
        <v>200</v>
      </c>
      <c r="C156" s="59" t="s">
        <v>1825</v>
      </c>
      <c r="D156" s="70" t="s">
        <v>103</v>
      </c>
      <c r="E156" s="59" t="s">
        <v>67</v>
      </c>
      <c r="F156" s="70" t="s">
        <v>3528</v>
      </c>
      <c r="G156" s="70">
        <v>1997</v>
      </c>
      <c r="H156" s="71">
        <v>5</v>
      </c>
      <c r="I156" s="72">
        <v>5</v>
      </c>
      <c r="J156" s="72">
        <v>444</v>
      </c>
      <c r="K156" s="72">
        <v>4.9000000000000004</v>
      </c>
      <c r="L156" s="60">
        <v>0</v>
      </c>
      <c r="M156" s="61">
        <v>0</v>
      </c>
      <c r="N156" s="61">
        <v>0</v>
      </c>
      <c r="O156" s="61">
        <v>0</v>
      </c>
      <c r="P156" s="61">
        <v>0</v>
      </c>
      <c r="Q156" s="61">
        <v>0</v>
      </c>
      <c r="R156" s="72">
        <v>3</v>
      </c>
      <c r="S156" s="61">
        <v>0</v>
      </c>
      <c r="T156" s="71">
        <v>0.5</v>
      </c>
      <c r="U156" s="72">
        <v>0.5</v>
      </c>
      <c r="V156" s="72">
        <v>0.3</v>
      </c>
      <c r="W156" s="72">
        <v>0.7</v>
      </c>
      <c r="X156" s="71">
        <v>9</v>
      </c>
      <c r="Y156" s="72">
        <v>36</v>
      </c>
      <c r="Z156" s="72">
        <v>6</v>
      </c>
      <c r="AA156" s="60">
        <v>0</v>
      </c>
      <c r="AB156" s="61">
        <v>0</v>
      </c>
      <c r="AC156" s="61">
        <v>0</v>
      </c>
      <c r="AD156" s="61">
        <v>0</v>
      </c>
      <c r="AE156" s="61">
        <v>0</v>
      </c>
      <c r="AF156" s="71">
        <v>0.09</v>
      </c>
      <c r="AG156" s="72">
        <v>0.05</v>
      </c>
      <c r="AH156" s="72">
        <v>0.14000000000000001</v>
      </c>
      <c r="AI156" s="72">
        <v>0.09</v>
      </c>
      <c r="AJ156" s="72">
        <v>0.14000000000000001</v>
      </c>
      <c r="AK156" s="64" t="s">
        <v>25</v>
      </c>
    </row>
    <row r="157" spans="1:37" ht="17.25" thickBot="1">
      <c r="A157" s="73">
        <v>155</v>
      </c>
      <c r="B157" s="58" t="s">
        <v>2703</v>
      </c>
      <c r="C157" s="59" t="s">
        <v>1817</v>
      </c>
      <c r="D157" s="70" t="s">
        <v>104</v>
      </c>
      <c r="E157" s="59" t="s">
        <v>81</v>
      </c>
      <c r="F157" s="70" t="s">
        <v>3529</v>
      </c>
      <c r="G157" s="70">
        <v>2003</v>
      </c>
      <c r="H157" s="71">
        <v>5</v>
      </c>
      <c r="I157" s="72">
        <v>4</v>
      </c>
      <c r="J157" s="72">
        <v>353</v>
      </c>
      <c r="K157" s="72">
        <v>3.9</v>
      </c>
      <c r="L157" s="60">
        <v>0</v>
      </c>
      <c r="M157" s="72">
        <v>2</v>
      </c>
      <c r="N157" s="72">
        <v>2</v>
      </c>
      <c r="O157" s="61">
        <v>0</v>
      </c>
      <c r="P157" s="61">
        <v>0</v>
      </c>
      <c r="Q157" s="61">
        <v>0</v>
      </c>
      <c r="R157" s="61">
        <v>0</v>
      </c>
      <c r="S157" s="61">
        <v>0</v>
      </c>
      <c r="T157" s="71">
        <v>0.1</v>
      </c>
      <c r="U157" s="72">
        <v>0.1</v>
      </c>
      <c r="V157" s="72">
        <v>0.4</v>
      </c>
      <c r="W157" s="72">
        <v>0.4</v>
      </c>
      <c r="X157" s="71">
        <v>20</v>
      </c>
      <c r="Y157" s="72">
        <v>19</v>
      </c>
      <c r="Z157" s="72">
        <v>33</v>
      </c>
      <c r="AA157" s="60">
        <v>0</v>
      </c>
      <c r="AB157" s="72">
        <v>0.51</v>
      </c>
      <c r="AC157" s="72">
        <v>0.51</v>
      </c>
      <c r="AD157" s="61">
        <v>0</v>
      </c>
      <c r="AE157" s="72">
        <v>0.51</v>
      </c>
      <c r="AF157" s="71">
        <v>0.02</v>
      </c>
      <c r="AG157" s="72">
        <v>0.09</v>
      </c>
      <c r="AH157" s="72">
        <v>0.11</v>
      </c>
      <c r="AI157" s="72">
        <v>0.02</v>
      </c>
      <c r="AJ157" s="72">
        <v>0.11</v>
      </c>
      <c r="AK157" s="64" t="s">
        <v>25</v>
      </c>
    </row>
    <row r="158" spans="1:37" ht="17.25" thickBot="1">
      <c r="A158" s="73">
        <v>156</v>
      </c>
      <c r="B158" s="58" t="s">
        <v>2704</v>
      </c>
      <c r="C158" s="59" t="s">
        <v>1846</v>
      </c>
      <c r="D158" s="70" t="s">
        <v>104</v>
      </c>
      <c r="E158" s="59" t="s">
        <v>65</v>
      </c>
      <c r="F158" s="70" t="s">
        <v>3530</v>
      </c>
      <c r="G158" s="70">
        <v>2002</v>
      </c>
      <c r="H158" s="71">
        <v>4</v>
      </c>
      <c r="I158" s="72">
        <v>3</v>
      </c>
      <c r="J158" s="72">
        <v>281</v>
      </c>
      <c r="K158" s="72">
        <v>3.1</v>
      </c>
      <c r="L158" s="60">
        <v>0</v>
      </c>
      <c r="M158" s="61">
        <v>0</v>
      </c>
      <c r="N158" s="61">
        <v>0</v>
      </c>
      <c r="O158" s="61">
        <v>0</v>
      </c>
      <c r="P158" s="61">
        <v>0</v>
      </c>
      <c r="Q158" s="61">
        <v>0</v>
      </c>
      <c r="R158" s="72">
        <v>1</v>
      </c>
      <c r="S158" s="61">
        <v>0</v>
      </c>
      <c r="T158" s="71">
        <v>0.1</v>
      </c>
      <c r="U158" s="72">
        <v>0.1</v>
      </c>
      <c r="V158" s="72">
        <v>0.6</v>
      </c>
      <c r="W158" s="72">
        <v>0.7</v>
      </c>
      <c r="X158" s="71">
        <v>9</v>
      </c>
      <c r="Y158" s="72">
        <v>17</v>
      </c>
      <c r="Z158" s="72">
        <v>4</v>
      </c>
      <c r="AA158" s="60">
        <v>0</v>
      </c>
      <c r="AB158" s="61">
        <v>0</v>
      </c>
      <c r="AC158" s="61">
        <v>0</v>
      </c>
      <c r="AD158" s="61">
        <v>0</v>
      </c>
      <c r="AE158" s="61">
        <v>0</v>
      </c>
      <c r="AF158" s="71">
        <v>0.03</v>
      </c>
      <c r="AG158" s="72">
        <v>0.19</v>
      </c>
      <c r="AH158" s="72">
        <v>0.22</v>
      </c>
      <c r="AI158" s="72">
        <v>0.03</v>
      </c>
      <c r="AJ158" s="72">
        <v>0.22</v>
      </c>
      <c r="AK158" s="64" t="s">
        <v>25</v>
      </c>
    </row>
    <row r="159" spans="1:37" ht="17.25" thickBot="1">
      <c r="A159" s="73">
        <v>157</v>
      </c>
      <c r="B159" s="58" t="s">
        <v>201</v>
      </c>
      <c r="C159" s="59" t="s">
        <v>1819</v>
      </c>
      <c r="D159" s="70" t="s">
        <v>102</v>
      </c>
      <c r="E159" s="59" t="s">
        <v>65</v>
      </c>
      <c r="F159" s="70" t="s">
        <v>3531</v>
      </c>
      <c r="G159" s="70">
        <v>2000</v>
      </c>
      <c r="H159" s="71">
        <v>5</v>
      </c>
      <c r="I159" s="72">
        <v>5</v>
      </c>
      <c r="J159" s="72">
        <v>438</v>
      </c>
      <c r="K159" s="72">
        <v>4.9000000000000004</v>
      </c>
      <c r="L159" s="71">
        <v>7</v>
      </c>
      <c r="M159" s="72">
        <v>1</v>
      </c>
      <c r="N159" s="72">
        <v>8</v>
      </c>
      <c r="O159" s="72">
        <v>6</v>
      </c>
      <c r="P159" s="72">
        <v>1</v>
      </c>
      <c r="Q159" s="72">
        <v>2</v>
      </c>
      <c r="R159" s="61">
        <v>0</v>
      </c>
      <c r="S159" s="61">
        <v>0</v>
      </c>
      <c r="T159" s="71">
        <v>7.2</v>
      </c>
      <c r="U159" s="72">
        <v>5.6</v>
      </c>
      <c r="V159" s="72">
        <v>1.1000000000000001</v>
      </c>
      <c r="W159" s="72">
        <v>6.8</v>
      </c>
      <c r="X159" s="71">
        <v>4</v>
      </c>
      <c r="Y159" s="72">
        <v>3</v>
      </c>
      <c r="Z159" s="72">
        <v>24</v>
      </c>
      <c r="AA159" s="71">
        <v>1.44</v>
      </c>
      <c r="AB159" s="72">
        <v>0.21</v>
      </c>
      <c r="AC159" s="72">
        <v>1.64</v>
      </c>
      <c r="AD159" s="72">
        <v>1.23</v>
      </c>
      <c r="AE159" s="72">
        <v>1.44</v>
      </c>
      <c r="AF159" s="71">
        <v>1.48</v>
      </c>
      <c r="AG159" s="72">
        <v>0.24</v>
      </c>
      <c r="AH159" s="72">
        <v>1.71</v>
      </c>
      <c r="AI159" s="72">
        <v>1.1499999999999999</v>
      </c>
      <c r="AJ159" s="72">
        <v>1.39</v>
      </c>
      <c r="AK159" s="64" t="s">
        <v>25</v>
      </c>
    </row>
    <row r="160" spans="1:37" ht="17.25" thickBot="1">
      <c r="A160" s="73">
        <v>158</v>
      </c>
      <c r="B160" s="58" t="s">
        <v>2705</v>
      </c>
      <c r="C160" s="59" t="s">
        <v>1815</v>
      </c>
      <c r="D160" s="70" t="s">
        <v>102</v>
      </c>
      <c r="E160" s="59" t="s">
        <v>2356</v>
      </c>
      <c r="F160" s="70" t="s">
        <v>3532</v>
      </c>
      <c r="G160" s="70">
        <v>2004</v>
      </c>
      <c r="H160" s="71">
        <v>2</v>
      </c>
      <c r="I160" s="61">
        <v>0</v>
      </c>
      <c r="J160" s="72">
        <v>13</v>
      </c>
      <c r="K160" s="72">
        <v>0.1</v>
      </c>
      <c r="L160" s="60">
        <v>0</v>
      </c>
      <c r="M160" s="61">
        <v>0</v>
      </c>
      <c r="N160" s="61">
        <v>0</v>
      </c>
      <c r="O160" s="61">
        <v>0</v>
      </c>
      <c r="P160" s="61">
        <v>0</v>
      </c>
      <c r="Q160" s="61">
        <v>0</v>
      </c>
      <c r="R160" s="61">
        <v>0</v>
      </c>
      <c r="S160" s="61">
        <v>0</v>
      </c>
      <c r="T160" s="60">
        <v>0</v>
      </c>
      <c r="U160" s="61">
        <v>0</v>
      </c>
      <c r="V160" s="61">
        <v>0</v>
      </c>
      <c r="W160" s="61">
        <v>0</v>
      </c>
      <c r="X160" s="60">
        <v>0</v>
      </c>
      <c r="Y160" s="61">
        <v>0</v>
      </c>
      <c r="Z160" s="61">
        <v>0</v>
      </c>
      <c r="AA160" s="60">
        <v>0</v>
      </c>
      <c r="AB160" s="61">
        <v>0</v>
      </c>
      <c r="AC160" s="61">
        <v>0</v>
      </c>
      <c r="AD160" s="61">
        <v>0</v>
      </c>
      <c r="AE160" s="61">
        <v>0</v>
      </c>
      <c r="AF160" s="60">
        <v>0</v>
      </c>
      <c r="AG160" s="61">
        <v>0</v>
      </c>
      <c r="AH160" s="61">
        <v>0</v>
      </c>
      <c r="AI160" s="61">
        <v>0</v>
      </c>
      <c r="AJ160" s="61">
        <v>0</v>
      </c>
      <c r="AK160" s="64" t="s">
        <v>25</v>
      </c>
    </row>
    <row r="161" spans="1:37" ht="17.25" thickBot="1">
      <c r="A161" s="73">
        <v>159</v>
      </c>
      <c r="B161" s="58" t="s">
        <v>2863</v>
      </c>
      <c r="C161" s="59" t="s">
        <v>1821</v>
      </c>
      <c r="D161" s="70" t="s">
        <v>103</v>
      </c>
      <c r="E161" s="59" t="s">
        <v>2356</v>
      </c>
      <c r="F161" s="70" t="s">
        <v>3533</v>
      </c>
      <c r="G161" s="70">
        <v>1997</v>
      </c>
      <c r="H161" s="71">
        <v>4</v>
      </c>
      <c r="I161" s="72">
        <v>4</v>
      </c>
      <c r="J161" s="72">
        <v>350</v>
      </c>
      <c r="K161" s="72">
        <v>3.9</v>
      </c>
      <c r="L161" s="71">
        <v>2</v>
      </c>
      <c r="M161" s="61">
        <v>0</v>
      </c>
      <c r="N161" s="72">
        <v>2</v>
      </c>
      <c r="O161" s="72">
        <v>2</v>
      </c>
      <c r="P161" s="61">
        <v>0</v>
      </c>
      <c r="Q161" s="61">
        <v>0</v>
      </c>
      <c r="R161" s="72">
        <v>1</v>
      </c>
      <c r="S161" s="61">
        <v>0</v>
      </c>
      <c r="T161" s="71">
        <v>0.5</v>
      </c>
      <c r="U161" s="72">
        <v>0.5</v>
      </c>
      <c r="V161" s="72">
        <v>0.5</v>
      </c>
      <c r="W161" s="72">
        <v>1</v>
      </c>
      <c r="X161" s="71">
        <v>6</v>
      </c>
      <c r="Y161" s="72">
        <v>13</v>
      </c>
      <c r="Z161" s="72">
        <v>5</v>
      </c>
      <c r="AA161" s="71">
        <v>0.51</v>
      </c>
      <c r="AB161" s="61">
        <v>0</v>
      </c>
      <c r="AC161" s="72">
        <v>0.51</v>
      </c>
      <c r="AD161" s="72">
        <v>0.51</v>
      </c>
      <c r="AE161" s="72">
        <v>0.51</v>
      </c>
      <c r="AF161" s="71">
        <v>0.12</v>
      </c>
      <c r="AG161" s="72">
        <v>0.13</v>
      </c>
      <c r="AH161" s="72">
        <v>0.25</v>
      </c>
      <c r="AI161" s="72">
        <v>0.12</v>
      </c>
      <c r="AJ161" s="72">
        <v>0.25</v>
      </c>
      <c r="AK161" s="64" t="s">
        <v>25</v>
      </c>
    </row>
    <row r="162" spans="1:37" ht="17.25" thickBot="1">
      <c r="A162" s="73">
        <v>160</v>
      </c>
      <c r="B162" s="58" t="s">
        <v>3006</v>
      </c>
      <c r="C162" s="59" t="s">
        <v>1841</v>
      </c>
      <c r="D162" s="70" t="s">
        <v>103</v>
      </c>
      <c r="E162" s="59" t="s">
        <v>75</v>
      </c>
      <c r="F162" s="70" t="s">
        <v>3534</v>
      </c>
      <c r="G162" s="70">
        <v>2005</v>
      </c>
      <c r="H162" s="71">
        <v>1</v>
      </c>
      <c r="I162" s="61">
        <v>0</v>
      </c>
      <c r="J162" s="72">
        <v>75</v>
      </c>
      <c r="K162" s="72">
        <v>0.8</v>
      </c>
      <c r="L162" s="60">
        <v>0</v>
      </c>
      <c r="M162" s="61">
        <v>0</v>
      </c>
      <c r="N162" s="61">
        <v>0</v>
      </c>
      <c r="O162" s="61">
        <v>0</v>
      </c>
      <c r="P162" s="61">
        <v>0</v>
      </c>
      <c r="Q162" s="61">
        <v>0</v>
      </c>
      <c r="R162" s="61">
        <v>0</v>
      </c>
      <c r="S162" s="61">
        <v>0</v>
      </c>
      <c r="T162" s="71">
        <v>0.3</v>
      </c>
      <c r="U162" s="72">
        <v>0.3</v>
      </c>
      <c r="V162" s="61">
        <v>0</v>
      </c>
      <c r="W162" s="72">
        <v>0.3</v>
      </c>
      <c r="X162" s="60">
        <v>0</v>
      </c>
      <c r="Y162" s="72">
        <v>1</v>
      </c>
      <c r="Z162" s="61">
        <v>0</v>
      </c>
      <c r="AA162" s="60">
        <v>0</v>
      </c>
      <c r="AB162" s="61">
        <v>0</v>
      </c>
      <c r="AC162" s="61">
        <v>0</v>
      </c>
      <c r="AD162" s="61">
        <v>0</v>
      </c>
      <c r="AE162" s="61">
        <v>0</v>
      </c>
      <c r="AF162" s="71">
        <v>0.33</v>
      </c>
      <c r="AG162" s="61">
        <v>0</v>
      </c>
      <c r="AH162" s="72">
        <v>0.33</v>
      </c>
      <c r="AI162" s="72">
        <v>0.33</v>
      </c>
      <c r="AJ162" s="72">
        <v>0.33</v>
      </c>
      <c r="AK162" s="64" t="s">
        <v>25</v>
      </c>
    </row>
    <row r="163" spans="1:37" ht="17.25" thickBot="1">
      <c r="A163" s="73">
        <v>161</v>
      </c>
      <c r="B163" s="58" t="s">
        <v>202</v>
      </c>
      <c r="C163" s="59" t="s">
        <v>1839</v>
      </c>
      <c r="D163" s="70" t="s">
        <v>1813</v>
      </c>
      <c r="E163" s="59" t="s">
        <v>63</v>
      </c>
      <c r="F163" s="70" t="s">
        <v>3535</v>
      </c>
      <c r="G163" s="70">
        <v>1999</v>
      </c>
      <c r="H163" s="71">
        <v>5</v>
      </c>
      <c r="I163" s="72">
        <v>4</v>
      </c>
      <c r="J163" s="72">
        <v>322</v>
      </c>
      <c r="K163" s="72">
        <v>3.6</v>
      </c>
      <c r="L163" s="60">
        <v>0</v>
      </c>
      <c r="M163" s="61">
        <v>0</v>
      </c>
      <c r="N163" s="61">
        <v>0</v>
      </c>
      <c r="O163" s="61">
        <v>0</v>
      </c>
      <c r="P163" s="61">
        <v>0</v>
      </c>
      <c r="Q163" s="61">
        <v>0</v>
      </c>
      <c r="R163" s="72">
        <v>1</v>
      </c>
      <c r="S163" s="61">
        <v>0</v>
      </c>
      <c r="T163" s="71">
        <v>0.7</v>
      </c>
      <c r="U163" s="72">
        <v>0.7</v>
      </c>
      <c r="V163" s="72">
        <v>0.6</v>
      </c>
      <c r="W163" s="72">
        <v>1.3</v>
      </c>
      <c r="X163" s="71">
        <v>6</v>
      </c>
      <c r="Y163" s="72">
        <v>16</v>
      </c>
      <c r="Z163" s="72">
        <v>18</v>
      </c>
      <c r="AA163" s="60">
        <v>0</v>
      </c>
      <c r="AB163" s="61">
        <v>0</v>
      </c>
      <c r="AC163" s="61">
        <v>0</v>
      </c>
      <c r="AD163" s="61">
        <v>0</v>
      </c>
      <c r="AE163" s="61">
        <v>0</v>
      </c>
      <c r="AF163" s="71">
        <v>0.2</v>
      </c>
      <c r="AG163" s="72">
        <v>0.17</v>
      </c>
      <c r="AH163" s="72">
        <v>0.37</v>
      </c>
      <c r="AI163" s="72">
        <v>0.2</v>
      </c>
      <c r="AJ163" s="72">
        <v>0.37</v>
      </c>
      <c r="AK163" s="64" t="s">
        <v>25</v>
      </c>
    </row>
    <row r="164" spans="1:37" ht="17.25" thickBot="1">
      <c r="A164" s="73">
        <v>162</v>
      </c>
      <c r="B164" s="58" t="s">
        <v>203</v>
      </c>
      <c r="C164" s="59" t="s">
        <v>1821</v>
      </c>
      <c r="D164" s="70" t="s">
        <v>104</v>
      </c>
      <c r="E164" s="59" t="s">
        <v>73</v>
      </c>
      <c r="F164" s="70" t="s">
        <v>3536</v>
      </c>
      <c r="G164" s="70">
        <v>2000</v>
      </c>
      <c r="H164" s="71">
        <v>3</v>
      </c>
      <c r="I164" s="72">
        <v>3</v>
      </c>
      <c r="J164" s="72">
        <v>270</v>
      </c>
      <c r="K164" s="72">
        <v>3</v>
      </c>
      <c r="L164" s="60">
        <v>0</v>
      </c>
      <c r="M164" s="61">
        <v>0</v>
      </c>
      <c r="N164" s="61">
        <v>0</v>
      </c>
      <c r="O164" s="61">
        <v>0</v>
      </c>
      <c r="P164" s="61">
        <v>0</v>
      </c>
      <c r="Q164" s="61">
        <v>0</v>
      </c>
      <c r="R164" s="72">
        <v>1</v>
      </c>
      <c r="S164" s="61">
        <v>0</v>
      </c>
      <c r="T164" s="60">
        <v>0</v>
      </c>
      <c r="U164" s="61">
        <v>0</v>
      </c>
      <c r="V164" s="61">
        <v>0</v>
      </c>
      <c r="W164" s="61">
        <v>0</v>
      </c>
      <c r="X164" s="71">
        <v>1</v>
      </c>
      <c r="Y164" s="72">
        <v>11</v>
      </c>
      <c r="Z164" s="61">
        <v>0</v>
      </c>
      <c r="AA164" s="60">
        <v>0</v>
      </c>
      <c r="AB164" s="61">
        <v>0</v>
      </c>
      <c r="AC164" s="61">
        <v>0</v>
      </c>
      <c r="AD164" s="61">
        <v>0</v>
      </c>
      <c r="AE164" s="61">
        <v>0</v>
      </c>
      <c r="AF164" s="71">
        <v>0.01</v>
      </c>
      <c r="AG164" s="61">
        <v>0</v>
      </c>
      <c r="AH164" s="72">
        <v>0.01</v>
      </c>
      <c r="AI164" s="72">
        <v>0.01</v>
      </c>
      <c r="AJ164" s="72">
        <v>0.01</v>
      </c>
      <c r="AK164" s="64" t="s">
        <v>25</v>
      </c>
    </row>
    <row r="165" spans="1:37" ht="17.25" thickBot="1">
      <c r="A165" s="73">
        <v>163</v>
      </c>
      <c r="B165" s="58" t="s">
        <v>204</v>
      </c>
      <c r="C165" s="59" t="s">
        <v>1857</v>
      </c>
      <c r="D165" s="70" t="s">
        <v>1813</v>
      </c>
      <c r="E165" s="59" t="s">
        <v>93</v>
      </c>
      <c r="F165" s="70" t="s">
        <v>3537</v>
      </c>
      <c r="G165" s="70">
        <v>1996</v>
      </c>
      <c r="H165" s="71">
        <v>5</v>
      </c>
      <c r="I165" s="72">
        <v>2</v>
      </c>
      <c r="J165" s="72">
        <v>199</v>
      </c>
      <c r="K165" s="72">
        <v>2.2000000000000002</v>
      </c>
      <c r="L165" s="71">
        <v>3</v>
      </c>
      <c r="M165" s="61">
        <v>0</v>
      </c>
      <c r="N165" s="72">
        <v>3</v>
      </c>
      <c r="O165" s="72">
        <v>3</v>
      </c>
      <c r="P165" s="61">
        <v>0</v>
      </c>
      <c r="Q165" s="61">
        <v>0</v>
      </c>
      <c r="R165" s="72">
        <v>1</v>
      </c>
      <c r="S165" s="61">
        <v>0</v>
      </c>
      <c r="T165" s="71">
        <v>0.5</v>
      </c>
      <c r="U165" s="72">
        <v>0.5</v>
      </c>
      <c r="V165" s="72">
        <v>0.4</v>
      </c>
      <c r="W165" s="72">
        <v>1</v>
      </c>
      <c r="X165" s="71">
        <v>4</v>
      </c>
      <c r="Y165" s="72">
        <v>7</v>
      </c>
      <c r="Z165" s="72">
        <v>10</v>
      </c>
      <c r="AA165" s="71">
        <v>1.36</v>
      </c>
      <c r="AB165" s="61">
        <v>0</v>
      </c>
      <c r="AC165" s="72">
        <v>1.36</v>
      </c>
      <c r="AD165" s="72">
        <v>1.36</v>
      </c>
      <c r="AE165" s="72">
        <v>1.36</v>
      </c>
      <c r="AF165" s="71">
        <v>0.25</v>
      </c>
      <c r="AG165" s="72">
        <v>0.2</v>
      </c>
      <c r="AH165" s="72">
        <v>0.45</v>
      </c>
      <c r="AI165" s="72">
        <v>0.25</v>
      </c>
      <c r="AJ165" s="72">
        <v>0.45</v>
      </c>
      <c r="AK165" s="64" t="s">
        <v>25</v>
      </c>
    </row>
    <row r="166" spans="1:37" ht="17.25" thickBot="1">
      <c r="A166" s="73">
        <v>164</v>
      </c>
      <c r="B166" s="58" t="s">
        <v>205</v>
      </c>
      <c r="C166" s="59" t="s">
        <v>1815</v>
      </c>
      <c r="D166" s="70" t="s">
        <v>104</v>
      </c>
      <c r="E166" s="59" t="s">
        <v>77</v>
      </c>
      <c r="F166" s="70" t="s">
        <v>3189</v>
      </c>
      <c r="G166" s="70">
        <v>1997</v>
      </c>
      <c r="H166" s="71">
        <v>5</v>
      </c>
      <c r="I166" s="72">
        <v>5</v>
      </c>
      <c r="J166" s="72">
        <v>401</v>
      </c>
      <c r="K166" s="72">
        <v>4.5</v>
      </c>
      <c r="L166" s="60">
        <v>0</v>
      </c>
      <c r="M166" s="72">
        <v>1</v>
      </c>
      <c r="N166" s="72">
        <v>1</v>
      </c>
      <c r="O166" s="61">
        <v>0</v>
      </c>
      <c r="P166" s="61">
        <v>0</v>
      </c>
      <c r="Q166" s="61">
        <v>0</v>
      </c>
      <c r="R166" s="72">
        <v>1</v>
      </c>
      <c r="S166" s="61">
        <v>0</v>
      </c>
      <c r="T166" s="71">
        <v>0.1</v>
      </c>
      <c r="U166" s="72">
        <v>0.1</v>
      </c>
      <c r="V166" s="72">
        <v>1</v>
      </c>
      <c r="W166" s="72">
        <v>1.1000000000000001</v>
      </c>
      <c r="X166" s="71">
        <v>13</v>
      </c>
      <c r="Y166" s="72">
        <v>20</v>
      </c>
      <c r="Z166" s="72">
        <v>12</v>
      </c>
      <c r="AA166" s="60">
        <v>0</v>
      </c>
      <c r="AB166" s="72">
        <v>0.22</v>
      </c>
      <c r="AC166" s="72">
        <v>0.22</v>
      </c>
      <c r="AD166" s="61">
        <v>0</v>
      </c>
      <c r="AE166" s="72">
        <v>0.22</v>
      </c>
      <c r="AF166" s="71">
        <v>0.02</v>
      </c>
      <c r="AG166" s="72">
        <v>0.22</v>
      </c>
      <c r="AH166" s="72">
        <v>0.24</v>
      </c>
      <c r="AI166" s="72">
        <v>0.02</v>
      </c>
      <c r="AJ166" s="72">
        <v>0.24</v>
      </c>
      <c r="AK166" s="64" t="s">
        <v>25</v>
      </c>
    </row>
    <row r="167" spans="1:37" ht="17.25" thickBot="1">
      <c r="A167" s="73">
        <v>165</v>
      </c>
      <c r="B167" s="58" t="s">
        <v>206</v>
      </c>
      <c r="C167" s="59" t="s">
        <v>1857</v>
      </c>
      <c r="D167" s="70" t="s">
        <v>102</v>
      </c>
      <c r="E167" s="59" t="s">
        <v>71</v>
      </c>
      <c r="F167" s="70" t="s">
        <v>3538</v>
      </c>
      <c r="G167" s="70">
        <v>1992</v>
      </c>
      <c r="H167" s="71">
        <v>5</v>
      </c>
      <c r="I167" s="72">
        <v>5</v>
      </c>
      <c r="J167" s="72">
        <v>404</v>
      </c>
      <c r="K167" s="72">
        <v>4.5</v>
      </c>
      <c r="L167" s="71">
        <v>3</v>
      </c>
      <c r="M167" s="61">
        <v>0</v>
      </c>
      <c r="N167" s="72">
        <v>3</v>
      </c>
      <c r="O167" s="72">
        <v>3</v>
      </c>
      <c r="P167" s="61">
        <v>0</v>
      </c>
      <c r="Q167" s="61">
        <v>0</v>
      </c>
      <c r="R167" s="61">
        <v>0</v>
      </c>
      <c r="S167" s="61">
        <v>0</v>
      </c>
      <c r="T167" s="71">
        <v>1.6</v>
      </c>
      <c r="U167" s="72">
        <v>1.6</v>
      </c>
      <c r="V167" s="72">
        <v>0.9</v>
      </c>
      <c r="W167" s="72">
        <v>2.5</v>
      </c>
      <c r="X167" s="71">
        <v>15</v>
      </c>
      <c r="Y167" s="72">
        <v>25</v>
      </c>
      <c r="Z167" s="72">
        <v>48</v>
      </c>
      <c r="AA167" s="71">
        <v>0.67</v>
      </c>
      <c r="AB167" s="61">
        <v>0</v>
      </c>
      <c r="AC167" s="72">
        <v>0.67</v>
      </c>
      <c r="AD167" s="72">
        <v>0.67</v>
      </c>
      <c r="AE167" s="72">
        <v>0.67</v>
      </c>
      <c r="AF167" s="71">
        <v>0.35</v>
      </c>
      <c r="AG167" s="72">
        <v>0.2</v>
      </c>
      <c r="AH167" s="72">
        <v>0.55000000000000004</v>
      </c>
      <c r="AI167" s="72">
        <v>0.35</v>
      </c>
      <c r="AJ167" s="72">
        <v>0.55000000000000004</v>
      </c>
      <c r="AK167" s="64" t="s">
        <v>25</v>
      </c>
    </row>
    <row r="168" spans="1:37" ht="17.25" thickBot="1">
      <c r="A168" s="73">
        <v>166</v>
      </c>
      <c r="B168" s="58" t="s">
        <v>207</v>
      </c>
      <c r="C168" s="59" t="s">
        <v>1814</v>
      </c>
      <c r="D168" s="70" t="s">
        <v>104</v>
      </c>
      <c r="E168" s="59" t="s">
        <v>77</v>
      </c>
      <c r="F168" s="70" t="s">
        <v>3184</v>
      </c>
      <c r="G168" s="70">
        <v>2002</v>
      </c>
      <c r="H168" s="71">
        <v>5</v>
      </c>
      <c r="I168" s="72">
        <v>5</v>
      </c>
      <c r="J168" s="72">
        <v>400</v>
      </c>
      <c r="K168" s="72">
        <v>4.4000000000000004</v>
      </c>
      <c r="L168" s="60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72">
        <v>3</v>
      </c>
      <c r="S168" s="61">
        <v>0</v>
      </c>
      <c r="T168" s="71">
        <v>0.1</v>
      </c>
      <c r="U168" s="72">
        <v>0.1</v>
      </c>
      <c r="V168" s="72">
        <v>0.1</v>
      </c>
      <c r="W168" s="72">
        <v>0.2</v>
      </c>
      <c r="X168" s="71">
        <v>3</v>
      </c>
      <c r="Y168" s="72">
        <v>15</v>
      </c>
      <c r="Z168" s="72">
        <v>6</v>
      </c>
      <c r="AA168" s="60">
        <v>0</v>
      </c>
      <c r="AB168" s="61">
        <v>0</v>
      </c>
      <c r="AC168" s="61">
        <v>0</v>
      </c>
      <c r="AD168" s="61">
        <v>0</v>
      </c>
      <c r="AE168" s="61">
        <v>0</v>
      </c>
      <c r="AF168" s="71">
        <v>0.02</v>
      </c>
      <c r="AG168" s="72">
        <v>0.02</v>
      </c>
      <c r="AH168" s="72">
        <v>0.04</v>
      </c>
      <c r="AI168" s="72">
        <v>0.02</v>
      </c>
      <c r="AJ168" s="72">
        <v>0.04</v>
      </c>
      <c r="AK168" s="64" t="s">
        <v>25</v>
      </c>
    </row>
    <row r="169" spans="1:37" ht="17.25" thickBot="1">
      <c r="A169" s="73">
        <v>167</v>
      </c>
      <c r="B169" s="58" t="s">
        <v>370</v>
      </c>
      <c r="C169" s="59" t="s">
        <v>1815</v>
      </c>
      <c r="D169" s="70" t="s">
        <v>104</v>
      </c>
      <c r="E169" s="59" t="s">
        <v>95</v>
      </c>
      <c r="F169" s="70" t="s">
        <v>3539</v>
      </c>
      <c r="G169" s="70">
        <v>2002</v>
      </c>
      <c r="H169" s="71">
        <v>1</v>
      </c>
      <c r="I169" s="61">
        <v>0</v>
      </c>
      <c r="J169" s="72">
        <v>16</v>
      </c>
      <c r="K169" s="72">
        <v>0.2</v>
      </c>
      <c r="L169" s="60">
        <v>0</v>
      </c>
      <c r="M169" s="61">
        <v>0</v>
      </c>
      <c r="N169" s="61">
        <v>0</v>
      </c>
      <c r="O169" s="61">
        <v>0</v>
      </c>
      <c r="P169" s="61">
        <v>0</v>
      </c>
      <c r="Q169" s="61">
        <v>0</v>
      </c>
      <c r="R169" s="61">
        <v>0</v>
      </c>
      <c r="S169" s="61">
        <v>0</v>
      </c>
      <c r="T169" s="60">
        <v>0</v>
      </c>
      <c r="U169" s="61">
        <v>0</v>
      </c>
      <c r="V169" s="61">
        <v>0</v>
      </c>
      <c r="W169" s="61">
        <v>0</v>
      </c>
      <c r="X169" s="60">
        <v>0</v>
      </c>
      <c r="Y169" s="72">
        <v>3</v>
      </c>
      <c r="Z169" s="72">
        <v>1</v>
      </c>
      <c r="AA169" s="60">
        <v>0</v>
      </c>
      <c r="AB169" s="61">
        <v>0</v>
      </c>
      <c r="AC169" s="61">
        <v>0</v>
      </c>
      <c r="AD169" s="61">
        <v>0</v>
      </c>
      <c r="AE169" s="61">
        <v>0</v>
      </c>
      <c r="AF169" s="60">
        <v>0</v>
      </c>
      <c r="AG169" s="61">
        <v>0</v>
      </c>
      <c r="AH169" s="61">
        <v>0</v>
      </c>
      <c r="AI169" s="61">
        <v>0</v>
      </c>
      <c r="AJ169" s="61">
        <v>0</v>
      </c>
      <c r="AK169" s="64" t="s">
        <v>25</v>
      </c>
    </row>
    <row r="170" spans="1:37" ht="17.25" thickBot="1">
      <c r="A170" s="73">
        <v>168</v>
      </c>
      <c r="B170" s="58" t="s">
        <v>3540</v>
      </c>
      <c r="C170" s="59" t="s">
        <v>1815</v>
      </c>
      <c r="D170" s="70" t="s">
        <v>102</v>
      </c>
      <c r="E170" s="59" t="s">
        <v>87</v>
      </c>
      <c r="F170" s="70" t="s">
        <v>3541</v>
      </c>
      <c r="G170" s="70">
        <v>2000</v>
      </c>
      <c r="H170" s="71">
        <v>1</v>
      </c>
      <c r="I170" s="72">
        <v>1</v>
      </c>
      <c r="J170" s="72">
        <v>70</v>
      </c>
      <c r="K170" s="72">
        <v>0.8</v>
      </c>
      <c r="L170" s="71">
        <v>1</v>
      </c>
      <c r="M170" s="61">
        <v>0</v>
      </c>
      <c r="N170" s="72">
        <v>1</v>
      </c>
      <c r="O170" s="72">
        <v>1</v>
      </c>
      <c r="P170" s="61">
        <v>0</v>
      </c>
      <c r="Q170" s="61">
        <v>0</v>
      </c>
      <c r="R170" s="61">
        <v>0</v>
      </c>
      <c r="S170" s="61">
        <v>0</v>
      </c>
      <c r="T170" s="71">
        <v>0.1</v>
      </c>
      <c r="U170" s="72">
        <v>0.1</v>
      </c>
      <c r="V170" s="72">
        <v>0.2</v>
      </c>
      <c r="W170" s="72">
        <v>0.3</v>
      </c>
      <c r="X170" s="71">
        <v>6</v>
      </c>
      <c r="Y170" s="72">
        <v>2</v>
      </c>
      <c r="Z170" s="72">
        <v>7</v>
      </c>
      <c r="AA170" s="71">
        <v>1.29</v>
      </c>
      <c r="AB170" s="61">
        <v>0</v>
      </c>
      <c r="AC170" s="72">
        <v>1.29</v>
      </c>
      <c r="AD170" s="72">
        <v>1.29</v>
      </c>
      <c r="AE170" s="72">
        <v>1.29</v>
      </c>
      <c r="AF170" s="71">
        <v>0.17</v>
      </c>
      <c r="AG170" s="72">
        <v>0.22</v>
      </c>
      <c r="AH170" s="72">
        <v>0.39</v>
      </c>
      <c r="AI170" s="72">
        <v>0.17</v>
      </c>
      <c r="AJ170" s="72">
        <v>0.39</v>
      </c>
      <c r="AK170" s="64" t="s">
        <v>25</v>
      </c>
    </row>
    <row r="171" spans="1:37" ht="17.25" thickBot="1">
      <c r="A171" s="73">
        <v>169</v>
      </c>
      <c r="B171" s="58" t="s">
        <v>3190</v>
      </c>
      <c r="C171" s="59" t="s">
        <v>1815</v>
      </c>
      <c r="D171" s="70" t="s">
        <v>103</v>
      </c>
      <c r="E171" s="59" t="s">
        <v>85</v>
      </c>
      <c r="F171" s="70" t="s">
        <v>3542</v>
      </c>
      <c r="G171" s="70">
        <v>1995</v>
      </c>
      <c r="H171" s="71">
        <v>2</v>
      </c>
      <c r="I171" s="72">
        <v>1</v>
      </c>
      <c r="J171" s="72">
        <v>91</v>
      </c>
      <c r="K171" s="72">
        <v>1</v>
      </c>
      <c r="L171" s="60">
        <v>0</v>
      </c>
      <c r="M171" s="61">
        <v>0</v>
      </c>
      <c r="N171" s="61">
        <v>0</v>
      </c>
      <c r="O171" s="61">
        <v>0</v>
      </c>
      <c r="P171" s="61">
        <v>0</v>
      </c>
      <c r="Q171" s="61">
        <v>0</v>
      </c>
      <c r="R171" s="72">
        <v>1</v>
      </c>
      <c r="S171" s="61">
        <v>0</v>
      </c>
      <c r="T171" s="60">
        <v>0</v>
      </c>
      <c r="U171" s="61">
        <v>0</v>
      </c>
      <c r="V171" s="72">
        <v>0.1</v>
      </c>
      <c r="W171" s="72">
        <v>0.1</v>
      </c>
      <c r="X171" s="60">
        <v>0</v>
      </c>
      <c r="Y171" s="61">
        <v>0</v>
      </c>
      <c r="Z171" s="72">
        <v>2</v>
      </c>
      <c r="AA171" s="60">
        <v>0</v>
      </c>
      <c r="AB171" s="61">
        <v>0</v>
      </c>
      <c r="AC171" s="61">
        <v>0</v>
      </c>
      <c r="AD171" s="61">
        <v>0</v>
      </c>
      <c r="AE171" s="61">
        <v>0</v>
      </c>
      <c r="AF171" s="60">
        <v>0</v>
      </c>
      <c r="AG171" s="72">
        <v>0.08</v>
      </c>
      <c r="AH171" s="72">
        <v>0.08</v>
      </c>
      <c r="AI171" s="61">
        <v>0</v>
      </c>
      <c r="AJ171" s="72">
        <v>0.08</v>
      </c>
      <c r="AK171" s="64" t="s">
        <v>25</v>
      </c>
    </row>
    <row r="172" spans="1:37" ht="17.25" thickBot="1">
      <c r="A172" s="73">
        <v>170</v>
      </c>
      <c r="B172" s="58" t="s">
        <v>209</v>
      </c>
      <c r="C172" s="59" t="s">
        <v>1828</v>
      </c>
      <c r="D172" s="70" t="s">
        <v>1856</v>
      </c>
      <c r="E172" s="59" t="s">
        <v>71</v>
      </c>
      <c r="F172" s="70" t="s">
        <v>3543</v>
      </c>
      <c r="G172" s="70">
        <v>1995</v>
      </c>
      <c r="H172" s="71">
        <v>4</v>
      </c>
      <c r="I172" s="61">
        <v>0</v>
      </c>
      <c r="J172" s="72">
        <v>70</v>
      </c>
      <c r="K172" s="72">
        <v>0.8</v>
      </c>
      <c r="L172" s="60">
        <v>0</v>
      </c>
      <c r="M172" s="61">
        <v>0</v>
      </c>
      <c r="N172" s="61">
        <v>0</v>
      </c>
      <c r="O172" s="61">
        <v>0</v>
      </c>
      <c r="P172" s="61">
        <v>0</v>
      </c>
      <c r="Q172" s="61">
        <v>0</v>
      </c>
      <c r="R172" s="72">
        <v>1</v>
      </c>
      <c r="S172" s="61">
        <v>0</v>
      </c>
      <c r="T172" s="60">
        <v>0</v>
      </c>
      <c r="U172" s="61">
        <v>0</v>
      </c>
      <c r="V172" s="61">
        <v>0</v>
      </c>
      <c r="W172" s="61">
        <v>0</v>
      </c>
      <c r="X172" s="60">
        <v>0</v>
      </c>
      <c r="Y172" s="72">
        <v>6</v>
      </c>
      <c r="Z172" s="72">
        <v>2</v>
      </c>
      <c r="AA172" s="60">
        <v>0</v>
      </c>
      <c r="AB172" s="61">
        <v>0</v>
      </c>
      <c r="AC172" s="61">
        <v>0</v>
      </c>
      <c r="AD172" s="61">
        <v>0</v>
      </c>
      <c r="AE172" s="61">
        <v>0</v>
      </c>
      <c r="AF172" s="60">
        <v>0</v>
      </c>
      <c r="AG172" s="61">
        <v>0</v>
      </c>
      <c r="AH172" s="61">
        <v>0</v>
      </c>
      <c r="AI172" s="61">
        <v>0</v>
      </c>
      <c r="AJ172" s="61">
        <v>0</v>
      </c>
      <c r="AK172" s="64" t="s">
        <v>25</v>
      </c>
    </row>
    <row r="173" spans="1:37" ht="17.25" thickBot="1">
      <c r="A173" s="73">
        <v>171</v>
      </c>
      <c r="B173" s="58" t="s">
        <v>3192</v>
      </c>
      <c r="C173" s="59" t="s">
        <v>1828</v>
      </c>
      <c r="D173" s="70" t="s">
        <v>102</v>
      </c>
      <c r="E173" s="59" t="s">
        <v>69</v>
      </c>
      <c r="F173" s="70" t="s">
        <v>3206</v>
      </c>
      <c r="G173" s="70">
        <v>2003</v>
      </c>
      <c r="H173" s="71">
        <v>2</v>
      </c>
      <c r="I173" s="72">
        <v>1</v>
      </c>
      <c r="J173" s="72">
        <v>87</v>
      </c>
      <c r="K173" s="72">
        <v>1</v>
      </c>
      <c r="L173" s="60">
        <v>0</v>
      </c>
      <c r="M173" s="61">
        <v>0</v>
      </c>
      <c r="N173" s="61">
        <v>0</v>
      </c>
      <c r="O173" s="61">
        <v>0</v>
      </c>
      <c r="P173" s="61">
        <v>0</v>
      </c>
      <c r="Q173" s="61">
        <v>0</v>
      </c>
      <c r="R173" s="61">
        <v>0</v>
      </c>
      <c r="S173" s="61">
        <v>0</v>
      </c>
      <c r="T173" s="71">
        <v>0.4</v>
      </c>
      <c r="U173" s="72">
        <v>0.4</v>
      </c>
      <c r="V173" s="72">
        <v>0.1</v>
      </c>
      <c r="W173" s="72">
        <v>0.4</v>
      </c>
      <c r="X173" s="71">
        <v>1</v>
      </c>
      <c r="Y173" s="72">
        <v>1</v>
      </c>
      <c r="Z173" s="72">
        <v>4</v>
      </c>
      <c r="AA173" s="60">
        <v>0</v>
      </c>
      <c r="AB173" s="61">
        <v>0</v>
      </c>
      <c r="AC173" s="61">
        <v>0</v>
      </c>
      <c r="AD173" s="61">
        <v>0</v>
      </c>
      <c r="AE173" s="61">
        <v>0</v>
      </c>
      <c r="AF173" s="71">
        <v>0.37</v>
      </c>
      <c r="AG173" s="72">
        <v>0.08</v>
      </c>
      <c r="AH173" s="72">
        <v>0.46</v>
      </c>
      <c r="AI173" s="72">
        <v>0.37</v>
      </c>
      <c r="AJ173" s="72">
        <v>0.46</v>
      </c>
      <c r="AK173" s="64" t="s">
        <v>25</v>
      </c>
    </row>
    <row r="174" spans="1:37" ht="17.25" thickBot="1">
      <c r="A174" s="73">
        <v>172</v>
      </c>
      <c r="B174" s="58" t="s">
        <v>210</v>
      </c>
      <c r="C174" s="59" t="s">
        <v>1815</v>
      </c>
      <c r="D174" s="70" t="s">
        <v>102</v>
      </c>
      <c r="E174" s="59" t="s">
        <v>91</v>
      </c>
      <c r="F174" s="70" t="s">
        <v>3544</v>
      </c>
      <c r="G174" s="70">
        <v>1992</v>
      </c>
      <c r="H174" s="71">
        <v>4</v>
      </c>
      <c r="I174" s="61">
        <v>0</v>
      </c>
      <c r="J174" s="72">
        <v>34</v>
      </c>
      <c r="K174" s="72">
        <v>0.4</v>
      </c>
      <c r="L174" s="60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71">
        <v>0.1</v>
      </c>
      <c r="U174" s="72">
        <v>0.1</v>
      </c>
      <c r="V174" s="61">
        <v>0</v>
      </c>
      <c r="W174" s="72">
        <v>0.1</v>
      </c>
      <c r="X174" s="60">
        <v>0</v>
      </c>
      <c r="Y174" s="72">
        <v>1</v>
      </c>
      <c r="Z174" s="72">
        <v>6</v>
      </c>
      <c r="AA174" s="60">
        <v>0</v>
      </c>
      <c r="AB174" s="61">
        <v>0</v>
      </c>
      <c r="AC174" s="61">
        <v>0</v>
      </c>
      <c r="AD174" s="61">
        <v>0</v>
      </c>
      <c r="AE174" s="61">
        <v>0</v>
      </c>
      <c r="AF174" s="71">
        <v>0.33</v>
      </c>
      <c r="AG174" s="61">
        <v>0</v>
      </c>
      <c r="AH174" s="72">
        <v>0.33</v>
      </c>
      <c r="AI174" s="72">
        <v>0.33</v>
      </c>
      <c r="AJ174" s="72">
        <v>0.33</v>
      </c>
      <c r="AK174" s="64" t="s">
        <v>25</v>
      </c>
    </row>
    <row r="175" spans="1:37" ht="17.25" thickBot="1">
      <c r="A175" s="73">
        <v>173</v>
      </c>
      <c r="B175" s="58" t="s">
        <v>211</v>
      </c>
      <c r="C175" s="59" t="s">
        <v>1832</v>
      </c>
      <c r="D175" s="70" t="s">
        <v>102</v>
      </c>
      <c r="E175" s="59" t="s">
        <v>67</v>
      </c>
      <c r="F175" s="70" t="s">
        <v>3545</v>
      </c>
      <c r="G175" s="70">
        <v>1999</v>
      </c>
      <c r="H175" s="71">
        <v>4</v>
      </c>
      <c r="I175" s="72">
        <v>4</v>
      </c>
      <c r="J175" s="72">
        <v>276</v>
      </c>
      <c r="K175" s="72">
        <v>3.1</v>
      </c>
      <c r="L175" s="71">
        <v>2</v>
      </c>
      <c r="M175" s="61">
        <v>0</v>
      </c>
      <c r="N175" s="72">
        <v>2</v>
      </c>
      <c r="O175" s="72">
        <v>2</v>
      </c>
      <c r="P175" s="61">
        <v>0</v>
      </c>
      <c r="Q175" s="61">
        <v>0</v>
      </c>
      <c r="R175" s="61">
        <v>0</v>
      </c>
      <c r="S175" s="61">
        <v>0</v>
      </c>
      <c r="T175" s="71">
        <v>1.4</v>
      </c>
      <c r="U175" s="72">
        <v>1.4</v>
      </c>
      <c r="V175" s="72">
        <v>0.1</v>
      </c>
      <c r="W175" s="72">
        <v>1.4</v>
      </c>
      <c r="X175" s="71">
        <v>6</v>
      </c>
      <c r="Y175" s="72">
        <v>5</v>
      </c>
      <c r="Z175" s="72">
        <v>13</v>
      </c>
      <c r="AA175" s="71">
        <v>0.65</v>
      </c>
      <c r="AB175" s="61">
        <v>0</v>
      </c>
      <c r="AC175" s="72">
        <v>0.65</v>
      </c>
      <c r="AD175" s="72">
        <v>0.65</v>
      </c>
      <c r="AE175" s="72">
        <v>0.65</v>
      </c>
      <c r="AF175" s="71">
        <v>0.45</v>
      </c>
      <c r="AG175" s="72">
        <v>0.02</v>
      </c>
      <c r="AH175" s="72">
        <v>0.47</v>
      </c>
      <c r="AI175" s="72">
        <v>0.45</v>
      </c>
      <c r="AJ175" s="72">
        <v>0.47</v>
      </c>
      <c r="AK175" s="64" t="s">
        <v>25</v>
      </c>
    </row>
    <row r="176" spans="1:37" ht="17.25" thickBot="1">
      <c r="A176" s="73">
        <v>174</v>
      </c>
      <c r="B176" s="58" t="s">
        <v>212</v>
      </c>
      <c r="C176" s="59" t="s">
        <v>1830</v>
      </c>
      <c r="D176" s="70" t="s">
        <v>103</v>
      </c>
      <c r="E176" s="59" t="s">
        <v>96</v>
      </c>
      <c r="F176" s="70" t="s">
        <v>3546</v>
      </c>
      <c r="G176" s="70">
        <v>1996</v>
      </c>
      <c r="H176" s="71">
        <v>2</v>
      </c>
      <c r="I176" s="72">
        <v>2</v>
      </c>
      <c r="J176" s="72">
        <v>140</v>
      </c>
      <c r="K176" s="72">
        <v>1.6</v>
      </c>
      <c r="L176" s="60">
        <v>0</v>
      </c>
      <c r="M176" s="61">
        <v>0</v>
      </c>
      <c r="N176" s="61">
        <v>0</v>
      </c>
      <c r="O176" s="61">
        <v>0</v>
      </c>
      <c r="P176" s="61">
        <v>0</v>
      </c>
      <c r="Q176" s="61">
        <v>0</v>
      </c>
      <c r="R176" s="61">
        <v>0</v>
      </c>
      <c r="S176" s="61">
        <v>0</v>
      </c>
      <c r="T176" s="71">
        <v>0.3</v>
      </c>
      <c r="U176" s="72">
        <v>0.3</v>
      </c>
      <c r="V176" s="72">
        <v>0.2</v>
      </c>
      <c r="W176" s="72">
        <v>0.5</v>
      </c>
      <c r="X176" s="71">
        <v>6</v>
      </c>
      <c r="Y176" s="72">
        <v>4</v>
      </c>
      <c r="Z176" s="72">
        <v>8</v>
      </c>
      <c r="AA176" s="60">
        <v>0</v>
      </c>
      <c r="AB176" s="61">
        <v>0</v>
      </c>
      <c r="AC176" s="61">
        <v>0</v>
      </c>
      <c r="AD176" s="61">
        <v>0</v>
      </c>
      <c r="AE176" s="61">
        <v>0</v>
      </c>
      <c r="AF176" s="71">
        <v>0.21</v>
      </c>
      <c r="AG176" s="72">
        <v>0.14000000000000001</v>
      </c>
      <c r="AH176" s="72">
        <v>0.35</v>
      </c>
      <c r="AI176" s="72">
        <v>0.21</v>
      </c>
      <c r="AJ176" s="72">
        <v>0.35</v>
      </c>
      <c r="AK176" s="64" t="s">
        <v>25</v>
      </c>
    </row>
    <row r="177" spans="1:37" ht="17.25" thickBot="1">
      <c r="A177" s="73">
        <v>175</v>
      </c>
      <c r="B177" s="58" t="s">
        <v>212</v>
      </c>
      <c r="C177" s="59" t="s">
        <v>1830</v>
      </c>
      <c r="D177" s="70" t="s">
        <v>103</v>
      </c>
      <c r="E177" s="59" t="s">
        <v>75</v>
      </c>
      <c r="F177" s="70" t="s">
        <v>3546</v>
      </c>
      <c r="G177" s="70">
        <v>1996</v>
      </c>
      <c r="H177" s="71">
        <v>1</v>
      </c>
      <c r="I177" s="61">
        <v>0</v>
      </c>
      <c r="J177" s="72">
        <v>29</v>
      </c>
      <c r="K177" s="72">
        <v>0.3</v>
      </c>
      <c r="L177" s="60">
        <v>0</v>
      </c>
      <c r="M177" s="61">
        <v>0</v>
      </c>
      <c r="N177" s="61">
        <v>0</v>
      </c>
      <c r="O177" s="61">
        <v>0</v>
      </c>
      <c r="P177" s="61">
        <v>0</v>
      </c>
      <c r="Q177" s="61">
        <v>0</v>
      </c>
      <c r="R177" s="61">
        <v>0</v>
      </c>
      <c r="S177" s="61">
        <v>0</v>
      </c>
      <c r="T177" s="71">
        <v>0.1</v>
      </c>
      <c r="U177" s="72">
        <v>0.1</v>
      </c>
      <c r="V177" s="61">
        <v>0</v>
      </c>
      <c r="W177" s="72">
        <v>0.1</v>
      </c>
      <c r="X177" s="71">
        <v>1</v>
      </c>
      <c r="Y177" s="72">
        <v>3</v>
      </c>
      <c r="Z177" s="72">
        <v>2</v>
      </c>
      <c r="AA177" s="60">
        <v>0</v>
      </c>
      <c r="AB177" s="61">
        <v>0</v>
      </c>
      <c r="AC177" s="61">
        <v>0</v>
      </c>
      <c r="AD177" s="61">
        <v>0</v>
      </c>
      <c r="AE177" s="61">
        <v>0</v>
      </c>
      <c r="AF177" s="71">
        <v>0.33</v>
      </c>
      <c r="AG177" s="61">
        <v>0</v>
      </c>
      <c r="AH177" s="72">
        <v>0.33</v>
      </c>
      <c r="AI177" s="72">
        <v>0.33</v>
      </c>
      <c r="AJ177" s="72">
        <v>0.33</v>
      </c>
      <c r="AK177" s="64" t="s">
        <v>25</v>
      </c>
    </row>
    <row r="178" spans="1:37" ht="17.25" thickBot="1">
      <c r="A178" s="73">
        <v>176</v>
      </c>
      <c r="B178" s="58" t="s">
        <v>2706</v>
      </c>
      <c r="C178" s="59" t="s">
        <v>1854</v>
      </c>
      <c r="D178" s="70" t="s">
        <v>102</v>
      </c>
      <c r="E178" s="59" t="s">
        <v>81</v>
      </c>
      <c r="F178" s="70" t="s">
        <v>3174</v>
      </c>
      <c r="G178" s="70">
        <v>2001</v>
      </c>
      <c r="H178" s="71">
        <v>5</v>
      </c>
      <c r="I178" s="72">
        <v>5</v>
      </c>
      <c r="J178" s="72">
        <v>442</v>
      </c>
      <c r="K178" s="72">
        <v>4.9000000000000004</v>
      </c>
      <c r="L178" s="71">
        <v>1</v>
      </c>
      <c r="M178" s="61">
        <v>0</v>
      </c>
      <c r="N178" s="72">
        <v>1</v>
      </c>
      <c r="O178" s="72">
        <v>1</v>
      </c>
      <c r="P178" s="61">
        <v>0</v>
      </c>
      <c r="Q178" s="61">
        <v>0</v>
      </c>
      <c r="R178" s="72">
        <v>4</v>
      </c>
      <c r="S178" s="61">
        <v>0</v>
      </c>
      <c r="T178" s="71">
        <v>3.3</v>
      </c>
      <c r="U178" s="72">
        <v>3.3</v>
      </c>
      <c r="V178" s="72">
        <v>0.4</v>
      </c>
      <c r="W178" s="72">
        <v>3.7</v>
      </c>
      <c r="X178" s="71">
        <v>16</v>
      </c>
      <c r="Y178" s="72">
        <v>8</v>
      </c>
      <c r="Z178" s="72">
        <v>40</v>
      </c>
      <c r="AA178" s="71">
        <v>0.2</v>
      </c>
      <c r="AB178" s="61">
        <v>0</v>
      </c>
      <c r="AC178" s="72">
        <v>0.2</v>
      </c>
      <c r="AD178" s="72">
        <v>0.2</v>
      </c>
      <c r="AE178" s="72">
        <v>0.2</v>
      </c>
      <c r="AF178" s="71">
        <v>0.67</v>
      </c>
      <c r="AG178" s="72">
        <v>0.08</v>
      </c>
      <c r="AH178" s="72">
        <v>0.75</v>
      </c>
      <c r="AI178" s="72">
        <v>0.67</v>
      </c>
      <c r="AJ178" s="72">
        <v>0.75</v>
      </c>
      <c r="AK178" s="64" t="s">
        <v>25</v>
      </c>
    </row>
    <row r="179" spans="1:37" ht="17.25" thickBot="1">
      <c r="A179" s="73">
        <v>177</v>
      </c>
      <c r="B179" s="58" t="s">
        <v>213</v>
      </c>
      <c r="C179" s="59" t="s">
        <v>1815</v>
      </c>
      <c r="D179" s="70" t="s">
        <v>104</v>
      </c>
      <c r="E179" s="59" t="s">
        <v>81</v>
      </c>
      <c r="F179" s="70" t="s">
        <v>3547</v>
      </c>
      <c r="G179" s="70">
        <v>1999</v>
      </c>
      <c r="H179" s="71">
        <v>1</v>
      </c>
      <c r="I179" s="72">
        <v>1</v>
      </c>
      <c r="J179" s="72">
        <v>75</v>
      </c>
      <c r="K179" s="72">
        <v>0.8</v>
      </c>
      <c r="L179" s="60">
        <v>0</v>
      </c>
      <c r="M179" s="61">
        <v>0</v>
      </c>
      <c r="N179" s="61">
        <v>0</v>
      </c>
      <c r="O179" s="61">
        <v>0</v>
      </c>
      <c r="P179" s="61">
        <v>0</v>
      </c>
      <c r="Q179" s="61">
        <v>0</v>
      </c>
      <c r="R179" s="61">
        <v>0</v>
      </c>
      <c r="S179" s="61">
        <v>0</v>
      </c>
      <c r="T179" s="60">
        <v>0</v>
      </c>
      <c r="U179" s="61">
        <v>0</v>
      </c>
      <c r="V179" s="72">
        <v>0.3</v>
      </c>
      <c r="W179" s="72">
        <v>0.3</v>
      </c>
      <c r="X179" s="71">
        <v>5</v>
      </c>
      <c r="Y179" s="72">
        <v>7</v>
      </c>
      <c r="Z179" s="72">
        <v>13</v>
      </c>
      <c r="AA179" s="60">
        <v>0</v>
      </c>
      <c r="AB179" s="61">
        <v>0</v>
      </c>
      <c r="AC179" s="61">
        <v>0</v>
      </c>
      <c r="AD179" s="61">
        <v>0</v>
      </c>
      <c r="AE179" s="61">
        <v>0</v>
      </c>
      <c r="AF179" s="71">
        <v>0.04</v>
      </c>
      <c r="AG179" s="72">
        <v>0.31</v>
      </c>
      <c r="AH179" s="72">
        <v>0.35</v>
      </c>
      <c r="AI179" s="72">
        <v>0.04</v>
      </c>
      <c r="AJ179" s="72">
        <v>0.35</v>
      </c>
      <c r="AK179" s="64" t="s">
        <v>25</v>
      </c>
    </row>
    <row r="180" spans="1:37" ht="17.25" thickBot="1">
      <c r="A180" s="73">
        <v>178</v>
      </c>
      <c r="B180" s="58" t="s">
        <v>214</v>
      </c>
      <c r="C180" s="59" t="s">
        <v>1839</v>
      </c>
      <c r="D180" s="70" t="s">
        <v>103</v>
      </c>
      <c r="E180" s="59" t="s">
        <v>77</v>
      </c>
      <c r="F180" s="70" t="s">
        <v>3548</v>
      </c>
      <c r="G180" s="70">
        <v>1998</v>
      </c>
      <c r="H180" s="71">
        <v>5</v>
      </c>
      <c r="I180" s="72">
        <v>5</v>
      </c>
      <c r="J180" s="72">
        <v>411</v>
      </c>
      <c r="K180" s="72">
        <v>4.5999999999999996</v>
      </c>
      <c r="L180" s="60">
        <v>0</v>
      </c>
      <c r="M180" s="61">
        <v>0</v>
      </c>
      <c r="N180" s="61">
        <v>0</v>
      </c>
      <c r="O180" s="61">
        <v>0</v>
      </c>
      <c r="P180" s="61">
        <v>0</v>
      </c>
      <c r="Q180" s="61">
        <v>0</v>
      </c>
      <c r="R180" s="61">
        <v>0</v>
      </c>
      <c r="S180" s="61">
        <v>0</v>
      </c>
      <c r="T180" s="71">
        <v>0.3</v>
      </c>
      <c r="U180" s="72">
        <v>0.3</v>
      </c>
      <c r="V180" s="72">
        <v>0.2</v>
      </c>
      <c r="W180" s="72">
        <v>0.5</v>
      </c>
      <c r="X180" s="71">
        <v>1</v>
      </c>
      <c r="Y180" s="72">
        <v>17</v>
      </c>
      <c r="Z180" s="72">
        <v>14</v>
      </c>
      <c r="AA180" s="60">
        <v>0</v>
      </c>
      <c r="AB180" s="61">
        <v>0</v>
      </c>
      <c r="AC180" s="61">
        <v>0</v>
      </c>
      <c r="AD180" s="61">
        <v>0</v>
      </c>
      <c r="AE180" s="61">
        <v>0</v>
      </c>
      <c r="AF180" s="71">
        <v>0.06</v>
      </c>
      <c r="AG180" s="72">
        <v>0.05</v>
      </c>
      <c r="AH180" s="72">
        <v>0.11</v>
      </c>
      <c r="AI180" s="72">
        <v>0.06</v>
      </c>
      <c r="AJ180" s="72">
        <v>0.11</v>
      </c>
      <c r="AK180" s="64" t="s">
        <v>25</v>
      </c>
    </row>
    <row r="181" spans="1:37" ht="17.25" thickBot="1">
      <c r="A181" s="73">
        <v>179</v>
      </c>
      <c r="B181" s="58" t="s">
        <v>215</v>
      </c>
      <c r="C181" s="59" t="s">
        <v>1828</v>
      </c>
      <c r="D181" s="70" t="s">
        <v>103</v>
      </c>
      <c r="E181" s="59" t="s">
        <v>77</v>
      </c>
      <c r="F181" s="70" t="s">
        <v>3463</v>
      </c>
      <c r="G181" s="70">
        <v>1996</v>
      </c>
      <c r="H181" s="71">
        <v>5</v>
      </c>
      <c r="I181" s="72">
        <v>5</v>
      </c>
      <c r="J181" s="72">
        <v>378</v>
      </c>
      <c r="K181" s="72">
        <v>4.2</v>
      </c>
      <c r="L181" s="71">
        <v>1</v>
      </c>
      <c r="M181" s="61">
        <v>0</v>
      </c>
      <c r="N181" s="72">
        <v>1</v>
      </c>
      <c r="O181" s="72">
        <v>1</v>
      </c>
      <c r="P181" s="61">
        <v>0</v>
      </c>
      <c r="Q181" s="61">
        <v>0</v>
      </c>
      <c r="R181" s="72">
        <v>1</v>
      </c>
      <c r="S181" s="61">
        <v>0</v>
      </c>
      <c r="T181" s="71">
        <v>0.1</v>
      </c>
      <c r="U181" s="72">
        <v>0.1</v>
      </c>
      <c r="V181" s="72">
        <v>0.9</v>
      </c>
      <c r="W181" s="72">
        <v>1</v>
      </c>
      <c r="X181" s="71">
        <v>2</v>
      </c>
      <c r="Y181" s="72">
        <v>23</v>
      </c>
      <c r="Z181" s="72">
        <v>13</v>
      </c>
      <c r="AA181" s="71">
        <v>0.24</v>
      </c>
      <c r="AB181" s="61">
        <v>0</v>
      </c>
      <c r="AC181" s="72">
        <v>0.24</v>
      </c>
      <c r="AD181" s="72">
        <v>0.24</v>
      </c>
      <c r="AE181" s="72">
        <v>0.24</v>
      </c>
      <c r="AF181" s="71">
        <v>0.03</v>
      </c>
      <c r="AG181" s="72">
        <v>0.22</v>
      </c>
      <c r="AH181" s="72">
        <v>0.25</v>
      </c>
      <c r="AI181" s="72">
        <v>0.03</v>
      </c>
      <c r="AJ181" s="72">
        <v>0.25</v>
      </c>
      <c r="AK181" s="64" t="s">
        <v>25</v>
      </c>
    </row>
    <row r="182" spans="1:37" ht="17.25" thickBot="1">
      <c r="A182" s="73">
        <v>180</v>
      </c>
      <c r="B182" s="58" t="s">
        <v>2992</v>
      </c>
      <c r="C182" s="59" t="s">
        <v>1825</v>
      </c>
      <c r="D182" s="70" t="s">
        <v>1822</v>
      </c>
      <c r="E182" s="59" t="s">
        <v>63</v>
      </c>
      <c r="F182" s="70" t="s">
        <v>3549</v>
      </c>
      <c r="G182" s="70">
        <v>1997</v>
      </c>
      <c r="H182" s="71">
        <v>3</v>
      </c>
      <c r="I182" s="61">
        <v>0</v>
      </c>
      <c r="J182" s="72">
        <v>41</v>
      </c>
      <c r="K182" s="72">
        <v>0.5</v>
      </c>
      <c r="L182" s="71">
        <v>1</v>
      </c>
      <c r="M182" s="61">
        <v>0</v>
      </c>
      <c r="N182" s="72">
        <v>1</v>
      </c>
      <c r="O182" s="72">
        <v>1</v>
      </c>
      <c r="P182" s="61">
        <v>0</v>
      </c>
      <c r="Q182" s="61">
        <v>0</v>
      </c>
      <c r="R182" s="72">
        <v>1</v>
      </c>
      <c r="S182" s="61">
        <v>0</v>
      </c>
      <c r="T182" s="71">
        <v>0.9</v>
      </c>
      <c r="U182" s="72">
        <v>0.9</v>
      </c>
      <c r="V182" s="61">
        <v>0</v>
      </c>
      <c r="W182" s="72">
        <v>0.9</v>
      </c>
      <c r="X182" s="71">
        <v>2</v>
      </c>
      <c r="Y182" s="72">
        <v>1</v>
      </c>
      <c r="Z182" s="72">
        <v>3</v>
      </c>
      <c r="AA182" s="71">
        <v>2.2000000000000002</v>
      </c>
      <c r="AB182" s="61">
        <v>0</v>
      </c>
      <c r="AC182" s="72">
        <v>2.2000000000000002</v>
      </c>
      <c r="AD182" s="72">
        <v>2.2000000000000002</v>
      </c>
      <c r="AE182" s="72">
        <v>2.2000000000000002</v>
      </c>
      <c r="AF182" s="71">
        <v>1.98</v>
      </c>
      <c r="AG182" s="72">
        <v>0.04</v>
      </c>
      <c r="AH182" s="72">
        <v>2.02</v>
      </c>
      <c r="AI182" s="72">
        <v>1.98</v>
      </c>
      <c r="AJ182" s="72">
        <v>2.02</v>
      </c>
      <c r="AK182" s="64" t="s">
        <v>25</v>
      </c>
    </row>
    <row r="183" spans="1:37" ht="17.25" thickBot="1">
      <c r="A183" s="73">
        <v>181</v>
      </c>
      <c r="B183" s="58" t="s">
        <v>216</v>
      </c>
      <c r="C183" s="59" t="s">
        <v>1858</v>
      </c>
      <c r="D183" s="70" t="s">
        <v>102</v>
      </c>
      <c r="E183" s="59" t="s">
        <v>75</v>
      </c>
      <c r="F183" s="70" t="s">
        <v>3550</v>
      </c>
      <c r="G183" s="70">
        <v>1991</v>
      </c>
      <c r="H183" s="71">
        <v>5</v>
      </c>
      <c r="I183" s="72">
        <v>5</v>
      </c>
      <c r="J183" s="72">
        <v>373</v>
      </c>
      <c r="K183" s="72">
        <v>4.0999999999999996</v>
      </c>
      <c r="L183" s="60">
        <v>0</v>
      </c>
      <c r="M183" s="61">
        <v>0</v>
      </c>
      <c r="N183" s="61">
        <v>0</v>
      </c>
      <c r="O183" s="61">
        <v>0</v>
      </c>
      <c r="P183" s="61">
        <v>0</v>
      </c>
      <c r="Q183" s="61">
        <v>0</v>
      </c>
      <c r="R183" s="72">
        <v>1</v>
      </c>
      <c r="S183" s="61">
        <v>0</v>
      </c>
      <c r="T183" s="71">
        <v>0.5</v>
      </c>
      <c r="U183" s="72">
        <v>0.5</v>
      </c>
      <c r="V183" s="72">
        <v>0.7</v>
      </c>
      <c r="W183" s="72">
        <v>1.2</v>
      </c>
      <c r="X183" s="71">
        <v>3</v>
      </c>
      <c r="Y183" s="72">
        <v>3</v>
      </c>
      <c r="Z183" s="72">
        <v>21</v>
      </c>
      <c r="AA183" s="60">
        <v>0</v>
      </c>
      <c r="AB183" s="61">
        <v>0</v>
      </c>
      <c r="AC183" s="61">
        <v>0</v>
      </c>
      <c r="AD183" s="61">
        <v>0</v>
      </c>
      <c r="AE183" s="61">
        <v>0</v>
      </c>
      <c r="AF183" s="71">
        <v>0.12</v>
      </c>
      <c r="AG183" s="72">
        <v>0.17</v>
      </c>
      <c r="AH183" s="72">
        <v>0.28999999999999998</v>
      </c>
      <c r="AI183" s="72">
        <v>0.12</v>
      </c>
      <c r="AJ183" s="72">
        <v>0.28999999999999998</v>
      </c>
      <c r="AK183" s="64" t="s">
        <v>25</v>
      </c>
    </row>
    <row r="184" spans="1:37" ht="17.25" thickBot="1">
      <c r="A184" s="73">
        <v>182</v>
      </c>
      <c r="B184" s="58" t="s">
        <v>1955</v>
      </c>
      <c r="C184" s="59" t="s">
        <v>1825</v>
      </c>
      <c r="D184" s="70" t="s">
        <v>1813</v>
      </c>
      <c r="E184" s="59" t="s">
        <v>73</v>
      </c>
      <c r="F184" s="70" t="s">
        <v>3551</v>
      </c>
      <c r="G184" s="70">
        <v>2001</v>
      </c>
      <c r="H184" s="71">
        <v>5</v>
      </c>
      <c r="I184" s="72">
        <v>2</v>
      </c>
      <c r="J184" s="72">
        <v>255</v>
      </c>
      <c r="K184" s="72">
        <v>2.8</v>
      </c>
      <c r="L184" s="71">
        <v>2</v>
      </c>
      <c r="M184" s="61">
        <v>0</v>
      </c>
      <c r="N184" s="72">
        <v>2</v>
      </c>
      <c r="O184" s="72">
        <v>1</v>
      </c>
      <c r="P184" s="72">
        <v>1</v>
      </c>
      <c r="Q184" s="72">
        <v>1</v>
      </c>
      <c r="R184" s="72">
        <v>1</v>
      </c>
      <c r="S184" s="61">
        <v>0</v>
      </c>
      <c r="T184" s="71">
        <v>1.9</v>
      </c>
      <c r="U184" s="72">
        <v>1.1000000000000001</v>
      </c>
      <c r="V184" s="72">
        <v>0.5</v>
      </c>
      <c r="W184" s="72">
        <v>1.6</v>
      </c>
      <c r="X184" s="71">
        <v>13</v>
      </c>
      <c r="Y184" s="72">
        <v>11</v>
      </c>
      <c r="Z184" s="72">
        <v>30</v>
      </c>
      <c r="AA184" s="71">
        <v>0.71</v>
      </c>
      <c r="AB184" s="61">
        <v>0</v>
      </c>
      <c r="AC184" s="72">
        <v>0.71</v>
      </c>
      <c r="AD184" s="72">
        <v>0.35</v>
      </c>
      <c r="AE184" s="72">
        <v>0.35</v>
      </c>
      <c r="AF184" s="71">
        <v>0.66</v>
      </c>
      <c r="AG184" s="72">
        <v>0.17</v>
      </c>
      <c r="AH184" s="72">
        <v>0.83</v>
      </c>
      <c r="AI184" s="72">
        <v>0.38</v>
      </c>
      <c r="AJ184" s="72">
        <v>0.55000000000000004</v>
      </c>
      <c r="AK184" s="64" t="s">
        <v>25</v>
      </c>
    </row>
    <row r="185" spans="1:37" ht="17.25" thickBot="1">
      <c r="A185" s="73">
        <v>183</v>
      </c>
      <c r="B185" s="58" t="s">
        <v>217</v>
      </c>
      <c r="C185" s="59" t="s">
        <v>1825</v>
      </c>
      <c r="D185" s="70" t="s">
        <v>103</v>
      </c>
      <c r="E185" s="59" t="s">
        <v>67</v>
      </c>
      <c r="F185" s="70" t="s">
        <v>3552</v>
      </c>
      <c r="G185" s="70">
        <v>1996</v>
      </c>
      <c r="H185" s="71">
        <v>4</v>
      </c>
      <c r="I185" s="72">
        <v>4</v>
      </c>
      <c r="J185" s="72">
        <v>284</v>
      </c>
      <c r="K185" s="72">
        <v>3.2</v>
      </c>
      <c r="L185" s="60">
        <v>0</v>
      </c>
      <c r="M185" s="61">
        <v>0</v>
      </c>
      <c r="N185" s="61">
        <v>0</v>
      </c>
      <c r="O185" s="61">
        <v>0</v>
      </c>
      <c r="P185" s="61">
        <v>0</v>
      </c>
      <c r="Q185" s="61">
        <v>0</v>
      </c>
      <c r="R185" s="72">
        <v>1</v>
      </c>
      <c r="S185" s="61">
        <v>0</v>
      </c>
      <c r="T185" s="71">
        <v>0.3</v>
      </c>
      <c r="U185" s="72">
        <v>0.3</v>
      </c>
      <c r="V185" s="72">
        <v>0.3</v>
      </c>
      <c r="W185" s="72">
        <v>0.7</v>
      </c>
      <c r="X185" s="71">
        <v>5</v>
      </c>
      <c r="Y185" s="72">
        <v>9</v>
      </c>
      <c r="Z185" s="72">
        <v>10</v>
      </c>
      <c r="AA185" s="60">
        <v>0</v>
      </c>
      <c r="AB185" s="61">
        <v>0</v>
      </c>
      <c r="AC185" s="61">
        <v>0</v>
      </c>
      <c r="AD185" s="61">
        <v>0</v>
      </c>
      <c r="AE185" s="61">
        <v>0</v>
      </c>
      <c r="AF185" s="71">
        <v>0.11</v>
      </c>
      <c r="AG185" s="72">
        <v>0.1</v>
      </c>
      <c r="AH185" s="72">
        <v>0.21</v>
      </c>
      <c r="AI185" s="72">
        <v>0.11</v>
      </c>
      <c r="AJ185" s="72">
        <v>0.21</v>
      </c>
      <c r="AK185" s="64" t="s">
        <v>25</v>
      </c>
    </row>
    <row r="186" spans="1:37" ht="17.25" thickBot="1">
      <c r="A186" s="73">
        <v>184</v>
      </c>
      <c r="B186" s="58" t="s">
        <v>2707</v>
      </c>
      <c r="C186" s="59" t="s">
        <v>1815</v>
      </c>
      <c r="D186" s="70" t="s">
        <v>104</v>
      </c>
      <c r="E186" s="59" t="s">
        <v>2671</v>
      </c>
      <c r="F186" s="70" t="s">
        <v>2984</v>
      </c>
      <c r="G186" s="70">
        <v>2000</v>
      </c>
      <c r="H186" s="71">
        <v>3</v>
      </c>
      <c r="I186" s="72">
        <v>3</v>
      </c>
      <c r="J186" s="72">
        <v>250</v>
      </c>
      <c r="K186" s="72">
        <v>2.8</v>
      </c>
      <c r="L186" s="60">
        <v>0</v>
      </c>
      <c r="M186" s="61">
        <v>0</v>
      </c>
      <c r="N186" s="61">
        <v>0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71">
        <v>0.1</v>
      </c>
      <c r="U186" s="72">
        <v>0.1</v>
      </c>
      <c r="V186" s="72">
        <v>0.2</v>
      </c>
      <c r="W186" s="72">
        <v>0.3</v>
      </c>
      <c r="X186" s="71">
        <v>5</v>
      </c>
      <c r="Y186" s="72">
        <v>8</v>
      </c>
      <c r="Z186" s="72">
        <v>18</v>
      </c>
      <c r="AA186" s="60">
        <v>0</v>
      </c>
      <c r="AB186" s="61">
        <v>0</v>
      </c>
      <c r="AC186" s="61">
        <v>0</v>
      </c>
      <c r="AD186" s="61">
        <v>0</v>
      </c>
      <c r="AE186" s="61">
        <v>0</v>
      </c>
      <c r="AF186" s="71">
        <v>0.02</v>
      </c>
      <c r="AG186" s="72">
        <v>7.0000000000000007E-2</v>
      </c>
      <c r="AH186" s="72">
        <v>0.1</v>
      </c>
      <c r="AI186" s="72">
        <v>0.02</v>
      </c>
      <c r="AJ186" s="72">
        <v>0.1</v>
      </c>
      <c r="AK186" s="64" t="s">
        <v>25</v>
      </c>
    </row>
    <row r="187" spans="1:37" ht="17.25" thickBot="1">
      <c r="A187" s="73">
        <v>185</v>
      </c>
      <c r="B187" s="58" t="s">
        <v>219</v>
      </c>
      <c r="C187" s="59" t="s">
        <v>1841</v>
      </c>
      <c r="D187" s="70" t="s">
        <v>102</v>
      </c>
      <c r="E187" s="59" t="s">
        <v>71</v>
      </c>
      <c r="F187" s="70" t="s">
        <v>3553</v>
      </c>
      <c r="G187" s="70">
        <v>2001</v>
      </c>
      <c r="H187" s="71">
        <v>1</v>
      </c>
      <c r="I187" s="61">
        <v>0</v>
      </c>
      <c r="J187" s="72">
        <v>11</v>
      </c>
      <c r="K187" s="72">
        <v>0.1</v>
      </c>
      <c r="L187" s="60">
        <v>0</v>
      </c>
      <c r="M187" s="61">
        <v>0</v>
      </c>
      <c r="N187" s="61">
        <v>0</v>
      </c>
      <c r="O187" s="61">
        <v>0</v>
      </c>
      <c r="P187" s="61">
        <v>0</v>
      </c>
      <c r="Q187" s="61">
        <v>0</v>
      </c>
      <c r="R187" s="61">
        <v>0</v>
      </c>
      <c r="S187" s="61">
        <v>0</v>
      </c>
      <c r="T187" s="60">
        <v>0</v>
      </c>
      <c r="U187" s="61">
        <v>0</v>
      </c>
      <c r="V187" s="72">
        <v>0.1</v>
      </c>
      <c r="W187" s="72">
        <v>0.1</v>
      </c>
      <c r="X187" s="71">
        <v>2</v>
      </c>
      <c r="Y187" s="61">
        <v>0</v>
      </c>
      <c r="Z187" s="72">
        <v>6</v>
      </c>
      <c r="AA187" s="60">
        <v>0</v>
      </c>
      <c r="AB187" s="61">
        <v>0</v>
      </c>
      <c r="AC187" s="61">
        <v>0</v>
      </c>
      <c r="AD187" s="61">
        <v>0</v>
      </c>
      <c r="AE187" s="61">
        <v>0</v>
      </c>
      <c r="AF187" s="60">
        <v>0</v>
      </c>
      <c r="AG187" s="72">
        <v>0.67</v>
      </c>
      <c r="AH187" s="72">
        <v>0.67</v>
      </c>
      <c r="AI187" s="61">
        <v>0</v>
      </c>
      <c r="AJ187" s="72">
        <v>0.67</v>
      </c>
      <c r="AK187" s="64" t="s">
        <v>25</v>
      </c>
    </row>
    <row r="188" spans="1:37" ht="17.25" thickBot="1">
      <c r="A188" s="73">
        <v>186</v>
      </c>
      <c r="B188" s="58" t="s">
        <v>219</v>
      </c>
      <c r="C188" s="59" t="s">
        <v>1841</v>
      </c>
      <c r="D188" s="70" t="s">
        <v>1822</v>
      </c>
      <c r="E188" s="59" t="s">
        <v>87</v>
      </c>
      <c r="F188" s="70" t="s">
        <v>3553</v>
      </c>
      <c r="G188" s="70">
        <v>2001</v>
      </c>
      <c r="H188" s="71">
        <v>3</v>
      </c>
      <c r="I188" s="72">
        <v>3</v>
      </c>
      <c r="J188" s="72">
        <v>237</v>
      </c>
      <c r="K188" s="72">
        <v>2.6</v>
      </c>
      <c r="L188" s="60">
        <v>0</v>
      </c>
      <c r="M188" s="61">
        <v>0</v>
      </c>
      <c r="N188" s="61">
        <v>0</v>
      </c>
      <c r="O188" s="61">
        <v>0</v>
      </c>
      <c r="P188" s="61">
        <v>0</v>
      </c>
      <c r="Q188" s="61">
        <v>0</v>
      </c>
      <c r="R188" s="61">
        <v>0</v>
      </c>
      <c r="S188" s="61">
        <v>0</v>
      </c>
      <c r="T188" s="71">
        <v>0.3</v>
      </c>
      <c r="U188" s="72">
        <v>0.3</v>
      </c>
      <c r="V188" s="72">
        <v>0.2</v>
      </c>
      <c r="W188" s="72">
        <v>0.5</v>
      </c>
      <c r="X188" s="71">
        <v>8</v>
      </c>
      <c r="Y188" s="72">
        <v>1</v>
      </c>
      <c r="Z188" s="72">
        <v>14</v>
      </c>
      <c r="AA188" s="60">
        <v>0</v>
      </c>
      <c r="AB188" s="61">
        <v>0</v>
      </c>
      <c r="AC188" s="61">
        <v>0</v>
      </c>
      <c r="AD188" s="61">
        <v>0</v>
      </c>
      <c r="AE188" s="61">
        <v>0</v>
      </c>
      <c r="AF188" s="71">
        <v>0.12</v>
      </c>
      <c r="AG188" s="72">
        <v>0.08</v>
      </c>
      <c r="AH188" s="72">
        <v>0.21</v>
      </c>
      <c r="AI188" s="72">
        <v>0.12</v>
      </c>
      <c r="AJ188" s="72">
        <v>0.21</v>
      </c>
      <c r="AK188" s="64" t="s">
        <v>25</v>
      </c>
    </row>
    <row r="189" spans="1:37" ht="17.25" thickBot="1">
      <c r="A189" s="73">
        <v>187</v>
      </c>
      <c r="B189" s="58" t="s">
        <v>372</v>
      </c>
      <c r="C189" s="59" t="s">
        <v>1815</v>
      </c>
      <c r="D189" s="70" t="s">
        <v>111</v>
      </c>
      <c r="E189" s="59" t="s">
        <v>85</v>
      </c>
      <c r="F189" s="70" t="s">
        <v>3554</v>
      </c>
      <c r="G189" s="70">
        <v>1993</v>
      </c>
      <c r="H189" s="71">
        <v>5</v>
      </c>
      <c r="I189" s="72">
        <v>5</v>
      </c>
      <c r="J189" s="72">
        <v>450</v>
      </c>
      <c r="K189" s="72">
        <v>5</v>
      </c>
      <c r="L189" s="60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0">
        <v>0</v>
      </c>
      <c r="U189" s="61">
        <v>0</v>
      </c>
      <c r="V189" s="61">
        <v>0</v>
      </c>
      <c r="W189" s="61">
        <v>0</v>
      </c>
      <c r="X189" s="60">
        <v>0</v>
      </c>
      <c r="Y189" s="61">
        <v>0</v>
      </c>
      <c r="Z189" s="61">
        <v>0</v>
      </c>
      <c r="AA189" s="60">
        <v>0</v>
      </c>
      <c r="AB189" s="61">
        <v>0</v>
      </c>
      <c r="AC189" s="61">
        <v>0</v>
      </c>
      <c r="AD189" s="61">
        <v>0</v>
      </c>
      <c r="AE189" s="61">
        <v>0</v>
      </c>
      <c r="AF189" s="60">
        <v>0</v>
      </c>
      <c r="AG189" s="61">
        <v>0</v>
      </c>
      <c r="AH189" s="61">
        <v>0</v>
      </c>
      <c r="AI189" s="61">
        <v>0</v>
      </c>
      <c r="AJ189" s="61">
        <v>0</v>
      </c>
      <c r="AK189" s="64" t="s">
        <v>25</v>
      </c>
    </row>
    <row r="190" spans="1:37" ht="17.25" thickBot="1">
      <c r="A190" s="73">
        <v>188</v>
      </c>
      <c r="B190" s="58" t="s">
        <v>220</v>
      </c>
      <c r="C190" s="59" t="s">
        <v>1815</v>
      </c>
      <c r="D190" s="70" t="s">
        <v>103</v>
      </c>
      <c r="E190" s="59" t="s">
        <v>79</v>
      </c>
      <c r="F190" s="70" t="s">
        <v>3555</v>
      </c>
      <c r="G190" s="70">
        <v>2001</v>
      </c>
      <c r="H190" s="71">
        <v>3</v>
      </c>
      <c r="I190" s="72">
        <v>2</v>
      </c>
      <c r="J190" s="72">
        <v>179</v>
      </c>
      <c r="K190" s="72">
        <v>2</v>
      </c>
      <c r="L190" s="60">
        <v>0</v>
      </c>
      <c r="M190" s="61">
        <v>0</v>
      </c>
      <c r="N190" s="61">
        <v>0</v>
      </c>
      <c r="O190" s="61">
        <v>0</v>
      </c>
      <c r="P190" s="61">
        <v>0</v>
      </c>
      <c r="Q190" s="61">
        <v>0</v>
      </c>
      <c r="R190" s="72">
        <v>1</v>
      </c>
      <c r="S190" s="61">
        <v>0</v>
      </c>
      <c r="T190" s="60">
        <v>0</v>
      </c>
      <c r="U190" s="61">
        <v>0</v>
      </c>
      <c r="V190" s="61">
        <v>0</v>
      </c>
      <c r="W190" s="61">
        <v>0</v>
      </c>
      <c r="X190" s="71">
        <v>1</v>
      </c>
      <c r="Y190" s="72">
        <v>10</v>
      </c>
      <c r="Z190" s="72">
        <v>13</v>
      </c>
      <c r="AA190" s="60">
        <v>0</v>
      </c>
      <c r="AB190" s="61">
        <v>0</v>
      </c>
      <c r="AC190" s="61">
        <v>0</v>
      </c>
      <c r="AD190" s="61">
        <v>0</v>
      </c>
      <c r="AE190" s="61">
        <v>0</v>
      </c>
      <c r="AF190" s="60">
        <v>0</v>
      </c>
      <c r="AG190" s="61">
        <v>0</v>
      </c>
      <c r="AH190" s="61">
        <v>0</v>
      </c>
      <c r="AI190" s="61">
        <v>0</v>
      </c>
      <c r="AJ190" s="61">
        <v>0</v>
      </c>
      <c r="AK190" s="64" t="s">
        <v>25</v>
      </c>
    </row>
    <row r="191" spans="1:37" ht="17.25" thickBot="1">
      <c r="A191" s="73">
        <v>189</v>
      </c>
      <c r="B191" s="58" t="s">
        <v>221</v>
      </c>
      <c r="C191" s="59" t="s">
        <v>1855</v>
      </c>
      <c r="D191" s="70" t="s">
        <v>103</v>
      </c>
      <c r="E191" s="59" t="s">
        <v>63</v>
      </c>
      <c r="F191" s="70" t="s">
        <v>3556</v>
      </c>
      <c r="G191" s="70">
        <v>1991</v>
      </c>
      <c r="H191" s="71">
        <v>3</v>
      </c>
      <c r="I191" s="61">
        <v>0</v>
      </c>
      <c r="J191" s="72">
        <v>20</v>
      </c>
      <c r="K191" s="72">
        <v>0.2</v>
      </c>
      <c r="L191" s="60">
        <v>0</v>
      </c>
      <c r="M191" s="61">
        <v>0</v>
      </c>
      <c r="N191" s="61">
        <v>0</v>
      </c>
      <c r="O191" s="61">
        <v>0</v>
      </c>
      <c r="P191" s="61">
        <v>0</v>
      </c>
      <c r="Q191" s="61">
        <v>0</v>
      </c>
      <c r="R191" s="61">
        <v>0</v>
      </c>
      <c r="S191" s="61">
        <v>0</v>
      </c>
      <c r="T191" s="60">
        <v>0</v>
      </c>
      <c r="U191" s="61">
        <v>0</v>
      </c>
      <c r="V191" s="61">
        <v>0</v>
      </c>
      <c r="W191" s="61">
        <v>0</v>
      </c>
      <c r="X191" s="71">
        <v>2</v>
      </c>
      <c r="Y191" s="72">
        <v>7</v>
      </c>
      <c r="Z191" s="61">
        <v>0</v>
      </c>
      <c r="AA191" s="60">
        <v>0</v>
      </c>
      <c r="AB191" s="61">
        <v>0</v>
      </c>
      <c r="AC191" s="61">
        <v>0</v>
      </c>
      <c r="AD191" s="61">
        <v>0</v>
      </c>
      <c r="AE191" s="61">
        <v>0</v>
      </c>
      <c r="AF191" s="60">
        <v>0</v>
      </c>
      <c r="AG191" s="61">
        <v>0</v>
      </c>
      <c r="AH191" s="61">
        <v>0</v>
      </c>
      <c r="AI191" s="61">
        <v>0</v>
      </c>
      <c r="AJ191" s="61">
        <v>0</v>
      </c>
      <c r="AK191" s="64" t="s">
        <v>25</v>
      </c>
    </row>
    <row r="192" spans="1:37" ht="17.25" thickBot="1">
      <c r="A192" s="73">
        <v>190</v>
      </c>
      <c r="B192" s="58" t="s">
        <v>222</v>
      </c>
      <c r="C192" s="59" t="s">
        <v>1844</v>
      </c>
      <c r="D192" s="70" t="s">
        <v>1822</v>
      </c>
      <c r="E192" s="59" t="s">
        <v>79</v>
      </c>
      <c r="F192" s="70" t="s">
        <v>3557</v>
      </c>
      <c r="G192" s="70">
        <v>1996</v>
      </c>
      <c r="H192" s="71">
        <v>5</v>
      </c>
      <c r="I192" s="72">
        <v>3</v>
      </c>
      <c r="J192" s="72">
        <v>254</v>
      </c>
      <c r="K192" s="72">
        <v>2.8</v>
      </c>
      <c r="L192" s="71">
        <v>1</v>
      </c>
      <c r="M192" s="61">
        <v>0</v>
      </c>
      <c r="N192" s="72">
        <v>1</v>
      </c>
      <c r="O192" s="72">
        <v>1</v>
      </c>
      <c r="P192" s="61">
        <v>0</v>
      </c>
      <c r="Q192" s="61">
        <v>0</v>
      </c>
      <c r="R192" s="72">
        <v>1</v>
      </c>
      <c r="S192" s="61">
        <v>0</v>
      </c>
      <c r="T192" s="71">
        <v>0.9</v>
      </c>
      <c r="U192" s="72">
        <v>0.9</v>
      </c>
      <c r="V192" s="72">
        <v>0.3</v>
      </c>
      <c r="W192" s="72">
        <v>1.2</v>
      </c>
      <c r="X192" s="71">
        <v>14</v>
      </c>
      <c r="Y192" s="72">
        <v>4</v>
      </c>
      <c r="Z192" s="72">
        <v>34</v>
      </c>
      <c r="AA192" s="71">
        <v>0.35</v>
      </c>
      <c r="AB192" s="61">
        <v>0</v>
      </c>
      <c r="AC192" s="72">
        <v>0.35</v>
      </c>
      <c r="AD192" s="72">
        <v>0.35</v>
      </c>
      <c r="AE192" s="72">
        <v>0.35</v>
      </c>
      <c r="AF192" s="71">
        <v>0.32</v>
      </c>
      <c r="AG192" s="72">
        <v>0.12</v>
      </c>
      <c r="AH192" s="72">
        <v>0.43</v>
      </c>
      <c r="AI192" s="72">
        <v>0.32</v>
      </c>
      <c r="AJ192" s="72">
        <v>0.43</v>
      </c>
      <c r="AK192" s="64" t="s">
        <v>25</v>
      </c>
    </row>
    <row r="193" spans="1:37" ht="17.25" thickBot="1">
      <c r="A193" s="73">
        <v>191</v>
      </c>
      <c r="B193" s="58" t="s">
        <v>2708</v>
      </c>
      <c r="C193" s="59" t="s">
        <v>1828</v>
      </c>
      <c r="D193" s="70" t="s">
        <v>104</v>
      </c>
      <c r="E193" s="59" t="s">
        <v>2671</v>
      </c>
      <c r="F193" s="70" t="s">
        <v>3558</v>
      </c>
      <c r="G193" s="70">
        <v>1997</v>
      </c>
      <c r="H193" s="71">
        <v>4</v>
      </c>
      <c r="I193" s="72">
        <v>3</v>
      </c>
      <c r="J193" s="72">
        <v>269</v>
      </c>
      <c r="K193" s="72">
        <v>3</v>
      </c>
      <c r="L193" s="71">
        <v>1</v>
      </c>
      <c r="M193" s="61">
        <v>0</v>
      </c>
      <c r="N193" s="72">
        <v>1</v>
      </c>
      <c r="O193" s="72">
        <v>1</v>
      </c>
      <c r="P193" s="61">
        <v>0</v>
      </c>
      <c r="Q193" s="61">
        <v>0</v>
      </c>
      <c r="R193" s="72">
        <v>1</v>
      </c>
      <c r="S193" s="61">
        <v>0</v>
      </c>
      <c r="T193" s="71">
        <v>0.2</v>
      </c>
      <c r="U193" s="72">
        <v>0.2</v>
      </c>
      <c r="V193" s="61">
        <v>0</v>
      </c>
      <c r="W193" s="72">
        <v>0.2</v>
      </c>
      <c r="X193" s="60">
        <v>0</v>
      </c>
      <c r="Y193" s="72">
        <v>6</v>
      </c>
      <c r="Z193" s="72">
        <v>1</v>
      </c>
      <c r="AA193" s="71">
        <v>0.33</v>
      </c>
      <c r="AB193" s="61">
        <v>0</v>
      </c>
      <c r="AC193" s="72">
        <v>0.33</v>
      </c>
      <c r="AD193" s="72">
        <v>0.33</v>
      </c>
      <c r="AE193" s="72">
        <v>0.33</v>
      </c>
      <c r="AF193" s="71">
        <v>7.0000000000000007E-2</v>
      </c>
      <c r="AG193" s="61">
        <v>0</v>
      </c>
      <c r="AH193" s="72">
        <v>7.0000000000000007E-2</v>
      </c>
      <c r="AI193" s="72">
        <v>7.0000000000000007E-2</v>
      </c>
      <c r="AJ193" s="72">
        <v>7.0000000000000007E-2</v>
      </c>
      <c r="AK193" s="64" t="s">
        <v>25</v>
      </c>
    </row>
    <row r="194" spans="1:37" ht="17.25" thickBot="1">
      <c r="A194" s="73">
        <v>192</v>
      </c>
      <c r="B194" s="58" t="s">
        <v>1781</v>
      </c>
      <c r="C194" s="59" t="s">
        <v>1833</v>
      </c>
      <c r="D194" s="70" t="s">
        <v>103</v>
      </c>
      <c r="E194" s="59" t="s">
        <v>95</v>
      </c>
      <c r="F194" s="70" t="s">
        <v>3559</v>
      </c>
      <c r="G194" s="70">
        <v>2000</v>
      </c>
      <c r="H194" s="71">
        <v>2</v>
      </c>
      <c r="I194" s="61">
        <v>0</v>
      </c>
      <c r="J194" s="72">
        <v>38</v>
      </c>
      <c r="K194" s="72">
        <v>0.4</v>
      </c>
      <c r="L194" s="60">
        <v>0</v>
      </c>
      <c r="M194" s="61">
        <v>0</v>
      </c>
      <c r="N194" s="61">
        <v>0</v>
      </c>
      <c r="O194" s="61">
        <v>0</v>
      </c>
      <c r="P194" s="61">
        <v>0</v>
      </c>
      <c r="Q194" s="61">
        <v>0</v>
      </c>
      <c r="R194" s="61">
        <v>0</v>
      </c>
      <c r="S194" s="61">
        <v>0</v>
      </c>
      <c r="T194" s="71">
        <v>0.2</v>
      </c>
      <c r="U194" s="72">
        <v>0.2</v>
      </c>
      <c r="V194" s="61">
        <v>0</v>
      </c>
      <c r="W194" s="72">
        <v>0.2</v>
      </c>
      <c r="X194" s="71">
        <v>2</v>
      </c>
      <c r="Y194" s="72">
        <v>3</v>
      </c>
      <c r="Z194" s="72">
        <v>3</v>
      </c>
      <c r="AA194" s="60">
        <v>0</v>
      </c>
      <c r="AB194" s="61">
        <v>0</v>
      </c>
      <c r="AC194" s="61">
        <v>0</v>
      </c>
      <c r="AD194" s="61">
        <v>0</v>
      </c>
      <c r="AE194" s="61">
        <v>0</v>
      </c>
      <c r="AF194" s="71">
        <v>0.37</v>
      </c>
      <c r="AG194" s="72">
        <v>0.09</v>
      </c>
      <c r="AH194" s="72">
        <v>0.45</v>
      </c>
      <c r="AI194" s="72">
        <v>0.37</v>
      </c>
      <c r="AJ194" s="72">
        <v>0.45</v>
      </c>
      <c r="AK194" s="64" t="s">
        <v>25</v>
      </c>
    </row>
    <row r="195" spans="1:37" ht="17.25" thickBot="1">
      <c r="A195" s="73">
        <v>193</v>
      </c>
      <c r="B195" s="58" t="s">
        <v>223</v>
      </c>
      <c r="C195" s="59" t="s">
        <v>1828</v>
      </c>
      <c r="D195" s="70" t="s">
        <v>104</v>
      </c>
      <c r="E195" s="59" t="s">
        <v>77</v>
      </c>
      <c r="F195" s="70" t="s">
        <v>3560</v>
      </c>
      <c r="G195" s="70">
        <v>1990</v>
      </c>
      <c r="H195" s="71">
        <v>1</v>
      </c>
      <c r="I195" s="61">
        <v>0</v>
      </c>
      <c r="J195" s="72">
        <v>7</v>
      </c>
      <c r="K195" s="72">
        <v>0.1</v>
      </c>
      <c r="L195" s="60">
        <v>0</v>
      </c>
      <c r="M195" s="61">
        <v>0</v>
      </c>
      <c r="N195" s="61">
        <v>0</v>
      </c>
      <c r="O195" s="61">
        <v>0</v>
      </c>
      <c r="P195" s="61">
        <v>0</v>
      </c>
      <c r="Q195" s="61">
        <v>0</v>
      </c>
      <c r="R195" s="61">
        <v>0</v>
      </c>
      <c r="S195" s="61">
        <v>0</v>
      </c>
      <c r="T195" s="60">
        <v>0</v>
      </c>
      <c r="U195" s="61">
        <v>0</v>
      </c>
      <c r="V195" s="72">
        <v>0.3</v>
      </c>
      <c r="W195" s="72">
        <v>0.3</v>
      </c>
      <c r="X195" s="60">
        <v>0</v>
      </c>
      <c r="Y195" s="72">
        <v>1</v>
      </c>
      <c r="Z195" s="72">
        <v>1</v>
      </c>
      <c r="AA195" s="60">
        <v>0</v>
      </c>
      <c r="AB195" s="61">
        <v>0</v>
      </c>
      <c r="AC195" s="61">
        <v>0</v>
      </c>
      <c r="AD195" s="61">
        <v>0</v>
      </c>
      <c r="AE195" s="61">
        <v>0</v>
      </c>
      <c r="AF195" s="60">
        <v>0</v>
      </c>
      <c r="AG195" s="72">
        <v>4.4800000000000004</v>
      </c>
      <c r="AH195" s="72">
        <v>4.4800000000000004</v>
      </c>
      <c r="AI195" s="61">
        <v>0</v>
      </c>
      <c r="AJ195" s="72">
        <v>4.4800000000000004</v>
      </c>
      <c r="AK195" s="64" t="s">
        <v>25</v>
      </c>
    </row>
    <row r="196" spans="1:37" ht="17.25" thickBot="1">
      <c r="A196" s="73">
        <v>194</v>
      </c>
      <c r="B196" s="58" t="s">
        <v>2709</v>
      </c>
      <c r="C196" s="59" t="s">
        <v>1866</v>
      </c>
      <c r="D196" s="70" t="s">
        <v>104</v>
      </c>
      <c r="E196" s="59" t="s">
        <v>2671</v>
      </c>
      <c r="F196" s="70" t="s">
        <v>3561</v>
      </c>
      <c r="G196" s="70">
        <v>2001</v>
      </c>
      <c r="H196" s="71">
        <v>4</v>
      </c>
      <c r="I196" s="72">
        <v>3</v>
      </c>
      <c r="J196" s="72">
        <v>242</v>
      </c>
      <c r="K196" s="72">
        <v>2.7</v>
      </c>
      <c r="L196" s="60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72">
        <v>1</v>
      </c>
      <c r="S196" s="61">
        <v>0</v>
      </c>
      <c r="T196" s="71">
        <v>0.1</v>
      </c>
      <c r="U196" s="72">
        <v>0.1</v>
      </c>
      <c r="V196" s="72">
        <v>0.9</v>
      </c>
      <c r="W196" s="72">
        <v>1</v>
      </c>
      <c r="X196" s="71">
        <v>11</v>
      </c>
      <c r="Y196" s="72">
        <v>9</v>
      </c>
      <c r="Z196" s="72">
        <v>12</v>
      </c>
      <c r="AA196" s="60">
        <v>0</v>
      </c>
      <c r="AB196" s="61">
        <v>0</v>
      </c>
      <c r="AC196" s="61">
        <v>0</v>
      </c>
      <c r="AD196" s="61">
        <v>0</v>
      </c>
      <c r="AE196" s="61">
        <v>0</v>
      </c>
      <c r="AF196" s="71">
        <v>0.03</v>
      </c>
      <c r="AG196" s="72">
        <v>0.34</v>
      </c>
      <c r="AH196" s="72">
        <v>0.37</v>
      </c>
      <c r="AI196" s="72">
        <v>0.03</v>
      </c>
      <c r="AJ196" s="72">
        <v>0.37</v>
      </c>
      <c r="AK196" s="64" t="s">
        <v>25</v>
      </c>
    </row>
    <row r="197" spans="1:37" ht="17.25" thickBot="1">
      <c r="A197" s="73">
        <v>195</v>
      </c>
      <c r="B197" s="58" t="s">
        <v>224</v>
      </c>
      <c r="C197" s="59" t="s">
        <v>1859</v>
      </c>
      <c r="D197" s="70" t="s">
        <v>102</v>
      </c>
      <c r="E197" s="59" t="s">
        <v>93</v>
      </c>
      <c r="F197" s="70" t="s">
        <v>3562</v>
      </c>
      <c r="G197" s="70">
        <v>1997</v>
      </c>
      <c r="H197" s="71">
        <v>3</v>
      </c>
      <c r="I197" s="61">
        <v>0</v>
      </c>
      <c r="J197" s="72">
        <v>19</v>
      </c>
      <c r="K197" s="72">
        <v>0.2</v>
      </c>
      <c r="L197" s="71">
        <v>1</v>
      </c>
      <c r="M197" s="61">
        <v>0</v>
      </c>
      <c r="N197" s="72">
        <v>1</v>
      </c>
      <c r="O197" s="72">
        <v>1</v>
      </c>
      <c r="P197" s="61">
        <v>0</v>
      </c>
      <c r="Q197" s="61">
        <v>0</v>
      </c>
      <c r="R197" s="61">
        <v>0</v>
      </c>
      <c r="S197" s="61">
        <v>0</v>
      </c>
      <c r="T197" s="71">
        <v>0.3</v>
      </c>
      <c r="U197" s="72">
        <v>0.3</v>
      </c>
      <c r="V197" s="72">
        <v>0.1</v>
      </c>
      <c r="W197" s="72">
        <v>0.4</v>
      </c>
      <c r="X197" s="60">
        <v>0</v>
      </c>
      <c r="Y197" s="61">
        <v>0</v>
      </c>
      <c r="Z197" s="61">
        <v>0</v>
      </c>
      <c r="AA197" s="71">
        <v>4.74</v>
      </c>
      <c r="AB197" s="61">
        <v>0</v>
      </c>
      <c r="AC197" s="72">
        <v>4.74</v>
      </c>
      <c r="AD197" s="72">
        <v>4.74</v>
      </c>
      <c r="AE197" s="72">
        <v>4.74</v>
      </c>
      <c r="AF197" s="71">
        <v>1.22</v>
      </c>
      <c r="AG197" s="72">
        <v>0.6</v>
      </c>
      <c r="AH197" s="72">
        <v>1.83</v>
      </c>
      <c r="AI197" s="72">
        <v>1.22</v>
      </c>
      <c r="AJ197" s="72">
        <v>1.83</v>
      </c>
      <c r="AK197" s="64" t="s">
        <v>25</v>
      </c>
    </row>
    <row r="198" spans="1:37" ht="17.25" thickBot="1">
      <c r="A198" s="73">
        <v>196</v>
      </c>
      <c r="B198" s="58" t="s">
        <v>225</v>
      </c>
      <c r="C198" s="59" t="s">
        <v>1817</v>
      </c>
      <c r="D198" s="70" t="s">
        <v>103</v>
      </c>
      <c r="E198" s="59" t="s">
        <v>83</v>
      </c>
      <c r="F198" s="70" t="s">
        <v>3563</v>
      </c>
      <c r="G198" s="70">
        <v>1999</v>
      </c>
      <c r="H198" s="71">
        <v>5</v>
      </c>
      <c r="I198" s="72">
        <v>5</v>
      </c>
      <c r="J198" s="72">
        <v>417</v>
      </c>
      <c r="K198" s="72">
        <v>4.5999999999999996</v>
      </c>
      <c r="L198" s="60">
        <v>0</v>
      </c>
      <c r="M198" s="61">
        <v>0</v>
      </c>
      <c r="N198" s="61">
        <v>0</v>
      </c>
      <c r="O198" s="61">
        <v>0</v>
      </c>
      <c r="P198" s="61">
        <v>0</v>
      </c>
      <c r="Q198" s="61">
        <v>0</v>
      </c>
      <c r="R198" s="72">
        <v>1</v>
      </c>
      <c r="S198" s="61">
        <v>0</v>
      </c>
      <c r="T198" s="71">
        <v>0.1</v>
      </c>
      <c r="U198" s="72">
        <v>0.1</v>
      </c>
      <c r="V198" s="72">
        <v>0.4</v>
      </c>
      <c r="W198" s="72">
        <v>0.4</v>
      </c>
      <c r="X198" s="71">
        <v>4</v>
      </c>
      <c r="Y198" s="72">
        <v>21</v>
      </c>
      <c r="Z198" s="72">
        <v>2</v>
      </c>
      <c r="AA198" s="60">
        <v>0</v>
      </c>
      <c r="AB198" s="61">
        <v>0</v>
      </c>
      <c r="AC198" s="61">
        <v>0</v>
      </c>
      <c r="AD198" s="61">
        <v>0</v>
      </c>
      <c r="AE198" s="61">
        <v>0</v>
      </c>
      <c r="AF198" s="71">
        <v>0.01</v>
      </c>
      <c r="AG198" s="72">
        <v>0.08</v>
      </c>
      <c r="AH198" s="72">
        <v>0.09</v>
      </c>
      <c r="AI198" s="72">
        <v>0.01</v>
      </c>
      <c r="AJ198" s="72">
        <v>0.09</v>
      </c>
      <c r="AK198" s="64" t="s">
        <v>25</v>
      </c>
    </row>
    <row r="199" spans="1:37" ht="17.25" thickBot="1">
      <c r="A199" s="73">
        <v>197</v>
      </c>
      <c r="B199" s="58" t="s">
        <v>2710</v>
      </c>
      <c r="C199" s="59" t="s">
        <v>1847</v>
      </c>
      <c r="D199" s="70" t="s">
        <v>111</v>
      </c>
      <c r="E199" s="59" t="s">
        <v>2671</v>
      </c>
      <c r="F199" s="70" t="s">
        <v>3564</v>
      </c>
      <c r="G199" s="70">
        <v>1992</v>
      </c>
      <c r="H199" s="71">
        <v>4</v>
      </c>
      <c r="I199" s="72">
        <v>4</v>
      </c>
      <c r="J199" s="72">
        <v>360</v>
      </c>
      <c r="K199" s="72">
        <v>4</v>
      </c>
      <c r="L199" s="60">
        <v>0</v>
      </c>
      <c r="M199" s="61">
        <v>0</v>
      </c>
      <c r="N199" s="61">
        <v>0</v>
      </c>
      <c r="O199" s="61">
        <v>0</v>
      </c>
      <c r="P199" s="61">
        <v>0</v>
      </c>
      <c r="Q199" s="61">
        <v>0</v>
      </c>
      <c r="R199" s="72">
        <v>1</v>
      </c>
      <c r="S199" s="61">
        <v>0</v>
      </c>
      <c r="T199" s="60">
        <v>0</v>
      </c>
      <c r="U199" s="61">
        <v>0</v>
      </c>
      <c r="V199" s="61">
        <v>0</v>
      </c>
      <c r="W199" s="61">
        <v>0</v>
      </c>
      <c r="X199" s="60">
        <v>0</v>
      </c>
      <c r="Y199" s="61">
        <v>0</v>
      </c>
      <c r="Z199" s="61">
        <v>0</v>
      </c>
      <c r="AA199" s="60">
        <v>0</v>
      </c>
      <c r="AB199" s="61">
        <v>0</v>
      </c>
      <c r="AC199" s="61">
        <v>0</v>
      </c>
      <c r="AD199" s="61">
        <v>0</v>
      </c>
      <c r="AE199" s="61">
        <v>0</v>
      </c>
      <c r="AF199" s="60">
        <v>0</v>
      </c>
      <c r="AG199" s="61">
        <v>0</v>
      </c>
      <c r="AH199" s="61">
        <v>0</v>
      </c>
      <c r="AI199" s="61">
        <v>0</v>
      </c>
      <c r="AJ199" s="61">
        <v>0</v>
      </c>
      <c r="AK199" s="64" t="s">
        <v>25</v>
      </c>
    </row>
    <row r="200" spans="1:37" ht="17.25" thickBot="1">
      <c r="A200" s="73">
        <v>198</v>
      </c>
      <c r="B200" s="58" t="s">
        <v>226</v>
      </c>
      <c r="C200" s="59" t="s">
        <v>1815</v>
      </c>
      <c r="D200" s="70" t="s">
        <v>104</v>
      </c>
      <c r="E200" s="59" t="s">
        <v>96</v>
      </c>
      <c r="F200" s="70" t="s">
        <v>3565</v>
      </c>
      <c r="G200" s="70">
        <v>1993</v>
      </c>
      <c r="H200" s="71">
        <v>3</v>
      </c>
      <c r="I200" s="72">
        <v>2</v>
      </c>
      <c r="J200" s="72">
        <v>181</v>
      </c>
      <c r="K200" s="72">
        <v>2</v>
      </c>
      <c r="L200" s="60">
        <v>0</v>
      </c>
      <c r="M200" s="61">
        <v>0</v>
      </c>
      <c r="N200" s="61">
        <v>0</v>
      </c>
      <c r="O200" s="61">
        <v>0</v>
      </c>
      <c r="P200" s="61">
        <v>0</v>
      </c>
      <c r="Q200" s="61">
        <v>0</v>
      </c>
      <c r="R200" s="72">
        <v>1</v>
      </c>
      <c r="S200" s="61">
        <v>0</v>
      </c>
      <c r="T200" s="60">
        <v>0</v>
      </c>
      <c r="U200" s="61">
        <v>0</v>
      </c>
      <c r="V200" s="61">
        <v>0</v>
      </c>
      <c r="W200" s="61">
        <v>0</v>
      </c>
      <c r="X200" s="71">
        <v>2</v>
      </c>
      <c r="Y200" s="72">
        <v>6</v>
      </c>
      <c r="Z200" s="61">
        <v>0</v>
      </c>
      <c r="AA200" s="60">
        <v>0</v>
      </c>
      <c r="AB200" s="61">
        <v>0</v>
      </c>
      <c r="AC200" s="61">
        <v>0</v>
      </c>
      <c r="AD200" s="61">
        <v>0</v>
      </c>
      <c r="AE200" s="61">
        <v>0</v>
      </c>
      <c r="AF200" s="71">
        <v>0.02</v>
      </c>
      <c r="AG200" s="61">
        <v>0</v>
      </c>
      <c r="AH200" s="72">
        <v>0.02</v>
      </c>
      <c r="AI200" s="72">
        <v>0.02</v>
      </c>
      <c r="AJ200" s="72">
        <v>0.02</v>
      </c>
      <c r="AK200" s="64" t="s">
        <v>25</v>
      </c>
    </row>
    <row r="201" spans="1:37" ht="17.25" thickBot="1">
      <c r="A201" s="73">
        <v>199</v>
      </c>
      <c r="B201" s="58" t="s">
        <v>227</v>
      </c>
      <c r="C201" s="59" t="s">
        <v>1839</v>
      </c>
      <c r="D201" s="70" t="s">
        <v>1836</v>
      </c>
      <c r="E201" s="59" t="s">
        <v>91</v>
      </c>
      <c r="F201" s="70" t="s">
        <v>3566</v>
      </c>
      <c r="G201" s="70">
        <v>1996</v>
      </c>
      <c r="H201" s="71">
        <v>3</v>
      </c>
      <c r="I201" s="61">
        <v>0</v>
      </c>
      <c r="J201" s="72">
        <v>21</v>
      </c>
      <c r="K201" s="72">
        <v>0.2</v>
      </c>
      <c r="L201" s="60">
        <v>0</v>
      </c>
      <c r="M201" s="61">
        <v>0</v>
      </c>
      <c r="N201" s="61">
        <v>0</v>
      </c>
      <c r="O201" s="61">
        <v>0</v>
      </c>
      <c r="P201" s="61">
        <v>0</v>
      </c>
      <c r="Q201" s="61">
        <v>0</v>
      </c>
      <c r="R201" s="72">
        <v>1</v>
      </c>
      <c r="S201" s="61">
        <v>0</v>
      </c>
      <c r="T201" s="60">
        <v>0</v>
      </c>
      <c r="U201" s="61">
        <v>0</v>
      </c>
      <c r="V201" s="61">
        <v>0</v>
      </c>
      <c r="W201" s="61">
        <v>0</v>
      </c>
      <c r="X201" s="60">
        <v>0</v>
      </c>
      <c r="Y201" s="61">
        <v>0</v>
      </c>
      <c r="Z201" s="72">
        <v>1</v>
      </c>
      <c r="AA201" s="60">
        <v>0</v>
      </c>
      <c r="AB201" s="61">
        <v>0</v>
      </c>
      <c r="AC201" s="61">
        <v>0</v>
      </c>
      <c r="AD201" s="61">
        <v>0</v>
      </c>
      <c r="AE201" s="61">
        <v>0</v>
      </c>
      <c r="AF201" s="60">
        <v>0</v>
      </c>
      <c r="AG201" s="61">
        <v>0</v>
      </c>
      <c r="AH201" s="61">
        <v>0</v>
      </c>
      <c r="AI201" s="61">
        <v>0</v>
      </c>
      <c r="AJ201" s="61">
        <v>0</v>
      </c>
      <c r="AK201" s="64" t="s">
        <v>25</v>
      </c>
    </row>
    <row r="202" spans="1:37" ht="17.25" thickBot="1">
      <c r="A202" s="73">
        <v>200</v>
      </c>
      <c r="B202" s="58" t="s">
        <v>2864</v>
      </c>
      <c r="C202" s="59" t="s">
        <v>1815</v>
      </c>
      <c r="D202" s="70" t="s">
        <v>104</v>
      </c>
      <c r="E202" s="59" t="s">
        <v>95</v>
      </c>
      <c r="F202" s="70" t="s">
        <v>3567</v>
      </c>
      <c r="G202" s="70">
        <v>1998</v>
      </c>
      <c r="H202" s="71">
        <v>3</v>
      </c>
      <c r="I202" s="72">
        <v>2</v>
      </c>
      <c r="J202" s="72">
        <v>195</v>
      </c>
      <c r="K202" s="72">
        <v>2.2000000000000002</v>
      </c>
      <c r="L202" s="60">
        <v>0</v>
      </c>
      <c r="M202" s="61">
        <v>0</v>
      </c>
      <c r="N202" s="61">
        <v>0</v>
      </c>
      <c r="O202" s="61">
        <v>0</v>
      </c>
      <c r="P202" s="61">
        <v>0</v>
      </c>
      <c r="Q202" s="61">
        <v>0</v>
      </c>
      <c r="R202" s="72">
        <v>1</v>
      </c>
      <c r="S202" s="61">
        <v>0</v>
      </c>
      <c r="T202" s="60">
        <v>0</v>
      </c>
      <c r="U202" s="61">
        <v>0</v>
      </c>
      <c r="V202" s="61">
        <v>0</v>
      </c>
      <c r="W202" s="61">
        <v>0</v>
      </c>
      <c r="X202" s="71">
        <v>5</v>
      </c>
      <c r="Y202" s="72">
        <v>11</v>
      </c>
      <c r="Z202" s="72">
        <v>2</v>
      </c>
      <c r="AA202" s="60">
        <v>0</v>
      </c>
      <c r="AB202" s="61">
        <v>0</v>
      </c>
      <c r="AC202" s="61">
        <v>0</v>
      </c>
      <c r="AD202" s="61">
        <v>0</v>
      </c>
      <c r="AE202" s="61">
        <v>0</v>
      </c>
      <c r="AF202" s="60">
        <v>0</v>
      </c>
      <c r="AG202" s="72">
        <v>0.02</v>
      </c>
      <c r="AH202" s="72">
        <v>0.02</v>
      </c>
      <c r="AI202" s="61">
        <v>0</v>
      </c>
      <c r="AJ202" s="72">
        <v>0.02</v>
      </c>
      <c r="AK202" s="64" t="s">
        <v>25</v>
      </c>
    </row>
    <row r="203" spans="1:37" ht="17.25" thickBot="1">
      <c r="A203" s="73">
        <v>201</v>
      </c>
      <c r="B203" s="58" t="s">
        <v>2711</v>
      </c>
      <c r="C203" s="59" t="s">
        <v>1873</v>
      </c>
      <c r="D203" s="70" t="s">
        <v>104</v>
      </c>
      <c r="E203" s="59" t="s">
        <v>95</v>
      </c>
      <c r="F203" s="70" t="s">
        <v>3011</v>
      </c>
      <c r="G203" s="70">
        <v>2003</v>
      </c>
      <c r="H203" s="71">
        <v>5</v>
      </c>
      <c r="I203" s="72">
        <v>5</v>
      </c>
      <c r="J203" s="72">
        <v>433</v>
      </c>
      <c r="K203" s="72">
        <v>4.8</v>
      </c>
      <c r="L203" s="60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72">
        <v>1</v>
      </c>
      <c r="S203" s="61">
        <v>0</v>
      </c>
      <c r="T203" s="60">
        <v>0</v>
      </c>
      <c r="U203" s="61">
        <v>0</v>
      </c>
      <c r="V203" s="72">
        <v>0.1</v>
      </c>
      <c r="W203" s="72">
        <v>0.1</v>
      </c>
      <c r="X203" s="71">
        <v>8</v>
      </c>
      <c r="Y203" s="72">
        <v>11</v>
      </c>
      <c r="Z203" s="72">
        <v>20</v>
      </c>
      <c r="AA203" s="60">
        <v>0</v>
      </c>
      <c r="AB203" s="61">
        <v>0</v>
      </c>
      <c r="AC203" s="61">
        <v>0</v>
      </c>
      <c r="AD203" s="61">
        <v>0</v>
      </c>
      <c r="AE203" s="61">
        <v>0</v>
      </c>
      <c r="AF203" s="60">
        <v>0</v>
      </c>
      <c r="AG203" s="72">
        <v>0.02</v>
      </c>
      <c r="AH203" s="72">
        <v>0.02</v>
      </c>
      <c r="AI203" s="61">
        <v>0</v>
      </c>
      <c r="AJ203" s="72">
        <v>0.02</v>
      </c>
      <c r="AK203" s="64" t="s">
        <v>25</v>
      </c>
    </row>
    <row r="204" spans="1:37" ht="17.25" thickBot="1">
      <c r="A204" s="73">
        <v>202</v>
      </c>
      <c r="B204" s="58" t="s">
        <v>228</v>
      </c>
      <c r="C204" s="59" t="s">
        <v>1815</v>
      </c>
      <c r="D204" s="70" t="s">
        <v>104</v>
      </c>
      <c r="E204" s="59" t="s">
        <v>93</v>
      </c>
      <c r="F204" s="70" t="s">
        <v>3520</v>
      </c>
      <c r="G204" s="70">
        <v>1997</v>
      </c>
      <c r="H204" s="71">
        <v>5</v>
      </c>
      <c r="I204" s="72">
        <v>5</v>
      </c>
      <c r="J204" s="72">
        <v>450</v>
      </c>
      <c r="K204" s="72">
        <v>5</v>
      </c>
      <c r="L204" s="60">
        <v>0</v>
      </c>
      <c r="M204" s="61">
        <v>0</v>
      </c>
      <c r="N204" s="61">
        <v>0</v>
      </c>
      <c r="O204" s="61">
        <v>0</v>
      </c>
      <c r="P204" s="61">
        <v>0</v>
      </c>
      <c r="Q204" s="61">
        <v>0</v>
      </c>
      <c r="R204" s="72">
        <v>1</v>
      </c>
      <c r="S204" s="61">
        <v>0</v>
      </c>
      <c r="T204" s="71">
        <v>0.1</v>
      </c>
      <c r="U204" s="72">
        <v>0.1</v>
      </c>
      <c r="V204" s="72">
        <v>0.3</v>
      </c>
      <c r="W204" s="72">
        <v>0.4</v>
      </c>
      <c r="X204" s="71">
        <v>3</v>
      </c>
      <c r="Y204" s="72">
        <v>17</v>
      </c>
      <c r="Z204" s="61">
        <v>0</v>
      </c>
      <c r="AA204" s="60">
        <v>0</v>
      </c>
      <c r="AB204" s="61">
        <v>0</v>
      </c>
      <c r="AC204" s="61">
        <v>0</v>
      </c>
      <c r="AD204" s="61">
        <v>0</v>
      </c>
      <c r="AE204" s="61">
        <v>0</v>
      </c>
      <c r="AF204" s="71">
        <v>0.01</v>
      </c>
      <c r="AG204" s="72">
        <v>7.0000000000000007E-2</v>
      </c>
      <c r="AH204" s="72">
        <v>0.08</v>
      </c>
      <c r="AI204" s="72">
        <v>0.01</v>
      </c>
      <c r="AJ204" s="72">
        <v>0.08</v>
      </c>
      <c r="AK204" s="64" t="s">
        <v>25</v>
      </c>
    </row>
    <row r="205" spans="1:37" ht="17.25" thickBot="1">
      <c r="A205" s="73">
        <v>203</v>
      </c>
      <c r="B205" s="58" t="s">
        <v>1788</v>
      </c>
      <c r="C205" s="59" t="s">
        <v>1837</v>
      </c>
      <c r="D205" s="70" t="s">
        <v>104</v>
      </c>
      <c r="E205" s="59" t="s">
        <v>63</v>
      </c>
      <c r="F205" s="70" t="s">
        <v>3007</v>
      </c>
      <c r="G205" s="70">
        <v>2000</v>
      </c>
      <c r="H205" s="71">
        <v>2</v>
      </c>
      <c r="I205" s="72">
        <v>1</v>
      </c>
      <c r="J205" s="72">
        <v>92</v>
      </c>
      <c r="K205" s="72">
        <v>1</v>
      </c>
      <c r="L205" s="60">
        <v>0</v>
      </c>
      <c r="M205" s="61">
        <v>0</v>
      </c>
      <c r="N205" s="61">
        <v>0</v>
      </c>
      <c r="O205" s="61">
        <v>0</v>
      </c>
      <c r="P205" s="61">
        <v>0</v>
      </c>
      <c r="Q205" s="61">
        <v>0</v>
      </c>
      <c r="R205" s="61">
        <v>0</v>
      </c>
      <c r="S205" s="61">
        <v>0</v>
      </c>
      <c r="T205" s="71">
        <v>0.4</v>
      </c>
      <c r="U205" s="72">
        <v>0.4</v>
      </c>
      <c r="V205" s="61">
        <v>0</v>
      </c>
      <c r="W205" s="72">
        <v>0.4</v>
      </c>
      <c r="X205" s="60">
        <v>0</v>
      </c>
      <c r="Y205" s="72">
        <v>8</v>
      </c>
      <c r="Z205" s="72">
        <v>4</v>
      </c>
      <c r="AA205" s="60">
        <v>0</v>
      </c>
      <c r="AB205" s="61">
        <v>0</v>
      </c>
      <c r="AC205" s="61">
        <v>0</v>
      </c>
      <c r="AD205" s="61">
        <v>0</v>
      </c>
      <c r="AE205" s="61">
        <v>0</v>
      </c>
      <c r="AF205" s="71">
        <v>0.41</v>
      </c>
      <c r="AG205" s="61">
        <v>0</v>
      </c>
      <c r="AH205" s="72">
        <v>0.41</v>
      </c>
      <c r="AI205" s="72">
        <v>0.41</v>
      </c>
      <c r="AJ205" s="72">
        <v>0.41</v>
      </c>
      <c r="AK205" s="64" t="s">
        <v>25</v>
      </c>
    </row>
    <row r="206" spans="1:37" ht="17.25" thickBot="1">
      <c r="A206" s="73">
        <v>204</v>
      </c>
      <c r="B206" s="58" t="s">
        <v>2712</v>
      </c>
      <c r="C206" s="59" t="s">
        <v>1821</v>
      </c>
      <c r="D206" s="70" t="s">
        <v>102</v>
      </c>
      <c r="E206" s="59" t="s">
        <v>95</v>
      </c>
      <c r="F206" s="70" t="s">
        <v>3568</v>
      </c>
      <c r="G206" s="70">
        <v>1999</v>
      </c>
      <c r="H206" s="71">
        <v>5</v>
      </c>
      <c r="I206" s="72">
        <v>2</v>
      </c>
      <c r="J206" s="72">
        <v>216</v>
      </c>
      <c r="K206" s="72">
        <v>2.4</v>
      </c>
      <c r="L206" s="60">
        <v>0</v>
      </c>
      <c r="M206" s="61">
        <v>0</v>
      </c>
      <c r="N206" s="61">
        <v>0</v>
      </c>
      <c r="O206" s="61">
        <v>0</v>
      </c>
      <c r="P206" s="61">
        <v>0</v>
      </c>
      <c r="Q206" s="61">
        <v>0</v>
      </c>
      <c r="R206" s="61">
        <v>0</v>
      </c>
      <c r="S206" s="61">
        <v>0</v>
      </c>
      <c r="T206" s="71">
        <v>0.4</v>
      </c>
      <c r="U206" s="72">
        <v>0.4</v>
      </c>
      <c r="V206" s="72">
        <v>0.2</v>
      </c>
      <c r="W206" s="72">
        <v>0.6</v>
      </c>
      <c r="X206" s="71">
        <v>8</v>
      </c>
      <c r="Y206" s="72">
        <v>11</v>
      </c>
      <c r="Z206" s="72">
        <v>20</v>
      </c>
      <c r="AA206" s="60">
        <v>0</v>
      </c>
      <c r="AB206" s="61">
        <v>0</v>
      </c>
      <c r="AC206" s="61">
        <v>0</v>
      </c>
      <c r="AD206" s="61">
        <v>0</v>
      </c>
      <c r="AE206" s="61">
        <v>0</v>
      </c>
      <c r="AF206" s="71">
        <v>0.15</v>
      </c>
      <c r="AG206" s="72">
        <v>0.1</v>
      </c>
      <c r="AH206" s="72">
        <v>0.24</v>
      </c>
      <c r="AI206" s="72">
        <v>0.15</v>
      </c>
      <c r="AJ206" s="72">
        <v>0.24</v>
      </c>
      <c r="AK206" s="64" t="s">
        <v>25</v>
      </c>
    </row>
    <row r="207" spans="1:37" ht="17.25" thickBot="1">
      <c r="A207" s="73">
        <v>205</v>
      </c>
      <c r="B207" s="58" t="s">
        <v>2713</v>
      </c>
      <c r="C207" s="59" t="s">
        <v>1855</v>
      </c>
      <c r="D207" s="70" t="s">
        <v>1813</v>
      </c>
      <c r="E207" s="59" t="s">
        <v>2355</v>
      </c>
      <c r="F207" s="70" t="s">
        <v>3569</v>
      </c>
      <c r="G207" s="70">
        <v>2004</v>
      </c>
      <c r="H207" s="71">
        <v>4</v>
      </c>
      <c r="I207" s="72">
        <v>4</v>
      </c>
      <c r="J207" s="72">
        <v>269</v>
      </c>
      <c r="K207" s="72">
        <v>3</v>
      </c>
      <c r="L207" s="60">
        <v>0</v>
      </c>
      <c r="M207" s="72">
        <v>1</v>
      </c>
      <c r="N207" s="72">
        <v>1</v>
      </c>
      <c r="O207" s="61">
        <v>0</v>
      </c>
      <c r="P207" s="61">
        <v>0</v>
      </c>
      <c r="Q207" s="61">
        <v>0</v>
      </c>
      <c r="R207" s="61">
        <v>0</v>
      </c>
      <c r="S207" s="61">
        <v>0</v>
      </c>
      <c r="T207" s="71">
        <v>0.2</v>
      </c>
      <c r="U207" s="72">
        <v>0.2</v>
      </c>
      <c r="V207" s="72">
        <v>0.6</v>
      </c>
      <c r="W207" s="72">
        <v>0.8</v>
      </c>
      <c r="X207" s="71">
        <v>12</v>
      </c>
      <c r="Y207" s="72">
        <v>6</v>
      </c>
      <c r="Z207" s="72">
        <v>27</v>
      </c>
      <c r="AA207" s="60">
        <v>0</v>
      </c>
      <c r="AB207" s="72">
        <v>0.33</v>
      </c>
      <c r="AC207" s="72">
        <v>0.33</v>
      </c>
      <c r="AD207" s="61">
        <v>0</v>
      </c>
      <c r="AE207" s="72">
        <v>0.33</v>
      </c>
      <c r="AF207" s="71">
        <v>7.0000000000000007E-2</v>
      </c>
      <c r="AG207" s="72">
        <v>0.21</v>
      </c>
      <c r="AH207" s="72">
        <v>0.27</v>
      </c>
      <c r="AI207" s="72">
        <v>7.0000000000000007E-2</v>
      </c>
      <c r="AJ207" s="72">
        <v>0.27</v>
      </c>
      <c r="AK207" s="64" t="s">
        <v>25</v>
      </c>
    </row>
    <row r="208" spans="1:37" ht="17.25" thickBot="1">
      <c r="A208" s="73">
        <v>206</v>
      </c>
      <c r="B208" s="58" t="s">
        <v>229</v>
      </c>
      <c r="C208" s="59" t="s">
        <v>1817</v>
      </c>
      <c r="D208" s="70" t="s">
        <v>104</v>
      </c>
      <c r="E208" s="59" t="s">
        <v>79</v>
      </c>
      <c r="F208" s="70" t="s">
        <v>3570</v>
      </c>
      <c r="G208" s="70">
        <v>1999</v>
      </c>
      <c r="H208" s="71">
        <v>3</v>
      </c>
      <c r="I208" s="72">
        <v>2</v>
      </c>
      <c r="J208" s="72">
        <v>188</v>
      </c>
      <c r="K208" s="72">
        <v>2.1</v>
      </c>
      <c r="L208" s="60">
        <v>0</v>
      </c>
      <c r="M208" s="61">
        <v>0</v>
      </c>
      <c r="N208" s="61">
        <v>0</v>
      </c>
      <c r="O208" s="61">
        <v>0</v>
      </c>
      <c r="P208" s="61">
        <v>0</v>
      </c>
      <c r="Q208" s="61">
        <v>0</v>
      </c>
      <c r="R208" s="61">
        <v>0</v>
      </c>
      <c r="S208" s="61">
        <v>0</v>
      </c>
      <c r="T208" s="60">
        <v>0</v>
      </c>
      <c r="U208" s="61">
        <v>0</v>
      </c>
      <c r="V208" s="72">
        <v>0.2</v>
      </c>
      <c r="W208" s="72">
        <v>0.2</v>
      </c>
      <c r="X208" s="71">
        <v>1</v>
      </c>
      <c r="Y208" s="72">
        <v>2</v>
      </c>
      <c r="Z208" s="61">
        <v>0</v>
      </c>
      <c r="AA208" s="60">
        <v>0</v>
      </c>
      <c r="AB208" s="61">
        <v>0</v>
      </c>
      <c r="AC208" s="61">
        <v>0</v>
      </c>
      <c r="AD208" s="61">
        <v>0</v>
      </c>
      <c r="AE208" s="61">
        <v>0</v>
      </c>
      <c r="AF208" s="71">
        <v>0.02</v>
      </c>
      <c r="AG208" s="72">
        <v>7.0000000000000007E-2</v>
      </c>
      <c r="AH208" s="72">
        <v>0.1</v>
      </c>
      <c r="AI208" s="72">
        <v>0.02</v>
      </c>
      <c r="AJ208" s="72">
        <v>0.1</v>
      </c>
      <c r="AK208" s="64" t="s">
        <v>25</v>
      </c>
    </row>
    <row r="209" spans="1:37" ht="17.25" thickBot="1">
      <c r="A209" s="73">
        <v>207</v>
      </c>
      <c r="B209" s="58" t="s">
        <v>230</v>
      </c>
      <c r="C209" s="59" t="s">
        <v>1815</v>
      </c>
      <c r="D209" s="70" t="s">
        <v>104</v>
      </c>
      <c r="E209" s="59" t="s">
        <v>83</v>
      </c>
      <c r="F209" s="70" t="s">
        <v>3571</v>
      </c>
      <c r="G209" s="70">
        <v>1997</v>
      </c>
      <c r="H209" s="71">
        <v>5</v>
      </c>
      <c r="I209" s="72">
        <v>5</v>
      </c>
      <c r="J209" s="72">
        <v>450</v>
      </c>
      <c r="K209" s="72">
        <v>5</v>
      </c>
      <c r="L209" s="60">
        <v>0</v>
      </c>
      <c r="M209" s="61">
        <v>0</v>
      </c>
      <c r="N209" s="61">
        <v>0</v>
      </c>
      <c r="O209" s="61">
        <v>0</v>
      </c>
      <c r="P209" s="61">
        <v>0</v>
      </c>
      <c r="Q209" s="61">
        <v>0</v>
      </c>
      <c r="R209" s="61">
        <v>0</v>
      </c>
      <c r="S209" s="61">
        <v>0</v>
      </c>
      <c r="T209" s="60">
        <v>0</v>
      </c>
      <c r="U209" s="61">
        <v>0</v>
      </c>
      <c r="V209" s="61">
        <v>0</v>
      </c>
      <c r="W209" s="61">
        <v>0</v>
      </c>
      <c r="X209" s="71">
        <v>1</v>
      </c>
      <c r="Y209" s="72">
        <v>10</v>
      </c>
      <c r="Z209" s="72">
        <v>2</v>
      </c>
      <c r="AA209" s="60">
        <v>0</v>
      </c>
      <c r="AB209" s="61">
        <v>0</v>
      </c>
      <c r="AC209" s="61">
        <v>0</v>
      </c>
      <c r="AD209" s="61">
        <v>0</v>
      </c>
      <c r="AE209" s="61">
        <v>0</v>
      </c>
      <c r="AF209" s="60">
        <v>0</v>
      </c>
      <c r="AG209" s="61">
        <v>0</v>
      </c>
      <c r="AH209" s="61">
        <v>0</v>
      </c>
      <c r="AI209" s="61">
        <v>0</v>
      </c>
      <c r="AJ209" s="61">
        <v>0</v>
      </c>
      <c r="AK209" s="64" t="s">
        <v>25</v>
      </c>
    </row>
    <row r="210" spans="1:37" ht="17.25" thickBot="1">
      <c r="A210" s="73">
        <v>208</v>
      </c>
      <c r="B210" s="58" t="s">
        <v>231</v>
      </c>
      <c r="C210" s="59" t="s">
        <v>1854</v>
      </c>
      <c r="D210" s="70" t="s">
        <v>103</v>
      </c>
      <c r="E210" s="59" t="s">
        <v>87</v>
      </c>
      <c r="F210" s="70" t="s">
        <v>3572</v>
      </c>
      <c r="G210" s="70">
        <v>1989</v>
      </c>
      <c r="H210" s="71">
        <v>4</v>
      </c>
      <c r="I210" s="61">
        <v>0</v>
      </c>
      <c r="J210" s="72">
        <v>41</v>
      </c>
      <c r="K210" s="72">
        <v>0.5</v>
      </c>
      <c r="L210" s="60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72">
        <v>1</v>
      </c>
      <c r="S210" s="61">
        <v>0</v>
      </c>
      <c r="T210" s="60">
        <v>0</v>
      </c>
      <c r="U210" s="61">
        <v>0</v>
      </c>
      <c r="V210" s="61">
        <v>0</v>
      </c>
      <c r="W210" s="72">
        <v>0.1</v>
      </c>
      <c r="X210" s="60">
        <v>0</v>
      </c>
      <c r="Y210" s="72">
        <v>2</v>
      </c>
      <c r="Z210" s="61">
        <v>0</v>
      </c>
      <c r="AA210" s="60">
        <v>0</v>
      </c>
      <c r="AB210" s="61">
        <v>0</v>
      </c>
      <c r="AC210" s="61">
        <v>0</v>
      </c>
      <c r="AD210" s="61">
        <v>0</v>
      </c>
      <c r="AE210" s="61">
        <v>0</v>
      </c>
      <c r="AF210" s="71">
        <v>0.05</v>
      </c>
      <c r="AG210" s="72">
        <v>0.1</v>
      </c>
      <c r="AH210" s="72">
        <v>0.15</v>
      </c>
      <c r="AI210" s="72">
        <v>0.05</v>
      </c>
      <c r="AJ210" s="72">
        <v>0.15</v>
      </c>
      <c r="AK210" s="64" t="s">
        <v>25</v>
      </c>
    </row>
    <row r="211" spans="1:37" ht="17.25" thickBot="1">
      <c r="A211" s="73">
        <v>209</v>
      </c>
      <c r="B211" s="58" t="s">
        <v>232</v>
      </c>
      <c r="C211" s="59" t="s">
        <v>1846</v>
      </c>
      <c r="D211" s="70" t="s">
        <v>103</v>
      </c>
      <c r="E211" s="59" t="s">
        <v>65</v>
      </c>
      <c r="F211" s="70" t="s">
        <v>3573</v>
      </c>
      <c r="G211" s="70">
        <v>1994</v>
      </c>
      <c r="H211" s="71">
        <v>4</v>
      </c>
      <c r="I211" s="72">
        <v>3</v>
      </c>
      <c r="J211" s="72">
        <v>326</v>
      </c>
      <c r="K211" s="72">
        <v>3.6</v>
      </c>
      <c r="L211" s="60">
        <v>0</v>
      </c>
      <c r="M211" s="61">
        <v>0</v>
      </c>
      <c r="N211" s="61">
        <v>0</v>
      </c>
      <c r="O211" s="61">
        <v>0</v>
      </c>
      <c r="P211" s="61">
        <v>0</v>
      </c>
      <c r="Q211" s="61">
        <v>0</v>
      </c>
      <c r="R211" s="61">
        <v>0</v>
      </c>
      <c r="S211" s="61">
        <v>0</v>
      </c>
      <c r="T211" s="71">
        <v>0.2</v>
      </c>
      <c r="U211" s="72">
        <v>0.2</v>
      </c>
      <c r="V211" s="72">
        <v>0.7</v>
      </c>
      <c r="W211" s="72">
        <v>0.9</v>
      </c>
      <c r="X211" s="71">
        <v>11</v>
      </c>
      <c r="Y211" s="72">
        <v>25</v>
      </c>
      <c r="Z211" s="72">
        <v>12</v>
      </c>
      <c r="AA211" s="60">
        <v>0</v>
      </c>
      <c r="AB211" s="61">
        <v>0</v>
      </c>
      <c r="AC211" s="61">
        <v>0</v>
      </c>
      <c r="AD211" s="61">
        <v>0</v>
      </c>
      <c r="AE211" s="61">
        <v>0</v>
      </c>
      <c r="AF211" s="71">
        <v>0.04</v>
      </c>
      <c r="AG211" s="72">
        <v>0.19</v>
      </c>
      <c r="AH211" s="72">
        <v>0.24</v>
      </c>
      <c r="AI211" s="72">
        <v>0.04</v>
      </c>
      <c r="AJ211" s="72">
        <v>0.24</v>
      </c>
      <c r="AK211" s="64" t="s">
        <v>25</v>
      </c>
    </row>
    <row r="212" spans="1:37" ht="17.25" thickBot="1">
      <c r="A212" s="73">
        <v>210</v>
      </c>
      <c r="B212" s="58" t="s">
        <v>233</v>
      </c>
      <c r="C212" s="59" t="s">
        <v>1832</v>
      </c>
      <c r="D212" s="70" t="s">
        <v>102</v>
      </c>
      <c r="E212" s="59" t="s">
        <v>71</v>
      </c>
      <c r="F212" s="70" t="s">
        <v>3574</v>
      </c>
      <c r="G212" s="70">
        <v>2000</v>
      </c>
      <c r="H212" s="71">
        <v>5</v>
      </c>
      <c r="I212" s="72">
        <v>5</v>
      </c>
      <c r="J212" s="72">
        <v>442</v>
      </c>
      <c r="K212" s="72">
        <v>4.9000000000000004</v>
      </c>
      <c r="L212" s="71">
        <v>2</v>
      </c>
      <c r="M212" s="61">
        <v>0</v>
      </c>
      <c r="N212" s="72">
        <v>2</v>
      </c>
      <c r="O212" s="72">
        <v>2</v>
      </c>
      <c r="P212" s="61">
        <v>0</v>
      </c>
      <c r="Q212" s="61">
        <v>0</v>
      </c>
      <c r="R212" s="72">
        <v>1</v>
      </c>
      <c r="S212" s="61">
        <v>0</v>
      </c>
      <c r="T212" s="71">
        <v>0.8</v>
      </c>
      <c r="U212" s="72">
        <v>0.8</v>
      </c>
      <c r="V212" s="72">
        <v>1.3</v>
      </c>
      <c r="W212" s="72">
        <v>2.1</v>
      </c>
      <c r="X212" s="71">
        <v>29</v>
      </c>
      <c r="Y212" s="72">
        <v>16</v>
      </c>
      <c r="Z212" s="72">
        <v>61</v>
      </c>
      <c r="AA212" s="71">
        <v>0.41</v>
      </c>
      <c r="AB212" s="61">
        <v>0</v>
      </c>
      <c r="AC212" s="72">
        <v>0.41</v>
      </c>
      <c r="AD212" s="72">
        <v>0.41</v>
      </c>
      <c r="AE212" s="72">
        <v>0.41</v>
      </c>
      <c r="AF212" s="71">
        <v>0.16</v>
      </c>
      <c r="AG212" s="72">
        <v>0.26</v>
      </c>
      <c r="AH212" s="72">
        <v>0.42</v>
      </c>
      <c r="AI212" s="72">
        <v>0.16</v>
      </c>
      <c r="AJ212" s="72">
        <v>0.42</v>
      </c>
      <c r="AK212" s="64" t="s">
        <v>25</v>
      </c>
    </row>
    <row r="213" spans="1:37" ht="17.25" thickBot="1">
      <c r="A213" s="73">
        <v>211</v>
      </c>
      <c r="B213" s="58" t="s">
        <v>2865</v>
      </c>
      <c r="C213" s="59" t="s">
        <v>1815</v>
      </c>
      <c r="D213" s="70" t="s">
        <v>1813</v>
      </c>
      <c r="E213" s="59" t="s">
        <v>73</v>
      </c>
      <c r="F213" s="70" t="s">
        <v>3575</v>
      </c>
      <c r="G213" s="70">
        <v>1988</v>
      </c>
      <c r="H213" s="71">
        <v>4</v>
      </c>
      <c r="I213" s="72">
        <v>1</v>
      </c>
      <c r="J213" s="72">
        <v>114</v>
      </c>
      <c r="K213" s="72">
        <v>1.3</v>
      </c>
      <c r="L213" s="60">
        <v>0</v>
      </c>
      <c r="M213" s="61">
        <v>0</v>
      </c>
      <c r="N213" s="61">
        <v>0</v>
      </c>
      <c r="O213" s="61">
        <v>0</v>
      </c>
      <c r="P213" s="61">
        <v>0</v>
      </c>
      <c r="Q213" s="61">
        <v>0</v>
      </c>
      <c r="R213" s="72">
        <v>1</v>
      </c>
      <c r="S213" s="61">
        <v>0</v>
      </c>
      <c r="T213" s="60">
        <v>0</v>
      </c>
      <c r="U213" s="61">
        <v>0</v>
      </c>
      <c r="V213" s="72">
        <v>0.1</v>
      </c>
      <c r="W213" s="72">
        <v>0.1</v>
      </c>
      <c r="X213" s="60">
        <v>0</v>
      </c>
      <c r="Y213" s="72">
        <v>6</v>
      </c>
      <c r="Z213" s="72">
        <v>10</v>
      </c>
      <c r="AA213" s="60">
        <v>0</v>
      </c>
      <c r="AB213" s="61">
        <v>0</v>
      </c>
      <c r="AC213" s="61">
        <v>0</v>
      </c>
      <c r="AD213" s="61">
        <v>0</v>
      </c>
      <c r="AE213" s="61">
        <v>0</v>
      </c>
      <c r="AF213" s="60">
        <v>0</v>
      </c>
      <c r="AG213" s="72">
        <v>0.06</v>
      </c>
      <c r="AH213" s="72">
        <v>0.06</v>
      </c>
      <c r="AI213" s="61">
        <v>0</v>
      </c>
      <c r="AJ213" s="72">
        <v>0.06</v>
      </c>
      <c r="AK213" s="64" t="s">
        <v>25</v>
      </c>
    </row>
    <row r="214" spans="1:37" ht="17.25" thickBot="1">
      <c r="A214" s="73">
        <v>212</v>
      </c>
      <c r="B214" s="58" t="s">
        <v>3195</v>
      </c>
      <c r="C214" s="59" t="s">
        <v>1827</v>
      </c>
      <c r="D214" s="70" t="s">
        <v>1850</v>
      </c>
      <c r="E214" s="59" t="s">
        <v>73</v>
      </c>
      <c r="F214" s="70" t="s">
        <v>3208</v>
      </c>
      <c r="G214" s="70">
        <v>2000</v>
      </c>
      <c r="H214" s="71">
        <v>2</v>
      </c>
      <c r="I214" s="72">
        <v>1</v>
      </c>
      <c r="J214" s="72">
        <v>90</v>
      </c>
      <c r="K214" s="72">
        <v>1</v>
      </c>
      <c r="L214" s="60">
        <v>0</v>
      </c>
      <c r="M214" s="72">
        <v>2</v>
      </c>
      <c r="N214" s="72">
        <v>2</v>
      </c>
      <c r="O214" s="61">
        <v>0</v>
      </c>
      <c r="P214" s="61">
        <v>0</v>
      </c>
      <c r="Q214" s="61">
        <v>0</v>
      </c>
      <c r="R214" s="72">
        <v>2</v>
      </c>
      <c r="S214" s="61">
        <v>0</v>
      </c>
      <c r="T214" s="60">
        <v>0</v>
      </c>
      <c r="U214" s="61">
        <v>0</v>
      </c>
      <c r="V214" s="72">
        <v>0.4</v>
      </c>
      <c r="W214" s="72">
        <v>0.4</v>
      </c>
      <c r="X214" s="71">
        <v>10</v>
      </c>
      <c r="Y214" s="72">
        <v>2</v>
      </c>
      <c r="Z214" s="72">
        <v>3</v>
      </c>
      <c r="AA214" s="60">
        <v>0</v>
      </c>
      <c r="AB214" s="72">
        <v>2</v>
      </c>
      <c r="AC214" s="72">
        <v>2</v>
      </c>
      <c r="AD214" s="61">
        <v>0</v>
      </c>
      <c r="AE214" s="72">
        <v>2</v>
      </c>
      <c r="AF214" s="71">
        <v>0.01</v>
      </c>
      <c r="AG214" s="72">
        <v>0.39</v>
      </c>
      <c r="AH214" s="72">
        <v>0.4</v>
      </c>
      <c r="AI214" s="72">
        <v>0.01</v>
      </c>
      <c r="AJ214" s="72">
        <v>0.4</v>
      </c>
      <c r="AK214" s="64" t="s">
        <v>25</v>
      </c>
    </row>
    <row r="215" spans="1:37" ht="17.25" thickBot="1">
      <c r="A215" s="73">
        <v>213</v>
      </c>
      <c r="B215" s="58" t="s">
        <v>234</v>
      </c>
      <c r="C215" s="59" t="s">
        <v>1823</v>
      </c>
      <c r="D215" s="70" t="s">
        <v>104</v>
      </c>
      <c r="E215" s="59" t="s">
        <v>65</v>
      </c>
      <c r="F215" s="70" t="s">
        <v>3576</v>
      </c>
      <c r="G215" s="70">
        <v>1994</v>
      </c>
      <c r="H215" s="71">
        <v>1</v>
      </c>
      <c r="I215" s="61">
        <v>0</v>
      </c>
      <c r="J215" s="72">
        <v>12</v>
      </c>
      <c r="K215" s="72">
        <v>0.1</v>
      </c>
      <c r="L215" s="60">
        <v>0</v>
      </c>
      <c r="M215" s="61">
        <v>0</v>
      </c>
      <c r="N215" s="61">
        <v>0</v>
      </c>
      <c r="O215" s="61">
        <v>0</v>
      </c>
      <c r="P215" s="61">
        <v>0</v>
      </c>
      <c r="Q215" s="61">
        <v>0</v>
      </c>
      <c r="R215" s="61">
        <v>0</v>
      </c>
      <c r="S215" s="61">
        <v>0</v>
      </c>
      <c r="T215" s="60">
        <v>0</v>
      </c>
      <c r="U215" s="61">
        <v>0</v>
      </c>
      <c r="V215" s="61">
        <v>0</v>
      </c>
      <c r="W215" s="61">
        <v>0</v>
      </c>
      <c r="X215" s="60">
        <v>0</v>
      </c>
      <c r="Y215" s="61">
        <v>0</v>
      </c>
      <c r="Z215" s="61">
        <v>0</v>
      </c>
      <c r="AA215" s="60">
        <v>0</v>
      </c>
      <c r="AB215" s="61">
        <v>0</v>
      </c>
      <c r="AC215" s="61">
        <v>0</v>
      </c>
      <c r="AD215" s="61">
        <v>0</v>
      </c>
      <c r="AE215" s="61">
        <v>0</v>
      </c>
      <c r="AF215" s="71">
        <v>0.27</v>
      </c>
      <c r="AG215" s="61">
        <v>0</v>
      </c>
      <c r="AH215" s="72">
        <v>0.27</v>
      </c>
      <c r="AI215" s="72">
        <v>0.27</v>
      </c>
      <c r="AJ215" s="72">
        <v>0.27</v>
      </c>
      <c r="AK215" s="64" t="s">
        <v>25</v>
      </c>
    </row>
    <row r="216" spans="1:37" ht="17.25" thickBot="1">
      <c r="A216" s="73">
        <v>214</v>
      </c>
      <c r="B216" s="58" t="s">
        <v>2714</v>
      </c>
      <c r="C216" s="59" t="s">
        <v>1817</v>
      </c>
      <c r="D216" s="70" t="s">
        <v>104</v>
      </c>
      <c r="E216" s="59" t="s">
        <v>2356</v>
      </c>
      <c r="F216" s="70" t="s">
        <v>3577</v>
      </c>
      <c r="G216" s="70">
        <v>2001</v>
      </c>
      <c r="H216" s="71">
        <v>4</v>
      </c>
      <c r="I216" s="72">
        <v>1</v>
      </c>
      <c r="J216" s="72">
        <v>197</v>
      </c>
      <c r="K216" s="72">
        <v>2.2000000000000002</v>
      </c>
      <c r="L216" s="60">
        <v>0</v>
      </c>
      <c r="M216" s="61">
        <v>0</v>
      </c>
      <c r="N216" s="61">
        <v>0</v>
      </c>
      <c r="O216" s="61">
        <v>0</v>
      </c>
      <c r="P216" s="61">
        <v>0</v>
      </c>
      <c r="Q216" s="61">
        <v>0</v>
      </c>
      <c r="R216" s="61">
        <v>0</v>
      </c>
      <c r="S216" s="61">
        <v>0</v>
      </c>
      <c r="T216" s="71">
        <v>0.2</v>
      </c>
      <c r="U216" s="72">
        <v>0.2</v>
      </c>
      <c r="V216" s="61">
        <v>0</v>
      </c>
      <c r="W216" s="72">
        <v>0.2</v>
      </c>
      <c r="X216" s="71">
        <v>7</v>
      </c>
      <c r="Y216" s="72">
        <v>5</v>
      </c>
      <c r="Z216" s="72">
        <v>3</v>
      </c>
      <c r="AA216" s="60">
        <v>0</v>
      </c>
      <c r="AB216" s="61">
        <v>0</v>
      </c>
      <c r="AC216" s="61">
        <v>0</v>
      </c>
      <c r="AD216" s="61">
        <v>0</v>
      </c>
      <c r="AE216" s="61">
        <v>0</v>
      </c>
      <c r="AF216" s="71">
        <v>0.08</v>
      </c>
      <c r="AG216" s="61">
        <v>0</v>
      </c>
      <c r="AH216" s="72">
        <v>0.08</v>
      </c>
      <c r="AI216" s="72">
        <v>0.08</v>
      </c>
      <c r="AJ216" s="72">
        <v>0.08</v>
      </c>
      <c r="AK216" s="64" t="s">
        <v>25</v>
      </c>
    </row>
    <row r="217" spans="1:37" ht="17.25" thickBot="1">
      <c r="A217" s="73">
        <v>215</v>
      </c>
      <c r="B217" s="58" t="s">
        <v>235</v>
      </c>
      <c r="C217" s="59" t="s">
        <v>1815</v>
      </c>
      <c r="D217" s="70" t="s">
        <v>104</v>
      </c>
      <c r="E217" s="59" t="s">
        <v>67</v>
      </c>
      <c r="F217" s="70" t="s">
        <v>3578</v>
      </c>
      <c r="G217" s="70">
        <v>1993</v>
      </c>
      <c r="H217" s="71">
        <v>1</v>
      </c>
      <c r="I217" s="61">
        <v>0</v>
      </c>
      <c r="J217" s="72">
        <v>17</v>
      </c>
      <c r="K217" s="72">
        <v>0.2</v>
      </c>
      <c r="L217" s="60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60">
        <v>0</v>
      </c>
      <c r="U217" s="61">
        <v>0</v>
      </c>
      <c r="V217" s="61">
        <v>0</v>
      </c>
      <c r="W217" s="61">
        <v>0</v>
      </c>
      <c r="X217" s="60">
        <v>0</v>
      </c>
      <c r="Y217" s="61">
        <v>0</v>
      </c>
      <c r="Z217" s="61">
        <v>0</v>
      </c>
      <c r="AA217" s="60">
        <v>0</v>
      </c>
      <c r="AB217" s="61">
        <v>0</v>
      </c>
      <c r="AC217" s="61">
        <v>0</v>
      </c>
      <c r="AD217" s="61">
        <v>0</v>
      </c>
      <c r="AE217" s="61">
        <v>0</v>
      </c>
      <c r="AF217" s="60">
        <v>0</v>
      </c>
      <c r="AG217" s="61">
        <v>0</v>
      </c>
      <c r="AH217" s="61">
        <v>0</v>
      </c>
      <c r="AI217" s="61">
        <v>0</v>
      </c>
      <c r="AJ217" s="61">
        <v>0</v>
      </c>
      <c r="AK217" s="64" t="s">
        <v>25</v>
      </c>
    </row>
    <row r="218" spans="1:37" ht="17.25" thickBot="1">
      <c r="A218" s="73">
        <v>216</v>
      </c>
      <c r="B218" s="58" t="s">
        <v>236</v>
      </c>
      <c r="C218" s="59" t="s">
        <v>1831</v>
      </c>
      <c r="D218" s="70" t="s">
        <v>103</v>
      </c>
      <c r="E218" s="59" t="s">
        <v>93</v>
      </c>
      <c r="F218" s="70" t="s">
        <v>3579</v>
      </c>
      <c r="G218" s="70">
        <v>1993</v>
      </c>
      <c r="H218" s="71">
        <v>5</v>
      </c>
      <c r="I218" s="72">
        <v>5</v>
      </c>
      <c r="J218" s="72">
        <v>437</v>
      </c>
      <c r="K218" s="72">
        <v>4.9000000000000004</v>
      </c>
      <c r="L218" s="60">
        <v>0</v>
      </c>
      <c r="M218" s="61">
        <v>0</v>
      </c>
      <c r="N218" s="61">
        <v>0</v>
      </c>
      <c r="O218" s="61">
        <v>0</v>
      </c>
      <c r="P218" s="61">
        <v>0</v>
      </c>
      <c r="Q218" s="61">
        <v>0</v>
      </c>
      <c r="R218" s="72">
        <v>2</v>
      </c>
      <c r="S218" s="61">
        <v>0</v>
      </c>
      <c r="T218" s="71">
        <v>0.9</v>
      </c>
      <c r="U218" s="72">
        <v>0.9</v>
      </c>
      <c r="V218" s="61">
        <v>0</v>
      </c>
      <c r="W218" s="72">
        <v>0.9</v>
      </c>
      <c r="X218" s="71">
        <v>2</v>
      </c>
      <c r="Y218" s="72">
        <v>12</v>
      </c>
      <c r="Z218" s="72">
        <v>6</v>
      </c>
      <c r="AA218" s="60">
        <v>0</v>
      </c>
      <c r="AB218" s="61">
        <v>0</v>
      </c>
      <c r="AC218" s="61">
        <v>0</v>
      </c>
      <c r="AD218" s="61">
        <v>0</v>
      </c>
      <c r="AE218" s="61">
        <v>0</v>
      </c>
      <c r="AF218" s="71">
        <v>0.18</v>
      </c>
      <c r="AG218" s="72">
        <v>0.01</v>
      </c>
      <c r="AH218" s="72">
        <v>0.19</v>
      </c>
      <c r="AI218" s="72">
        <v>0.18</v>
      </c>
      <c r="AJ218" s="72">
        <v>0.19</v>
      </c>
      <c r="AK218" s="64" t="s">
        <v>25</v>
      </c>
    </row>
    <row r="219" spans="1:37" ht="17.25" thickBot="1">
      <c r="A219" s="73">
        <v>217</v>
      </c>
      <c r="B219" s="58" t="s">
        <v>76</v>
      </c>
      <c r="C219" s="59" t="s">
        <v>1839</v>
      </c>
      <c r="D219" s="70" t="s">
        <v>111</v>
      </c>
      <c r="E219" s="59" t="s">
        <v>75</v>
      </c>
      <c r="F219" s="70" t="s">
        <v>3580</v>
      </c>
      <c r="G219" s="70">
        <v>1992</v>
      </c>
      <c r="H219" s="71">
        <v>5</v>
      </c>
      <c r="I219" s="72">
        <v>5</v>
      </c>
      <c r="J219" s="72">
        <v>450</v>
      </c>
      <c r="K219" s="72">
        <v>5</v>
      </c>
      <c r="L219" s="60">
        <v>0</v>
      </c>
      <c r="M219" s="61">
        <v>0</v>
      </c>
      <c r="N219" s="61">
        <v>0</v>
      </c>
      <c r="O219" s="61">
        <v>0</v>
      </c>
      <c r="P219" s="61">
        <v>0</v>
      </c>
      <c r="Q219" s="61">
        <v>0</v>
      </c>
      <c r="R219" s="61">
        <v>0</v>
      </c>
      <c r="S219" s="61">
        <v>0</v>
      </c>
      <c r="T219" s="60">
        <v>0</v>
      </c>
      <c r="U219" s="61">
        <v>0</v>
      </c>
      <c r="V219" s="61">
        <v>0</v>
      </c>
      <c r="W219" s="61">
        <v>0</v>
      </c>
      <c r="X219" s="60">
        <v>0</v>
      </c>
      <c r="Y219" s="61">
        <v>0</v>
      </c>
      <c r="Z219" s="61">
        <v>0</v>
      </c>
      <c r="AA219" s="60">
        <v>0</v>
      </c>
      <c r="AB219" s="61">
        <v>0</v>
      </c>
      <c r="AC219" s="61">
        <v>0</v>
      </c>
      <c r="AD219" s="61">
        <v>0</v>
      </c>
      <c r="AE219" s="61">
        <v>0</v>
      </c>
      <c r="AF219" s="60">
        <v>0</v>
      </c>
      <c r="AG219" s="61">
        <v>0</v>
      </c>
      <c r="AH219" s="61">
        <v>0</v>
      </c>
      <c r="AI219" s="61">
        <v>0</v>
      </c>
      <c r="AJ219" s="61">
        <v>0</v>
      </c>
      <c r="AK219" s="64" t="s">
        <v>25</v>
      </c>
    </row>
    <row r="220" spans="1:37" ht="17.25" thickBot="1">
      <c r="A220" s="73">
        <v>218</v>
      </c>
      <c r="B220" s="58" t="s">
        <v>237</v>
      </c>
      <c r="C220" s="59" t="s">
        <v>1849</v>
      </c>
      <c r="D220" s="70" t="s">
        <v>103</v>
      </c>
      <c r="E220" s="59" t="s">
        <v>85</v>
      </c>
      <c r="F220" s="70" t="s">
        <v>3581</v>
      </c>
      <c r="G220" s="70">
        <v>1994</v>
      </c>
      <c r="H220" s="71">
        <v>4</v>
      </c>
      <c r="I220" s="72">
        <v>4</v>
      </c>
      <c r="J220" s="72">
        <v>360</v>
      </c>
      <c r="K220" s="72">
        <v>4</v>
      </c>
      <c r="L220" s="60">
        <v>0</v>
      </c>
      <c r="M220" s="61">
        <v>0</v>
      </c>
      <c r="N220" s="61">
        <v>0</v>
      </c>
      <c r="O220" s="61">
        <v>0</v>
      </c>
      <c r="P220" s="61">
        <v>0</v>
      </c>
      <c r="Q220" s="61">
        <v>0</v>
      </c>
      <c r="R220" s="61">
        <v>0</v>
      </c>
      <c r="S220" s="61">
        <v>0</v>
      </c>
      <c r="T220" s="71">
        <v>0.2</v>
      </c>
      <c r="U220" s="72">
        <v>0.2</v>
      </c>
      <c r="V220" s="72">
        <v>0.6</v>
      </c>
      <c r="W220" s="72">
        <v>0.8</v>
      </c>
      <c r="X220" s="71">
        <v>4</v>
      </c>
      <c r="Y220" s="72">
        <v>13</v>
      </c>
      <c r="Z220" s="72">
        <v>9</v>
      </c>
      <c r="AA220" s="60">
        <v>0</v>
      </c>
      <c r="AB220" s="61">
        <v>0</v>
      </c>
      <c r="AC220" s="61">
        <v>0</v>
      </c>
      <c r="AD220" s="61">
        <v>0</v>
      </c>
      <c r="AE220" s="61">
        <v>0</v>
      </c>
      <c r="AF220" s="71">
        <v>0.04</v>
      </c>
      <c r="AG220" s="72">
        <v>0.16</v>
      </c>
      <c r="AH220" s="72">
        <v>0.2</v>
      </c>
      <c r="AI220" s="72">
        <v>0.04</v>
      </c>
      <c r="AJ220" s="72">
        <v>0.2</v>
      </c>
      <c r="AK220" s="64" t="s">
        <v>25</v>
      </c>
    </row>
    <row r="221" spans="1:37" ht="17.25" thickBot="1">
      <c r="A221" s="73">
        <v>219</v>
      </c>
      <c r="B221" s="58" t="s">
        <v>238</v>
      </c>
      <c r="C221" s="59" t="s">
        <v>1815</v>
      </c>
      <c r="D221" s="70" t="s">
        <v>1836</v>
      </c>
      <c r="E221" s="59" t="s">
        <v>65</v>
      </c>
      <c r="F221" s="70" t="s">
        <v>3582</v>
      </c>
      <c r="G221" s="70">
        <v>2004</v>
      </c>
      <c r="H221" s="71">
        <v>3</v>
      </c>
      <c r="I221" s="72">
        <v>1</v>
      </c>
      <c r="J221" s="72">
        <v>80</v>
      </c>
      <c r="K221" s="72">
        <v>0.9</v>
      </c>
      <c r="L221" s="60">
        <v>0</v>
      </c>
      <c r="M221" s="61">
        <v>0</v>
      </c>
      <c r="N221" s="61">
        <v>0</v>
      </c>
      <c r="O221" s="61">
        <v>0</v>
      </c>
      <c r="P221" s="61">
        <v>0</v>
      </c>
      <c r="Q221" s="61">
        <v>0</v>
      </c>
      <c r="R221" s="61">
        <v>0</v>
      </c>
      <c r="S221" s="61">
        <v>0</v>
      </c>
      <c r="T221" s="60">
        <v>0</v>
      </c>
      <c r="U221" s="61">
        <v>0</v>
      </c>
      <c r="V221" s="61">
        <v>0</v>
      </c>
      <c r="W221" s="61">
        <v>0</v>
      </c>
      <c r="X221" s="71">
        <v>1</v>
      </c>
      <c r="Y221" s="72">
        <v>3</v>
      </c>
      <c r="Z221" s="72">
        <v>3</v>
      </c>
      <c r="AA221" s="60">
        <v>0</v>
      </c>
      <c r="AB221" s="61">
        <v>0</v>
      </c>
      <c r="AC221" s="61">
        <v>0</v>
      </c>
      <c r="AD221" s="61">
        <v>0</v>
      </c>
      <c r="AE221" s="61">
        <v>0</v>
      </c>
      <c r="AF221" s="60">
        <v>0</v>
      </c>
      <c r="AG221" s="61">
        <v>0</v>
      </c>
      <c r="AH221" s="61">
        <v>0</v>
      </c>
      <c r="AI221" s="61">
        <v>0</v>
      </c>
      <c r="AJ221" s="61">
        <v>0</v>
      </c>
      <c r="AK221" s="64" t="s">
        <v>25</v>
      </c>
    </row>
    <row r="222" spans="1:37" ht="17.25" thickBot="1">
      <c r="A222" s="73">
        <v>220</v>
      </c>
      <c r="B222" s="58" t="s">
        <v>239</v>
      </c>
      <c r="C222" s="59" t="s">
        <v>1815</v>
      </c>
      <c r="D222" s="70" t="s">
        <v>1822</v>
      </c>
      <c r="E222" s="59" t="s">
        <v>77</v>
      </c>
      <c r="F222" s="70" t="s">
        <v>3583</v>
      </c>
      <c r="G222" s="70">
        <v>2001</v>
      </c>
      <c r="H222" s="71">
        <v>4</v>
      </c>
      <c r="I222" s="61">
        <v>0</v>
      </c>
      <c r="J222" s="72">
        <v>60</v>
      </c>
      <c r="K222" s="72">
        <v>0.7</v>
      </c>
      <c r="L222" s="60">
        <v>0</v>
      </c>
      <c r="M222" s="61">
        <v>0</v>
      </c>
      <c r="N222" s="61">
        <v>0</v>
      </c>
      <c r="O222" s="61">
        <v>0</v>
      </c>
      <c r="P222" s="61">
        <v>0</v>
      </c>
      <c r="Q222" s="61">
        <v>0</v>
      </c>
      <c r="R222" s="61">
        <v>0</v>
      </c>
      <c r="S222" s="61">
        <v>0</v>
      </c>
      <c r="T222" s="71">
        <v>0.7</v>
      </c>
      <c r="U222" s="72">
        <v>0.7</v>
      </c>
      <c r="V222" s="72">
        <v>0.1</v>
      </c>
      <c r="W222" s="72">
        <v>0.9</v>
      </c>
      <c r="X222" s="71">
        <v>4</v>
      </c>
      <c r="Y222" s="72">
        <v>1</v>
      </c>
      <c r="Z222" s="72">
        <v>14</v>
      </c>
      <c r="AA222" s="60">
        <v>0</v>
      </c>
      <c r="AB222" s="61">
        <v>0</v>
      </c>
      <c r="AC222" s="61">
        <v>0</v>
      </c>
      <c r="AD222" s="61">
        <v>0</v>
      </c>
      <c r="AE222" s="61">
        <v>0</v>
      </c>
      <c r="AF222" s="71">
        <v>1.1200000000000001</v>
      </c>
      <c r="AG222" s="72">
        <v>0.17</v>
      </c>
      <c r="AH222" s="72">
        <v>1.29</v>
      </c>
      <c r="AI222" s="72">
        <v>1.1200000000000001</v>
      </c>
      <c r="AJ222" s="72">
        <v>1.29</v>
      </c>
      <c r="AK222" s="64" t="s">
        <v>25</v>
      </c>
    </row>
    <row r="223" spans="1:37" ht="17.25" thickBot="1">
      <c r="A223" s="73">
        <v>221</v>
      </c>
      <c r="B223" s="58" t="s">
        <v>240</v>
      </c>
      <c r="C223" s="59" t="s">
        <v>1832</v>
      </c>
      <c r="D223" s="70" t="s">
        <v>104</v>
      </c>
      <c r="E223" s="59" t="s">
        <v>69</v>
      </c>
      <c r="F223" s="70" t="s">
        <v>3584</v>
      </c>
      <c r="G223" s="70">
        <v>1994</v>
      </c>
      <c r="H223" s="71">
        <v>4</v>
      </c>
      <c r="I223" s="72">
        <v>2</v>
      </c>
      <c r="J223" s="72">
        <v>263</v>
      </c>
      <c r="K223" s="72">
        <v>2.9</v>
      </c>
      <c r="L223" s="60">
        <v>0</v>
      </c>
      <c r="M223" s="61">
        <v>0</v>
      </c>
      <c r="N223" s="61">
        <v>0</v>
      </c>
      <c r="O223" s="61">
        <v>0</v>
      </c>
      <c r="P223" s="61">
        <v>0</v>
      </c>
      <c r="Q223" s="61">
        <v>0</v>
      </c>
      <c r="R223" s="72">
        <v>1</v>
      </c>
      <c r="S223" s="61">
        <v>0</v>
      </c>
      <c r="T223" s="71">
        <v>0.1</v>
      </c>
      <c r="U223" s="72">
        <v>0.1</v>
      </c>
      <c r="V223" s="72">
        <v>0.2</v>
      </c>
      <c r="W223" s="72">
        <v>0.4</v>
      </c>
      <c r="X223" s="71">
        <v>1</v>
      </c>
      <c r="Y223" s="72">
        <v>5</v>
      </c>
      <c r="Z223" s="72">
        <v>2</v>
      </c>
      <c r="AA223" s="60">
        <v>0</v>
      </c>
      <c r="AB223" s="61">
        <v>0</v>
      </c>
      <c r="AC223" s="61">
        <v>0</v>
      </c>
      <c r="AD223" s="61">
        <v>0</v>
      </c>
      <c r="AE223" s="61">
        <v>0</v>
      </c>
      <c r="AF223" s="71">
        <v>0.05</v>
      </c>
      <c r="AG223" s="72">
        <v>7.0000000000000007E-2</v>
      </c>
      <c r="AH223" s="72">
        <v>0.12</v>
      </c>
      <c r="AI223" s="72">
        <v>0.05</v>
      </c>
      <c r="AJ223" s="72">
        <v>0.12</v>
      </c>
      <c r="AK223" s="64" t="s">
        <v>25</v>
      </c>
    </row>
    <row r="224" spans="1:37" ht="17.25" thickBot="1">
      <c r="A224" s="73">
        <v>222</v>
      </c>
      <c r="B224" s="58" t="s">
        <v>1861</v>
      </c>
      <c r="C224" s="59" t="s">
        <v>1815</v>
      </c>
      <c r="D224" s="70" t="s">
        <v>102</v>
      </c>
      <c r="E224" s="59" t="s">
        <v>67</v>
      </c>
      <c r="F224" s="70" t="s">
        <v>3585</v>
      </c>
      <c r="G224" s="70">
        <v>2002</v>
      </c>
      <c r="H224" s="71">
        <v>1</v>
      </c>
      <c r="I224" s="61">
        <v>0</v>
      </c>
      <c r="J224" s="72">
        <v>5</v>
      </c>
      <c r="K224" s="72">
        <v>0.1</v>
      </c>
      <c r="L224" s="60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60">
        <v>0</v>
      </c>
      <c r="U224" s="61">
        <v>0</v>
      </c>
      <c r="V224" s="61">
        <v>0</v>
      </c>
      <c r="W224" s="61">
        <v>0</v>
      </c>
      <c r="X224" s="60">
        <v>0</v>
      </c>
      <c r="Y224" s="61">
        <v>0</v>
      </c>
      <c r="Z224" s="61">
        <v>0</v>
      </c>
      <c r="AA224" s="60">
        <v>0</v>
      </c>
      <c r="AB224" s="61">
        <v>0</v>
      </c>
      <c r="AC224" s="61">
        <v>0</v>
      </c>
      <c r="AD224" s="61">
        <v>0</v>
      </c>
      <c r="AE224" s="61">
        <v>0</v>
      </c>
      <c r="AF224" s="60">
        <v>0</v>
      </c>
      <c r="AG224" s="61">
        <v>0</v>
      </c>
      <c r="AH224" s="61">
        <v>0</v>
      </c>
      <c r="AI224" s="61">
        <v>0</v>
      </c>
      <c r="AJ224" s="61">
        <v>0</v>
      </c>
      <c r="AK224" s="64" t="s">
        <v>25</v>
      </c>
    </row>
    <row r="225" spans="1:37" ht="17.25" thickBot="1">
      <c r="A225" s="73">
        <v>223</v>
      </c>
      <c r="B225" s="58" t="s">
        <v>2757</v>
      </c>
      <c r="C225" s="59" t="s">
        <v>1824</v>
      </c>
      <c r="D225" s="70" t="s">
        <v>103</v>
      </c>
      <c r="E225" s="59" t="s">
        <v>71</v>
      </c>
      <c r="F225" s="70" t="s">
        <v>3586</v>
      </c>
      <c r="G225" s="70">
        <v>1996</v>
      </c>
      <c r="H225" s="71">
        <v>1</v>
      </c>
      <c r="I225" s="61">
        <v>0</v>
      </c>
      <c r="J225" s="72">
        <v>17</v>
      </c>
      <c r="K225" s="72">
        <v>0.2</v>
      </c>
      <c r="L225" s="60">
        <v>0</v>
      </c>
      <c r="M225" s="61">
        <v>0</v>
      </c>
      <c r="N225" s="61">
        <v>0</v>
      </c>
      <c r="O225" s="61">
        <v>0</v>
      </c>
      <c r="P225" s="61">
        <v>0</v>
      </c>
      <c r="Q225" s="61">
        <v>0</v>
      </c>
      <c r="R225" s="61">
        <v>0</v>
      </c>
      <c r="S225" s="61">
        <v>0</v>
      </c>
      <c r="T225" s="60">
        <v>0</v>
      </c>
      <c r="U225" s="61">
        <v>0</v>
      </c>
      <c r="V225" s="61">
        <v>0</v>
      </c>
      <c r="W225" s="61">
        <v>0</v>
      </c>
      <c r="X225" s="71">
        <v>2</v>
      </c>
      <c r="Y225" s="72">
        <v>3</v>
      </c>
      <c r="Z225" s="72">
        <v>2</v>
      </c>
      <c r="AA225" s="60">
        <v>0</v>
      </c>
      <c r="AB225" s="61">
        <v>0</v>
      </c>
      <c r="AC225" s="61">
        <v>0</v>
      </c>
      <c r="AD225" s="61">
        <v>0</v>
      </c>
      <c r="AE225" s="61">
        <v>0</v>
      </c>
      <c r="AF225" s="60">
        <v>0</v>
      </c>
      <c r="AG225" s="72">
        <v>0.16</v>
      </c>
      <c r="AH225" s="72">
        <v>0.16</v>
      </c>
      <c r="AI225" s="61">
        <v>0</v>
      </c>
      <c r="AJ225" s="72">
        <v>0.16</v>
      </c>
      <c r="AK225" s="64" t="s">
        <v>25</v>
      </c>
    </row>
    <row r="226" spans="1:37" ht="17.25" thickBot="1">
      <c r="A226" s="73">
        <v>224</v>
      </c>
      <c r="B226" s="58" t="s">
        <v>2715</v>
      </c>
      <c r="C226" s="59" t="s">
        <v>1841</v>
      </c>
      <c r="D226" s="70" t="s">
        <v>104</v>
      </c>
      <c r="E226" s="59" t="s">
        <v>2671</v>
      </c>
      <c r="F226" s="70" t="s">
        <v>3587</v>
      </c>
      <c r="G226" s="70">
        <v>1994</v>
      </c>
      <c r="H226" s="71">
        <v>3</v>
      </c>
      <c r="I226" s="72">
        <v>3</v>
      </c>
      <c r="J226" s="72">
        <v>270</v>
      </c>
      <c r="K226" s="72">
        <v>3</v>
      </c>
      <c r="L226" s="60">
        <v>0</v>
      </c>
      <c r="M226" s="61">
        <v>0</v>
      </c>
      <c r="N226" s="61">
        <v>0</v>
      </c>
      <c r="O226" s="61">
        <v>0</v>
      </c>
      <c r="P226" s="61">
        <v>0</v>
      </c>
      <c r="Q226" s="61">
        <v>0</v>
      </c>
      <c r="R226" s="72">
        <v>1</v>
      </c>
      <c r="S226" s="61">
        <v>0</v>
      </c>
      <c r="T226" s="71">
        <v>0.2</v>
      </c>
      <c r="U226" s="72">
        <v>0.2</v>
      </c>
      <c r="V226" s="61">
        <v>0</v>
      </c>
      <c r="W226" s="72">
        <v>0.2</v>
      </c>
      <c r="X226" s="60">
        <v>0</v>
      </c>
      <c r="Y226" s="72">
        <v>8</v>
      </c>
      <c r="Z226" s="61">
        <v>0</v>
      </c>
      <c r="AA226" s="60">
        <v>0</v>
      </c>
      <c r="AB226" s="61">
        <v>0</v>
      </c>
      <c r="AC226" s="61">
        <v>0</v>
      </c>
      <c r="AD226" s="61">
        <v>0</v>
      </c>
      <c r="AE226" s="61">
        <v>0</v>
      </c>
      <c r="AF226" s="71">
        <v>7.0000000000000007E-2</v>
      </c>
      <c r="AG226" s="61">
        <v>0</v>
      </c>
      <c r="AH226" s="72">
        <v>7.0000000000000007E-2</v>
      </c>
      <c r="AI226" s="72">
        <v>7.0000000000000007E-2</v>
      </c>
      <c r="AJ226" s="72">
        <v>7.0000000000000007E-2</v>
      </c>
      <c r="AK226" s="64" t="s">
        <v>25</v>
      </c>
    </row>
    <row r="227" spans="1:37" ht="17.25" thickBot="1">
      <c r="A227" s="73">
        <v>225</v>
      </c>
      <c r="B227" s="58" t="s">
        <v>241</v>
      </c>
      <c r="C227" s="59" t="s">
        <v>1815</v>
      </c>
      <c r="D227" s="70" t="s">
        <v>103</v>
      </c>
      <c r="E227" s="59" t="s">
        <v>67</v>
      </c>
      <c r="F227" s="70" t="s">
        <v>3588</v>
      </c>
      <c r="G227" s="70">
        <v>1997</v>
      </c>
      <c r="H227" s="71">
        <v>5</v>
      </c>
      <c r="I227" s="72">
        <v>1</v>
      </c>
      <c r="J227" s="72">
        <v>182</v>
      </c>
      <c r="K227" s="72">
        <v>2</v>
      </c>
      <c r="L227" s="60">
        <v>0</v>
      </c>
      <c r="M227" s="72">
        <v>1</v>
      </c>
      <c r="N227" s="72">
        <v>1</v>
      </c>
      <c r="O227" s="61">
        <v>0</v>
      </c>
      <c r="P227" s="61">
        <v>0</v>
      </c>
      <c r="Q227" s="61">
        <v>0</v>
      </c>
      <c r="R227" s="61">
        <v>0</v>
      </c>
      <c r="S227" s="61">
        <v>0</v>
      </c>
      <c r="T227" s="71">
        <v>0.2</v>
      </c>
      <c r="U227" s="72">
        <v>0.2</v>
      </c>
      <c r="V227" s="72">
        <v>0.6</v>
      </c>
      <c r="W227" s="72">
        <v>0.8</v>
      </c>
      <c r="X227" s="71">
        <v>2</v>
      </c>
      <c r="Y227" s="72">
        <v>14</v>
      </c>
      <c r="Z227" s="72">
        <v>8</v>
      </c>
      <c r="AA227" s="60">
        <v>0</v>
      </c>
      <c r="AB227" s="72">
        <v>0.49</v>
      </c>
      <c r="AC227" s="72">
        <v>0.49</v>
      </c>
      <c r="AD227" s="61">
        <v>0</v>
      </c>
      <c r="AE227" s="72">
        <v>0.49</v>
      </c>
      <c r="AF227" s="71">
        <v>0.08</v>
      </c>
      <c r="AG227" s="72">
        <v>0.3</v>
      </c>
      <c r="AH227" s="72">
        <v>0.38</v>
      </c>
      <c r="AI227" s="72">
        <v>0.08</v>
      </c>
      <c r="AJ227" s="72">
        <v>0.38</v>
      </c>
      <c r="AK227" s="64" t="s">
        <v>25</v>
      </c>
    </row>
    <row r="228" spans="1:37" ht="17.25" thickBot="1">
      <c r="A228" s="73">
        <v>226</v>
      </c>
      <c r="B228" s="58" t="s">
        <v>2716</v>
      </c>
      <c r="C228" s="59" t="s">
        <v>1815</v>
      </c>
      <c r="D228" s="70" t="s">
        <v>1856</v>
      </c>
      <c r="E228" s="59" t="s">
        <v>2356</v>
      </c>
      <c r="F228" s="70" t="s">
        <v>3589</v>
      </c>
      <c r="G228" s="70">
        <v>1997</v>
      </c>
      <c r="H228" s="71">
        <v>2</v>
      </c>
      <c r="I228" s="72">
        <v>2</v>
      </c>
      <c r="J228" s="72">
        <v>124</v>
      </c>
      <c r="K228" s="72">
        <v>1.4</v>
      </c>
      <c r="L228" s="60">
        <v>0</v>
      </c>
      <c r="M228" s="61">
        <v>0</v>
      </c>
      <c r="N228" s="61">
        <v>0</v>
      </c>
      <c r="O228" s="61">
        <v>0</v>
      </c>
      <c r="P228" s="61">
        <v>0</v>
      </c>
      <c r="Q228" s="61">
        <v>0</v>
      </c>
      <c r="R228" s="61">
        <v>0</v>
      </c>
      <c r="S228" s="61">
        <v>0</v>
      </c>
      <c r="T228" s="60">
        <v>0</v>
      </c>
      <c r="U228" s="61">
        <v>0</v>
      </c>
      <c r="V228" s="61">
        <v>0</v>
      </c>
      <c r="W228" s="61">
        <v>0</v>
      </c>
      <c r="X228" s="60">
        <v>0</v>
      </c>
      <c r="Y228" s="72">
        <v>4</v>
      </c>
      <c r="Z228" s="72">
        <v>2</v>
      </c>
      <c r="AA228" s="60">
        <v>0</v>
      </c>
      <c r="AB228" s="61">
        <v>0</v>
      </c>
      <c r="AC228" s="61">
        <v>0</v>
      </c>
      <c r="AD228" s="61">
        <v>0</v>
      </c>
      <c r="AE228" s="61">
        <v>0</v>
      </c>
      <c r="AF228" s="60">
        <v>0</v>
      </c>
      <c r="AG228" s="72">
        <v>0.01</v>
      </c>
      <c r="AH228" s="72">
        <v>0.01</v>
      </c>
      <c r="AI228" s="61">
        <v>0</v>
      </c>
      <c r="AJ228" s="72">
        <v>0.01</v>
      </c>
      <c r="AK228" s="64" t="s">
        <v>25</v>
      </c>
    </row>
    <row r="229" spans="1:37" ht="17.25" thickBot="1">
      <c r="A229" s="73">
        <v>227</v>
      </c>
      <c r="B229" s="58" t="s">
        <v>242</v>
      </c>
      <c r="C229" s="59" t="s">
        <v>1825</v>
      </c>
      <c r="D229" s="70" t="s">
        <v>103</v>
      </c>
      <c r="E229" s="59" t="s">
        <v>83</v>
      </c>
      <c r="F229" s="70" t="s">
        <v>3590</v>
      </c>
      <c r="G229" s="70">
        <v>1998</v>
      </c>
      <c r="H229" s="71">
        <v>5</v>
      </c>
      <c r="I229" s="72">
        <v>5</v>
      </c>
      <c r="J229" s="72">
        <v>399</v>
      </c>
      <c r="K229" s="72">
        <v>4.4000000000000004</v>
      </c>
      <c r="L229" s="71">
        <v>2</v>
      </c>
      <c r="M229" s="61">
        <v>0</v>
      </c>
      <c r="N229" s="72">
        <v>2</v>
      </c>
      <c r="O229" s="61">
        <v>0</v>
      </c>
      <c r="P229" s="72">
        <v>2</v>
      </c>
      <c r="Q229" s="72">
        <v>2</v>
      </c>
      <c r="R229" s="72">
        <v>2</v>
      </c>
      <c r="S229" s="61">
        <v>0</v>
      </c>
      <c r="T229" s="71">
        <v>1.8</v>
      </c>
      <c r="U229" s="72">
        <v>0.2</v>
      </c>
      <c r="V229" s="72">
        <v>0.4</v>
      </c>
      <c r="W229" s="72">
        <v>0.6</v>
      </c>
      <c r="X229" s="71">
        <v>8</v>
      </c>
      <c r="Y229" s="72">
        <v>26</v>
      </c>
      <c r="Z229" s="72">
        <v>9</v>
      </c>
      <c r="AA229" s="71">
        <v>0.45</v>
      </c>
      <c r="AB229" s="61">
        <v>0</v>
      </c>
      <c r="AC229" s="72">
        <v>0.45</v>
      </c>
      <c r="AD229" s="61">
        <v>0</v>
      </c>
      <c r="AE229" s="61">
        <v>0</v>
      </c>
      <c r="AF229" s="71">
        <v>0.4</v>
      </c>
      <c r="AG229" s="72">
        <v>0.1</v>
      </c>
      <c r="AH229" s="72">
        <v>0.49</v>
      </c>
      <c r="AI229" s="72">
        <v>0.04</v>
      </c>
      <c r="AJ229" s="72">
        <v>0.14000000000000001</v>
      </c>
      <c r="AK229" s="64" t="s">
        <v>25</v>
      </c>
    </row>
    <row r="230" spans="1:37" ht="17.25" thickBot="1">
      <c r="A230" s="73">
        <v>228</v>
      </c>
      <c r="B230" s="58" t="s">
        <v>1790</v>
      </c>
      <c r="C230" s="59" t="s">
        <v>1862</v>
      </c>
      <c r="D230" s="70" t="s">
        <v>103</v>
      </c>
      <c r="E230" s="59" t="s">
        <v>75</v>
      </c>
      <c r="F230" s="70" t="s">
        <v>3591</v>
      </c>
      <c r="G230" s="70">
        <v>1996</v>
      </c>
      <c r="H230" s="71">
        <v>3</v>
      </c>
      <c r="I230" s="72">
        <v>3</v>
      </c>
      <c r="J230" s="72">
        <v>249</v>
      </c>
      <c r="K230" s="72">
        <v>2.8</v>
      </c>
      <c r="L230" s="60">
        <v>0</v>
      </c>
      <c r="M230" s="61">
        <v>0</v>
      </c>
      <c r="N230" s="61">
        <v>0</v>
      </c>
      <c r="O230" s="61">
        <v>0</v>
      </c>
      <c r="P230" s="61">
        <v>0</v>
      </c>
      <c r="Q230" s="61">
        <v>0</v>
      </c>
      <c r="R230" s="72">
        <v>1</v>
      </c>
      <c r="S230" s="61">
        <v>0</v>
      </c>
      <c r="T230" s="60">
        <v>0</v>
      </c>
      <c r="U230" s="61">
        <v>0</v>
      </c>
      <c r="V230" s="72">
        <v>0.1</v>
      </c>
      <c r="W230" s="72">
        <v>0.1</v>
      </c>
      <c r="X230" s="71">
        <v>2</v>
      </c>
      <c r="Y230" s="72">
        <v>10</v>
      </c>
      <c r="Z230" s="72">
        <v>4</v>
      </c>
      <c r="AA230" s="60">
        <v>0</v>
      </c>
      <c r="AB230" s="61">
        <v>0</v>
      </c>
      <c r="AC230" s="61">
        <v>0</v>
      </c>
      <c r="AD230" s="61">
        <v>0</v>
      </c>
      <c r="AE230" s="61">
        <v>0</v>
      </c>
      <c r="AF230" s="71">
        <v>0.02</v>
      </c>
      <c r="AG230" s="72">
        <v>0.03</v>
      </c>
      <c r="AH230" s="72">
        <v>0.05</v>
      </c>
      <c r="AI230" s="72">
        <v>0.02</v>
      </c>
      <c r="AJ230" s="72">
        <v>0.05</v>
      </c>
      <c r="AK230" s="64" t="s">
        <v>25</v>
      </c>
    </row>
    <row r="231" spans="1:37" ht="17.25" thickBot="1">
      <c r="A231" s="73">
        <v>229</v>
      </c>
      <c r="B231" s="58" t="s">
        <v>2717</v>
      </c>
      <c r="C231" s="59" t="s">
        <v>1821</v>
      </c>
      <c r="D231" s="70" t="s">
        <v>103</v>
      </c>
      <c r="E231" s="59" t="s">
        <v>81</v>
      </c>
      <c r="F231" s="70" t="s">
        <v>3592</v>
      </c>
      <c r="G231" s="70">
        <v>2002</v>
      </c>
      <c r="H231" s="71">
        <v>4</v>
      </c>
      <c r="I231" s="61">
        <v>0</v>
      </c>
      <c r="J231" s="72">
        <v>39</v>
      </c>
      <c r="K231" s="72">
        <v>0.4</v>
      </c>
      <c r="L231" s="60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72">
        <v>1</v>
      </c>
      <c r="S231" s="61">
        <v>0</v>
      </c>
      <c r="T231" s="71">
        <v>0.3</v>
      </c>
      <c r="U231" s="72">
        <v>0.3</v>
      </c>
      <c r="V231" s="61">
        <v>0</v>
      </c>
      <c r="W231" s="72">
        <v>0.3</v>
      </c>
      <c r="X231" s="71">
        <v>3</v>
      </c>
      <c r="Y231" s="72">
        <v>3</v>
      </c>
      <c r="Z231" s="72">
        <v>6</v>
      </c>
      <c r="AA231" s="60">
        <v>0</v>
      </c>
      <c r="AB231" s="61">
        <v>0</v>
      </c>
      <c r="AC231" s="61">
        <v>0</v>
      </c>
      <c r="AD231" s="61">
        <v>0</v>
      </c>
      <c r="AE231" s="61">
        <v>0</v>
      </c>
      <c r="AF231" s="71">
        <v>0.63</v>
      </c>
      <c r="AG231" s="72">
        <v>0.04</v>
      </c>
      <c r="AH231" s="72">
        <v>0.67</v>
      </c>
      <c r="AI231" s="72">
        <v>0.63</v>
      </c>
      <c r="AJ231" s="72">
        <v>0.67</v>
      </c>
      <c r="AK231" s="64" t="s">
        <v>25</v>
      </c>
    </row>
    <row r="232" spans="1:37" ht="17.25" thickBot="1">
      <c r="A232" s="73">
        <v>230</v>
      </c>
      <c r="B232" s="58" t="s">
        <v>243</v>
      </c>
      <c r="C232" s="59" t="s">
        <v>1824</v>
      </c>
      <c r="D232" s="70" t="s">
        <v>103</v>
      </c>
      <c r="E232" s="59" t="s">
        <v>79</v>
      </c>
      <c r="F232" s="70" t="s">
        <v>3593</v>
      </c>
      <c r="G232" s="70">
        <v>1998</v>
      </c>
      <c r="H232" s="71">
        <v>5</v>
      </c>
      <c r="I232" s="72">
        <v>5</v>
      </c>
      <c r="J232" s="72">
        <v>354</v>
      </c>
      <c r="K232" s="72">
        <v>3.9</v>
      </c>
      <c r="L232" s="60">
        <v>0</v>
      </c>
      <c r="M232" s="61">
        <v>0</v>
      </c>
      <c r="N232" s="61">
        <v>0</v>
      </c>
      <c r="O232" s="61">
        <v>0</v>
      </c>
      <c r="P232" s="61">
        <v>0</v>
      </c>
      <c r="Q232" s="61">
        <v>0</v>
      </c>
      <c r="R232" s="72">
        <v>2</v>
      </c>
      <c r="S232" s="72">
        <v>1</v>
      </c>
      <c r="T232" s="60">
        <v>0</v>
      </c>
      <c r="U232" s="61">
        <v>0</v>
      </c>
      <c r="V232" s="61">
        <v>0</v>
      </c>
      <c r="W232" s="61">
        <v>0</v>
      </c>
      <c r="X232" s="71">
        <v>5</v>
      </c>
      <c r="Y232" s="72">
        <v>23</v>
      </c>
      <c r="Z232" s="72">
        <v>3</v>
      </c>
      <c r="AA232" s="60">
        <v>0</v>
      </c>
      <c r="AB232" s="61">
        <v>0</v>
      </c>
      <c r="AC232" s="61">
        <v>0</v>
      </c>
      <c r="AD232" s="61">
        <v>0</v>
      </c>
      <c r="AE232" s="61">
        <v>0</v>
      </c>
      <c r="AF232" s="60">
        <v>0</v>
      </c>
      <c r="AG232" s="72">
        <v>0.01</v>
      </c>
      <c r="AH232" s="72">
        <v>0.01</v>
      </c>
      <c r="AI232" s="61">
        <v>0</v>
      </c>
      <c r="AJ232" s="72">
        <v>0.01</v>
      </c>
      <c r="AK232" s="64" t="s">
        <v>25</v>
      </c>
    </row>
    <row r="233" spans="1:37" ht="17.25" thickBot="1">
      <c r="A233" s="73">
        <v>231</v>
      </c>
      <c r="B233" s="58" t="s">
        <v>244</v>
      </c>
      <c r="C233" s="59" t="s">
        <v>1815</v>
      </c>
      <c r="D233" s="70" t="s">
        <v>103</v>
      </c>
      <c r="E233" s="59" t="s">
        <v>71</v>
      </c>
      <c r="F233" s="70" t="s">
        <v>3594</v>
      </c>
      <c r="G233" s="70">
        <v>1996</v>
      </c>
      <c r="H233" s="71">
        <v>5</v>
      </c>
      <c r="I233" s="72">
        <v>5</v>
      </c>
      <c r="J233" s="72">
        <v>427</v>
      </c>
      <c r="K233" s="72">
        <v>4.7</v>
      </c>
      <c r="L233" s="71">
        <v>2</v>
      </c>
      <c r="M233" s="72">
        <v>2</v>
      </c>
      <c r="N233" s="72">
        <v>4</v>
      </c>
      <c r="O233" s="72">
        <v>2</v>
      </c>
      <c r="P233" s="61">
        <v>0</v>
      </c>
      <c r="Q233" s="61">
        <v>0</v>
      </c>
      <c r="R233" s="72">
        <v>2</v>
      </c>
      <c r="S233" s="61">
        <v>0</v>
      </c>
      <c r="T233" s="71">
        <v>1.8</v>
      </c>
      <c r="U233" s="72">
        <v>1.8</v>
      </c>
      <c r="V233" s="72">
        <v>1.2</v>
      </c>
      <c r="W233" s="72">
        <v>3</v>
      </c>
      <c r="X233" s="71">
        <v>14</v>
      </c>
      <c r="Y233" s="72">
        <v>57</v>
      </c>
      <c r="Z233" s="72">
        <v>41</v>
      </c>
      <c r="AA233" s="71">
        <v>0.42</v>
      </c>
      <c r="AB233" s="72">
        <v>0.42</v>
      </c>
      <c r="AC233" s="72">
        <v>0.84</v>
      </c>
      <c r="AD233" s="72">
        <v>0.42</v>
      </c>
      <c r="AE233" s="72">
        <v>0.84</v>
      </c>
      <c r="AF233" s="71">
        <v>0.37</v>
      </c>
      <c r="AG233" s="72">
        <v>0.26</v>
      </c>
      <c r="AH233" s="72">
        <v>0.64</v>
      </c>
      <c r="AI233" s="72">
        <v>0.37</v>
      </c>
      <c r="AJ233" s="72">
        <v>0.64</v>
      </c>
      <c r="AK233" s="64" t="s">
        <v>25</v>
      </c>
    </row>
    <row r="234" spans="1:37" ht="17.25" thickBot="1">
      <c r="A234" s="73">
        <v>232</v>
      </c>
      <c r="B234" s="58" t="s">
        <v>1782</v>
      </c>
      <c r="C234" s="59" t="s">
        <v>1815</v>
      </c>
      <c r="D234" s="70" t="s">
        <v>1822</v>
      </c>
      <c r="E234" s="59" t="s">
        <v>81</v>
      </c>
      <c r="F234" s="70" t="s">
        <v>3592</v>
      </c>
      <c r="G234" s="70">
        <v>2002</v>
      </c>
      <c r="H234" s="71">
        <v>2</v>
      </c>
      <c r="I234" s="61">
        <v>0</v>
      </c>
      <c r="J234" s="72">
        <v>45</v>
      </c>
      <c r="K234" s="72">
        <v>0.5</v>
      </c>
      <c r="L234" s="60">
        <v>0</v>
      </c>
      <c r="M234" s="61">
        <v>0</v>
      </c>
      <c r="N234" s="61">
        <v>0</v>
      </c>
      <c r="O234" s="61">
        <v>0</v>
      </c>
      <c r="P234" s="61">
        <v>0</v>
      </c>
      <c r="Q234" s="61">
        <v>0</v>
      </c>
      <c r="R234" s="61">
        <v>0</v>
      </c>
      <c r="S234" s="61">
        <v>0</v>
      </c>
      <c r="T234" s="71">
        <v>0.1</v>
      </c>
      <c r="U234" s="72">
        <v>0.1</v>
      </c>
      <c r="V234" s="61">
        <v>0</v>
      </c>
      <c r="W234" s="72">
        <v>0.1</v>
      </c>
      <c r="X234" s="71">
        <v>6</v>
      </c>
      <c r="Y234" s="72">
        <v>2</v>
      </c>
      <c r="Z234" s="72">
        <v>17</v>
      </c>
      <c r="AA234" s="60">
        <v>0</v>
      </c>
      <c r="AB234" s="61">
        <v>0</v>
      </c>
      <c r="AC234" s="61">
        <v>0</v>
      </c>
      <c r="AD234" s="61">
        <v>0</v>
      </c>
      <c r="AE234" s="61">
        <v>0</v>
      </c>
      <c r="AF234" s="71">
        <v>0.14000000000000001</v>
      </c>
      <c r="AG234" s="61">
        <v>0</v>
      </c>
      <c r="AH234" s="72">
        <v>0.14000000000000001</v>
      </c>
      <c r="AI234" s="72">
        <v>0.14000000000000001</v>
      </c>
      <c r="AJ234" s="72">
        <v>0.14000000000000001</v>
      </c>
      <c r="AK234" s="64" t="s">
        <v>25</v>
      </c>
    </row>
    <row r="235" spans="1:37" ht="17.25" thickBot="1">
      <c r="A235" s="73">
        <v>233</v>
      </c>
      <c r="B235" s="58" t="s">
        <v>245</v>
      </c>
      <c r="C235" s="59" t="s">
        <v>1815</v>
      </c>
      <c r="D235" s="70" t="s">
        <v>104</v>
      </c>
      <c r="E235" s="59" t="s">
        <v>69</v>
      </c>
      <c r="F235" s="70" t="s">
        <v>3595</v>
      </c>
      <c r="G235" s="70">
        <v>1993</v>
      </c>
      <c r="H235" s="71">
        <v>1</v>
      </c>
      <c r="I235" s="61">
        <v>0</v>
      </c>
      <c r="J235" s="72">
        <v>24</v>
      </c>
      <c r="K235" s="72">
        <v>0.3</v>
      </c>
      <c r="L235" s="60">
        <v>0</v>
      </c>
      <c r="M235" s="61">
        <v>0</v>
      </c>
      <c r="N235" s="61">
        <v>0</v>
      </c>
      <c r="O235" s="61">
        <v>0</v>
      </c>
      <c r="P235" s="61">
        <v>0</v>
      </c>
      <c r="Q235" s="61">
        <v>0</v>
      </c>
      <c r="R235" s="61">
        <v>0</v>
      </c>
      <c r="S235" s="61">
        <v>0</v>
      </c>
      <c r="T235" s="60">
        <v>0</v>
      </c>
      <c r="U235" s="61">
        <v>0</v>
      </c>
      <c r="V235" s="61">
        <v>0</v>
      </c>
      <c r="W235" s="61">
        <v>0</v>
      </c>
      <c r="X235" s="60">
        <v>0</v>
      </c>
      <c r="Y235" s="72">
        <v>2</v>
      </c>
      <c r="Z235" s="61">
        <v>0</v>
      </c>
      <c r="AA235" s="60">
        <v>0</v>
      </c>
      <c r="AB235" s="61">
        <v>0</v>
      </c>
      <c r="AC235" s="61">
        <v>0</v>
      </c>
      <c r="AD235" s="61">
        <v>0</v>
      </c>
      <c r="AE235" s="61">
        <v>0</v>
      </c>
      <c r="AF235" s="60">
        <v>0</v>
      </c>
      <c r="AG235" s="61">
        <v>0</v>
      </c>
      <c r="AH235" s="61">
        <v>0</v>
      </c>
      <c r="AI235" s="61">
        <v>0</v>
      </c>
      <c r="AJ235" s="61">
        <v>0</v>
      </c>
      <c r="AK235" s="64" t="s">
        <v>25</v>
      </c>
    </row>
    <row r="236" spans="1:37" ht="17.25" thickBot="1">
      <c r="A236" s="73">
        <v>234</v>
      </c>
      <c r="B236" s="58" t="s">
        <v>246</v>
      </c>
      <c r="C236" s="59" t="s">
        <v>1847</v>
      </c>
      <c r="D236" s="70" t="s">
        <v>103</v>
      </c>
      <c r="E236" s="59" t="s">
        <v>87</v>
      </c>
      <c r="F236" s="70" t="s">
        <v>3596</v>
      </c>
      <c r="G236" s="70">
        <v>1998</v>
      </c>
      <c r="H236" s="71">
        <v>4</v>
      </c>
      <c r="I236" s="72">
        <v>4</v>
      </c>
      <c r="J236" s="72">
        <v>298</v>
      </c>
      <c r="K236" s="72">
        <v>3.3</v>
      </c>
      <c r="L236" s="60">
        <v>0</v>
      </c>
      <c r="M236" s="61">
        <v>0</v>
      </c>
      <c r="N236" s="61">
        <v>0</v>
      </c>
      <c r="O236" s="61">
        <v>0</v>
      </c>
      <c r="P236" s="61">
        <v>0</v>
      </c>
      <c r="Q236" s="61">
        <v>0</v>
      </c>
      <c r="R236" s="72">
        <v>2</v>
      </c>
      <c r="S236" s="61">
        <v>0</v>
      </c>
      <c r="T236" s="71">
        <v>0.1</v>
      </c>
      <c r="U236" s="72">
        <v>0.1</v>
      </c>
      <c r="V236" s="72">
        <v>0.1</v>
      </c>
      <c r="W236" s="72">
        <v>0.2</v>
      </c>
      <c r="X236" s="60">
        <v>0</v>
      </c>
      <c r="Y236" s="72">
        <v>6</v>
      </c>
      <c r="Z236" s="72">
        <v>3</v>
      </c>
      <c r="AA236" s="60">
        <v>0</v>
      </c>
      <c r="AB236" s="61">
        <v>0</v>
      </c>
      <c r="AC236" s="61">
        <v>0</v>
      </c>
      <c r="AD236" s="61">
        <v>0</v>
      </c>
      <c r="AE236" s="61">
        <v>0</v>
      </c>
      <c r="AF236" s="71">
        <v>0.03</v>
      </c>
      <c r="AG236" s="72">
        <v>0.02</v>
      </c>
      <c r="AH236" s="72">
        <v>0.05</v>
      </c>
      <c r="AI236" s="72">
        <v>0.03</v>
      </c>
      <c r="AJ236" s="72">
        <v>0.05</v>
      </c>
      <c r="AK236" s="64" t="s">
        <v>25</v>
      </c>
    </row>
    <row r="237" spans="1:37" ht="17.25" thickBot="1">
      <c r="A237" s="73">
        <v>235</v>
      </c>
      <c r="B237" s="58" t="s">
        <v>2718</v>
      </c>
      <c r="C237" s="59" t="s">
        <v>1847</v>
      </c>
      <c r="D237" s="70" t="s">
        <v>1813</v>
      </c>
      <c r="E237" s="59" t="s">
        <v>2355</v>
      </c>
      <c r="F237" s="70" t="s">
        <v>3597</v>
      </c>
      <c r="G237" s="70">
        <v>1997</v>
      </c>
      <c r="H237" s="71">
        <v>2</v>
      </c>
      <c r="I237" s="72">
        <v>1</v>
      </c>
      <c r="J237" s="72">
        <v>62</v>
      </c>
      <c r="K237" s="72">
        <v>0.7</v>
      </c>
      <c r="L237" s="60">
        <v>0</v>
      </c>
      <c r="M237" s="61">
        <v>0</v>
      </c>
      <c r="N237" s="61">
        <v>0</v>
      </c>
      <c r="O237" s="61">
        <v>0</v>
      </c>
      <c r="P237" s="61">
        <v>0</v>
      </c>
      <c r="Q237" s="61">
        <v>0</v>
      </c>
      <c r="R237" s="61">
        <v>0</v>
      </c>
      <c r="S237" s="61">
        <v>0</v>
      </c>
      <c r="T237" s="60">
        <v>0</v>
      </c>
      <c r="U237" s="61">
        <v>0</v>
      </c>
      <c r="V237" s="61">
        <v>0</v>
      </c>
      <c r="W237" s="61">
        <v>0</v>
      </c>
      <c r="X237" s="71">
        <v>1</v>
      </c>
      <c r="Y237" s="61">
        <v>0</v>
      </c>
      <c r="Z237" s="72">
        <v>5</v>
      </c>
      <c r="AA237" s="60">
        <v>0</v>
      </c>
      <c r="AB237" s="61">
        <v>0</v>
      </c>
      <c r="AC237" s="61">
        <v>0</v>
      </c>
      <c r="AD237" s="61">
        <v>0</v>
      </c>
      <c r="AE237" s="61">
        <v>0</v>
      </c>
      <c r="AF237" s="60">
        <v>0</v>
      </c>
      <c r="AG237" s="61">
        <v>0</v>
      </c>
      <c r="AH237" s="61">
        <v>0</v>
      </c>
      <c r="AI237" s="61">
        <v>0</v>
      </c>
      <c r="AJ237" s="61">
        <v>0</v>
      </c>
      <c r="AK237" s="64" t="s">
        <v>25</v>
      </c>
    </row>
    <row r="238" spans="1:37" ht="17.25" thickBot="1">
      <c r="A238" s="73">
        <v>236</v>
      </c>
      <c r="B238" s="58" t="s">
        <v>247</v>
      </c>
      <c r="C238" s="59" t="s">
        <v>1815</v>
      </c>
      <c r="D238" s="70" t="s">
        <v>102</v>
      </c>
      <c r="E238" s="59" t="s">
        <v>73</v>
      </c>
      <c r="F238" s="70" t="s">
        <v>3598</v>
      </c>
      <c r="G238" s="70">
        <v>1994</v>
      </c>
      <c r="H238" s="71">
        <v>4</v>
      </c>
      <c r="I238" s="72">
        <v>4</v>
      </c>
      <c r="J238" s="72">
        <v>314</v>
      </c>
      <c r="K238" s="72">
        <v>3.5</v>
      </c>
      <c r="L238" s="71">
        <v>3</v>
      </c>
      <c r="M238" s="61">
        <v>0</v>
      </c>
      <c r="N238" s="72">
        <v>3</v>
      </c>
      <c r="O238" s="72">
        <v>3</v>
      </c>
      <c r="P238" s="61">
        <v>0</v>
      </c>
      <c r="Q238" s="61">
        <v>0</v>
      </c>
      <c r="R238" s="61">
        <v>0</v>
      </c>
      <c r="S238" s="61">
        <v>0</v>
      </c>
      <c r="T238" s="71">
        <v>1.5</v>
      </c>
      <c r="U238" s="72">
        <v>1.5</v>
      </c>
      <c r="V238" s="72">
        <v>0.2</v>
      </c>
      <c r="W238" s="72">
        <v>1.6</v>
      </c>
      <c r="X238" s="71">
        <v>6</v>
      </c>
      <c r="Y238" s="72">
        <v>13</v>
      </c>
      <c r="Z238" s="72">
        <v>35</v>
      </c>
      <c r="AA238" s="71">
        <v>0.86</v>
      </c>
      <c r="AB238" s="61">
        <v>0</v>
      </c>
      <c r="AC238" s="72">
        <v>0.86</v>
      </c>
      <c r="AD238" s="72">
        <v>0.86</v>
      </c>
      <c r="AE238" s="72">
        <v>0.86</v>
      </c>
      <c r="AF238" s="71">
        <v>0.42</v>
      </c>
      <c r="AG238" s="72">
        <v>0.05</v>
      </c>
      <c r="AH238" s="72">
        <v>0.47</v>
      </c>
      <c r="AI238" s="72">
        <v>0.42</v>
      </c>
      <c r="AJ238" s="72">
        <v>0.47</v>
      </c>
      <c r="AK238" s="64" t="s">
        <v>25</v>
      </c>
    </row>
    <row r="239" spans="1:37" ht="17.25" thickBot="1">
      <c r="A239" s="73">
        <v>237</v>
      </c>
      <c r="B239" s="58" t="s">
        <v>249</v>
      </c>
      <c r="C239" s="59" t="s">
        <v>1817</v>
      </c>
      <c r="D239" s="70" t="s">
        <v>102</v>
      </c>
      <c r="E239" s="59" t="s">
        <v>69</v>
      </c>
      <c r="F239" s="70" t="s">
        <v>3448</v>
      </c>
      <c r="G239" s="70">
        <v>1995</v>
      </c>
      <c r="H239" s="71">
        <v>4</v>
      </c>
      <c r="I239" s="72">
        <v>2</v>
      </c>
      <c r="J239" s="72">
        <v>158</v>
      </c>
      <c r="K239" s="72">
        <v>1.8</v>
      </c>
      <c r="L239" s="60">
        <v>0</v>
      </c>
      <c r="M239" s="61">
        <v>0</v>
      </c>
      <c r="N239" s="61">
        <v>0</v>
      </c>
      <c r="O239" s="61">
        <v>0</v>
      </c>
      <c r="P239" s="61">
        <v>0</v>
      </c>
      <c r="Q239" s="61">
        <v>0</v>
      </c>
      <c r="R239" s="61">
        <v>0</v>
      </c>
      <c r="S239" s="61">
        <v>0</v>
      </c>
      <c r="T239" s="71">
        <v>0.1</v>
      </c>
      <c r="U239" s="72">
        <v>0.1</v>
      </c>
      <c r="V239" s="72">
        <v>0.1</v>
      </c>
      <c r="W239" s="72">
        <v>0.2</v>
      </c>
      <c r="X239" s="71">
        <v>2</v>
      </c>
      <c r="Y239" s="72">
        <v>4</v>
      </c>
      <c r="Z239" s="72">
        <v>14</v>
      </c>
      <c r="AA239" s="60">
        <v>0</v>
      </c>
      <c r="AB239" s="61">
        <v>0</v>
      </c>
      <c r="AC239" s="61">
        <v>0</v>
      </c>
      <c r="AD239" s="61">
        <v>0</v>
      </c>
      <c r="AE239" s="61">
        <v>0</v>
      </c>
      <c r="AF239" s="71">
        <v>0.04</v>
      </c>
      <c r="AG239" s="72">
        <v>0.05</v>
      </c>
      <c r="AH239" s="72">
        <v>0.09</v>
      </c>
      <c r="AI239" s="72">
        <v>0.04</v>
      </c>
      <c r="AJ239" s="72">
        <v>0.09</v>
      </c>
      <c r="AK239" s="64" t="s">
        <v>25</v>
      </c>
    </row>
    <row r="240" spans="1:37" ht="17.25" thickBot="1">
      <c r="A240" s="73">
        <v>238</v>
      </c>
      <c r="B240" s="58" t="s">
        <v>3599</v>
      </c>
      <c r="C240" s="59" t="s">
        <v>1825</v>
      </c>
      <c r="D240" s="70" t="s">
        <v>102</v>
      </c>
      <c r="E240" s="59" t="s">
        <v>63</v>
      </c>
      <c r="F240" s="70" t="s">
        <v>3600</v>
      </c>
      <c r="G240" s="70">
        <v>2001</v>
      </c>
      <c r="H240" s="71">
        <v>5</v>
      </c>
      <c r="I240" s="72">
        <v>5</v>
      </c>
      <c r="J240" s="72">
        <v>356</v>
      </c>
      <c r="K240" s="72">
        <v>4</v>
      </c>
      <c r="L240" s="60">
        <v>0</v>
      </c>
      <c r="M240" s="72">
        <v>2</v>
      </c>
      <c r="N240" s="72">
        <v>2</v>
      </c>
      <c r="O240" s="61">
        <v>0</v>
      </c>
      <c r="P240" s="61">
        <v>0</v>
      </c>
      <c r="Q240" s="61">
        <v>0</v>
      </c>
      <c r="R240" s="61">
        <v>0</v>
      </c>
      <c r="S240" s="61">
        <v>0</v>
      </c>
      <c r="T240" s="71">
        <v>0.7</v>
      </c>
      <c r="U240" s="72">
        <v>0.7</v>
      </c>
      <c r="V240" s="72">
        <v>0.3</v>
      </c>
      <c r="W240" s="72">
        <v>1</v>
      </c>
      <c r="X240" s="71">
        <v>18</v>
      </c>
      <c r="Y240" s="72">
        <v>14</v>
      </c>
      <c r="Z240" s="72">
        <v>54</v>
      </c>
      <c r="AA240" s="60">
        <v>0</v>
      </c>
      <c r="AB240" s="72">
        <v>0.51</v>
      </c>
      <c r="AC240" s="72">
        <v>0.51</v>
      </c>
      <c r="AD240" s="61">
        <v>0</v>
      </c>
      <c r="AE240" s="72">
        <v>0.51</v>
      </c>
      <c r="AF240" s="71">
        <v>0.17</v>
      </c>
      <c r="AG240" s="72">
        <v>0.08</v>
      </c>
      <c r="AH240" s="72">
        <v>0.26</v>
      </c>
      <c r="AI240" s="72">
        <v>0.17</v>
      </c>
      <c r="AJ240" s="72">
        <v>0.26</v>
      </c>
      <c r="AK240" s="64" t="s">
        <v>25</v>
      </c>
    </row>
    <row r="241" spans="1:37" ht="17.25" thickBot="1">
      <c r="A241" s="73">
        <v>239</v>
      </c>
      <c r="B241" s="58" t="s">
        <v>84</v>
      </c>
      <c r="C241" s="59" t="s">
        <v>1824</v>
      </c>
      <c r="D241" s="70" t="s">
        <v>111</v>
      </c>
      <c r="E241" s="59" t="s">
        <v>83</v>
      </c>
      <c r="F241" s="70" t="s">
        <v>3601</v>
      </c>
      <c r="G241" s="70">
        <v>1992</v>
      </c>
      <c r="H241" s="71">
        <v>4</v>
      </c>
      <c r="I241" s="72">
        <v>4</v>
      </c>
      <c r="J241" s="72">
        <v>360</v>
      </c>
      <c r="K241" s="72">
        <v>4</v>
      </c>
      <c r="L241" s="60">
        <v>0</v>
      </c>
      <c r="M241" s="61">
        <v>0</v>
      </c>
      <c r="N241" s="61">
        <v>0</v>
      </c>
      <c r="O241" s="61">
        <v>0</v>
      </c>
      <c r="P241" s="61">
        <v>0</v>
      </c>
      <c r="Q241" s="61">
        <v>0</v>
      </c>
      <c r="R241" s="72">
        <v>1</v>
      </c>
      <c r="S241" s="61">
        <v>0</v>
      </c>
      <c r="T241" s="60">
        <v>0</v>
      </c>
      <c r="U241" s="61">
        <v>0</v>
      </c>
      <c r="V241" s="61">
        <v>0</v>
      </c>
      <c r="W241" s="61">
        <v>0</v>
      </c>
      <c r="X241" s="60">
        <v>0</v>
      </c>
      <c r="Y241" s="61">
        <v>0</v>
      </c>
      <c r="Z241" s="61">
        <v>0</v>
      </c>
      <c r="AA241" s="60">
        <v>0</v>
      </c>
      <c r="AB241" s="61">
        <v>0</v>
      </c>
      <c r="AC241" s="61">
        <v>0</v>
      </c>
      <c r="AD241" s="61">
        <v>0</v>
      </c>
      <c r="AE241" s="61">
        <v>0</v>
      </c>
      <c r="AF241" s="60">
        <v>0</v>
      </c>
      <c r="AG241" s="61">
        <v>0</v>
      </c>
      <c r="AH241" s="61">
        <v>0</v>
      </c>
      <c r="AI241" s="61">
        <v>0</v>
      </c>
      <c r="AJ241" s="61">
        <v>0</v>
      </c>
      <c r="AK241" s="64" t="s">
        <v>25</v>
      </c>
    </row>
    <row r="242" spans="1:37" ht="17.25" thickBot="1">
      <c r="A242" s="73">
        <v>240</v>
      </c>
      <c r="B242" s="58" t="s">
        <v>251</v>
      </c>
      <c r="C242" s="59" t="s">
        <v>1824</v>
      </c>
      <c r="D242" s="70" t="s">
        <v>104</v>
      </c>
      <c r="E242" s="59" t="s">
        <v>69</v>
      </c>
      <c r="F242" s="70" t="s">
        <v>3602</v>
      </c>
      <c r="G242" s="70">
        <v>1998</v>
      </c>
      <c r="H242" s="71">
        <v>5</v>
      </c>
      <c r="I242" s="72">
        <v>5</v>
      </c>
      <c r="J242" s="72">
        <v>375</v>
      </c>
      <c r="K242" s="72">
        <v>4.2</v>
      </c>
      <c r="L242" s="60">
        <v>0</v>
      </c>
      <c r="M242" s="72">
        <v>1</v>
      </c>
      <c r="N242" s="72">
        <v>1</v>
      </c>
      <c r="O242" s="61">
        <v>0</v>
      </c>
      <c r="P242" s="61">
        <v>0</v>
      </c>
      <c r="Q242" s="61">
        <v>0</v>
      </c>
      <c r="R242" s="72">
        <v>2</v>
      </c>
      <c r="S242" s="61">
        <v>0</v>
      </c>
      <c r="T242" s="60">
        <v>0</v>
      </c>
      <c r="U242" s="61">
        <v>0</v>
      </c>
      <c r="V242" s="72">
        <v>0.1</v>
      </c>
      <c r="W242" s="72">
        <v>0.1</v>
      </c>
      <c r="X242" s="71">
        <v>6</v>
      </c>
      <c r="Y242" s="72">
        <v>26</v>
      </c>
      <c r="Z242" s="72">
        <v>1</v>
      </c>
      <c r="AA242" s="60">
        <v>0</v>
      </c>
      <c r="AB242" s="72">
        <v>0.24</v>
      </c>
      <c r="AC242" s="72">
        <v>0.24</v>
      </c>
      <c r="AD242" s="61">
        <v>0</v>
      </c>
      <c r="AE242" s="72">
        <v>0.24</v>
      </c>
      <c r="AF242" s="60">
        <v>0</v>
      </c>
      <c r="AG242" s="72">
        <v>0.02</v>
      </c>
      <c r="AH242" s="72">
        <v>0.02</v>
      </c>
      <c r="AI242" s="61">
        <v>0</v>
      </c>
      <c r="AJ242" s="72">
        <v>0.02</v>
      </c>
      <c r="AK242" s="64" t="s">
        <v>25</v>
      </c>
    </row>
    <row r="243" spans="1:37" ht="17.25" thickBot="1">
      <c r="A243" s="73">
        <v>241</v>
      </c>
      <c r="B243" s="58" t="s">
        <v>252</v>
      </c>
      <c r="C243" s="59" t="s">
        <v>1854</v>
      </c>
      <c r="D243" s="70" t="s">
        <v>103</v>
      </c>
      <c r="E243" s="59" t="s">
        <v>71</v>
      </c>
      <c r="F243" s="70" t="s">
        <v>3603</v>
      </c>
      <c r="G243" s="70">
        <v>2002</v>
      </c>
      <c r="H243" s="71">
        <v>5</v>
      </c>
      <c r="I243" s="72">
        <v>4</v>
      </c>
      <c r="J243" s="72">
        <v>295</v>
      </c>
      <c r="K243" s="72">
        <v>3.3</v>
      </c>
      <c r="L243" s="71">
        <v>1</v>
      </c>
      <c r="M243" s="72">
        <v>1</v>
      </c>
      <c r="N243" s="72">
        <v>2</v>
      </c>
      <c r="O243" s="72">
        <v>1</v>
      </c>
      <c r="P243" s="61">
        <v>0</v>
      </c>
      <c r="Q243" s="61">
        <v>0</v>
      </c>
      <c r="R243" s="72">
        <v>1</v>
      </c>
      <c r="S243" s="61">
        <v>0</v>
      </c>
      <c r="T243" s="71">
        <v>1.5</v>
      </c>
      <c r="U243" s="72">
        <v>1.5</v>
      </c>
      <c r="V243" s="72">
        <v>0.8</v>
      </c>
      <c r="W243" s="72">
        <v>2.2999999999999998</v>
      </c>
      <c r="X243" s="71">
        <v>9</v>
      </c>
      <c r="Y243" s="72">
        <v>25</v>
      </c>
      <c r="Z243" s="72">
        <v>13</v>
      </c>
      <c r="AA243" s="71">
        <v>0.31</v>
      </c>
      <c r="AB243" s="72">
        <v>0.31</v>
      </c>
      <c r="AC243" s="72">
        <v>0.61</v>
      </c>
      <c r="AD243" s="72">
        <v>0.31</v>
      </c>
      <c r="AE243" s="72">
        <v>0.61</v>
      </c>
      <c r="AF243" s="71">
        <v>0.45</v>
      </c>
      <c r="AG243" s="72">
        <v>0.25</v>
      </c>
      <c r="AH243" s="72">
        <v>0.7</v>
      </c>
      <c r="AI243" s="72">
        <v>0.45</v>
      </c>
      <c r="AJ243" s="72">
        <v>0.7</v>
      </c>
      <c r="AK243" s="64" t="s">
        <v>25</v>
      </c>
    </row>
    <row r="244" spans="1:37" ht="17.25" thickBot="1">
      <c r="A244" s="73">
        <v>242</v>
      </c>
      <c r="B244" s="58" t="s">
        <v>253</v>
      </c>
      <c r="C244" s="59" t="s">
        <v>1817</v>
      </c>
      <c r="D244" s="70" t="s">
        <v>102</v>
      </c>
      <c r="E244" s="59" t="s">
        <v>85</v>
      </c>
      <c r="F244" s="70" t="s">
        <v>3604</v>
      </c>
      <c r="G244" s="70">
        <v>1997</v>
      </c>
      <c r="H244" s="71">
        <v>3</v>
      </c>
      <c r="I244" s="61">
        <v>0</v>
      </c>
      <c r="J244" s="72">
        <v>106</v>
      </c>
      <c r="K244" s="72">
        <v>1.2</v>
      </c>
      <c r="L244" s="60">
        <v>0</v>
      </c>
      <c r="M244" s="72">
        <v>3</v>
      </c>
      <c r="N244" s="72">
        <v>3</v>
      </c>
      <c r="O244" s="61">
        <v>0</v>
      </c>
      <c r="P244" s="61">
        <v>0</v>
      </c>
      <c r="Q244" s="61">
        <v>0</v>
      </c>
      <c r="R244" s="61">
        <v>0</v>
      </c>
      <c r="S244" s="61">
        <v>0</v>
      </c>
      <c r="T244" s="60">
        <v>0</v>
      </c>
      <c r="U244" s="61">
        <v>0</v>
      </c>
      <c r="V244" s="72">
        <v>1</v>
      </c>
      <c r="W244" s="72">
        <v>1</v>
      </c>
      <c r="X244" s="71">
        <v>1</v>
      </c>
      <c r="Y244" s="72">
        <v>3</v>
      </c>
      <c r="Z244" s="72">
        <v>7</v>
      </c>
      <c r="AA244" s="60">
        <v>0</v>
      </c>
      <c r="AB244" s="72">
        <v>2.5499999999999998</v>
      </c>
      <c r="AC244" s="72">
        <v>2.5499999999999998</v>
      </c>
      <c r="AD244" s="61">
        <v>0</v>
      </c>
      <c r="AE244" s="72">
        <v>2.5499999999999998</v>
      </c>
      <c r="AF244" s="60">
        <v>0</v>
      </c>
      <c r="AG244" s="72">
        <v>0.82</v>
      </c>
      <c r="AH244" s="72">
        <v>0.82</v>
      </c>
      <c r="AI244" s="61">
        <v>0</v>
      </c>
      <c r="AJ244" s="72">
        <v>0.82</v>
      </c>
      <c r="AK244" s="64" t="s">
        <v>25</v>
      </c>
    </row>
    <row r="245" spans="1:37" ht="17.25" thickBot="1">
      <c r="A245" s="73">
        <v>243</v>
      </c>
      <c r="B245" s="58" t="s">
        <v>254</v>
      </c>
      <c r="C245" s="59" t="s">
        <v>1863</v>
      </c>
      <c r="D245" s="70" t="s">
        <v>104</v>
      </c>
      <c r="E245" s="59" t="s">
        <v>79</v>
      </c>
      <c r="F245" s="70" t="s">
        <v>3605</v>
      </c>
      <c r="G245" s="70">
        <v>1991</v>
      </c>
      <c r="H245" s="71">
        <v>3</v>
      </c>
      <c r="I245" s="72">
        <v>3</v>
      </c>
      <c r="J245" s="72">
        <v>256</v>
      </c>
      <c r="K245" s="72">
        <v>2.8</v>
      </c>
      <c r="L245" s="60">
        <v>0</v>
      </c>
      <c r="M245" s="61">
        <v>0</v>
      </c>
      <c r="N245" s="61">
        <v>0</v>
      </c>
      <c r="O245" s="61">
        <v>0</v>
      </c>
      <c r="P245" s="61">
        <v>0</v>
      </c>
      <c r="Q245" s="61">
        <v>0</v>
      </c>
      <c r="R245" s="61">
        <v>0</v>
      </c>
      <c r="S245" s="61">
        <v>0</v>
      </c>
      <c r="T245" s="71">
        <v>0.4</v>
      </c>
      <c r="U245" s="72">
        <v>0.4</v>
      </c>
      <c r="V245" s="61">
        <v>0</v>
      </c>
      <c r="W245" s="72">
        <v>0.5</v>
      </c>
      <c r="X245" s="71">
        <v>4</v>
      </c>
      <c r="Y245" s="72">
        <v>18</v>
      </c>
      <c r="Z245" s="61">
        <v>0</v>
      </c>
      <c r="AA245" s="60">
        <v>0</v>
      </c>
      <c r="AB245" s="61">
        <v>0</v>
      </c>
      <c r="AC245" s="61">
        <v>0</v>
      </c>
      <c r="AD245" s="61">
        <v>0</v>
      </c>
      <c r="AE245" s="61">
        <v>0</v>
      </c>
      <c r="AF245" s="71">
        <v>0.14000000000000001</v>
      </c>
      <c r="AG245" s="72">
        <v>0.01</v>
      </c>
      <c r="AH245" s="72">
        <v>0.16</v>
      </c>
      <c r="AI245" s="72">
        <v>0.14000000000000001</v>
      </c>
      <c r="AJ245" s="72">
        <v>0.16</v>
      </c>
      <c r="AK245" s="64" t="s">
        <v>25</v>
      </c>
    </row>
    <row r="246" spans="1:37" ht="17.25" thickBot="1">
      <c r="A246" s="73">
        <v>244</v>
      </c>
      <c r="B246" s="58" t="s">
        <v>255</v>
      </c>
      <c r="C246" s="59" t="s">
        <v>1817</v>
      </c>
      <c r="D246" s="70" t="s">
        <v>102</v>
      </c>
      <c r="E246" s="59" t="s">
        <v>77</v>
      </c>
      <c r="F246" s="70" t="s">
        <v>3552</v>
      </c>
      <c r="G246" s="70">
        <v>1996</v>
      </c>
      <c r="H246" s="71">
        <v>1</v>
      </c>
      <c r="I246" s="61">
        <v>0</v>
      </c>
      <c r="J246" s="72">
        <v>19</v>
      </c>
      <c r="K246" s="72">
        <v>0.2</v>
      </c>
      <c r="L246" s="60">
        <v>0</v>
      </c>
      <c r="M246" s="61">
        <v>0</v>
      </c>
      <c r="N246" s="61">
        <v>0</v>
      </c>
      <c r="O246" s="61">
        <v>0</v>
      </c>
      <c r="P246" s="61">
        <v>0</v>
      </c>
      <c r="Q246" s="61">
        <v>0</v>
      </c>
      <c r="R246" s="61">
        <v>0</v>
      </c>
      <c r="S246" s="61">
        <v>0</v>
      </c>
      <c r="T246" s="60">
        <v>0</v>
      </c>
      <c r="U246" s="61">
        <v>0</v>
      </c>
      <c r="V246" s="61">
        <v>0</v>
      </c>
      <c r="W246" s="61">
        <v>0</v>
      </c>
      <c r="X246" s="71">
        <v>1</v>
      </c>
      <c r="Y246" s="72">
        <v>1</v>
      </c>
      <c r="Z246" s="61">
        <v>0</v>
      </c>
      <c r="AA246" s="60">
        <v>0</v>
      </c>
      <c r="AB246" s="61">
        <v>0</v>
      </c>
      <c r="AC246" s="61">
        <v>0</v>
      </c>
      <c r="AD246" s="61">
        <v>0</v>
      </c>
      <c r="AE246" s="61">
        <v>0</v>
      </c>
      <c r="AF246" s="71">
        <v>7.0000000000000007E-2</v>
      </c>
      <c r="AG246" s="61">
        <v>0</v>
      </c>
      <c r="AH246" s="72">
        <v>7.0000000000000007E-2</v>
      </c>
      <c r="AI246" s="72">
        <v>7.0000000000000007E-2</v>
      </c>
      <c r="AJ246" s="72">
        <v>7.0000000000000007E-2</v>
      </c>
      <c r="AK246" s="64" t="s">
        <v>25</v>
      </c>
    </row>
    <row r="247" spans="1:37" ht="17.25" thickBot="1">
      <c r="A247" s="73">
        <v>245</v>
      </c>
      <c r="B247" s="58" t="s">
        <v>255</v>
      </c>
      <c r="C247" s="59" t="s">
        <v>1817</v>
      </c>
      <c r="D247" s="70" t="s">
        <v>102</v>
      </c>
      <c r="E247" s="59" t="s">
        <v>96</v>
      </c>
      <c r="F247" s="70" t="s">
        <v>3552</v>
      </c>
      <c r="G247" s="70">
        <v>1996</v>
      </c>
      <c r="H247" s="71">
        <v>2</v>
      </c>
      <c r="I247" s="72">
        <v>1</v>
      </c>
      <c r="J247" s="72">
        <v>111</v>
      </c>
      <c r="K247" s="72">
        <v>1.2</v>
      </c>
      <c r="L247" s="60">
        <v>0</v>
      </c>
      <c r="M247" s="61">
        <v>0</v>
      </c>
      <c r="N247" s="61">
        <v>0</v>
      </c>
      <c r="O247" s="61">
        <v>0</v>
      </c>
      <c r="P247" s="61">
        <v>0</v>
      </c>
      <c r="Q247" s="61">
        <v>0</v>
      </c>
      <c r="R247" s="61">
        <v>0</v>
      </c>
      <c r="S247" s="61">
        <v>0</v>
      </c>
      <c r="T247" s="71">
        <v>1.4</v>
      </c>
      <c r="U247" s="72">
        <v>1.4</v>
      </c>
      <c r="V247" s="72">
        <v>0.1</v>
      </c>
      <c r="W247" s="72">
        <v>1.5</v>
      </c>
      <c r="X247" s="71">
        <v>1</v>
      </c>
      <c r="Y247" s="61">
        <v>0</v>
      </c>
      <c r="Z247" s="72">
        <v>6</v>
      </c>
      <c r="AA247" s="60">
        <v>0</v>
      </c>
      <c r="AB247" s="61">
        <v>0</v>
      </c>
      <c r="AC247" s="61">
        <v>0</v>
      </c>
      <c r="AD247" s="61">
        <v>0</v>
      </c>
      <c r="AE247" s="61">
        <v>0</v>
      </c>
      <c r="AF247" s="71">
        <v>1.1599999999999999</v>
      </c>
      <c r="AG247" s="72">
        <v>0.05</v>
      </c>
      <c r="AH247" s="72">
        <v>1.22</v>
      </c>
      <c r="AI247" s="72">
        <v>1.1599999999999999</v>
      </c>
      <c r="AJ247" s="72">
        <v>1.22</v>
      </c>
      <c r="AK247" s="64" t="s">
        <v>25</v>
      </c>
    </row>
    <row r="248" spans="1:37" ht="17.25" thickBot="1">
      <c r="A248" s="73">
        <v>246</v>
      </c>
      <c r="B248" s="58" t="s">
        <v>257</v>
      </c>
      <c r="C248" s="59" t="s">
        <v>1863</v>
      </c>
      <c r="D248" s="70" t="s">
        <v>102</v>
      </c>
      <c r="E248" s="59" t="s">
        <v>77</v>
      </c>
      <c r="F248" s="70" t="s">
        <v>3209</v>
      </c>
      <c r="G248" s="70">
        <v>1999</v>
      </c>
      <c r="H248" s="71">
        <v>5</v>
      </c>
      <c r="I248" s="72">
        <v>5</v>
      </c>
      <c r="J248" s="72">
        <v>450</v>
      </c>
      <c r="K248" s="72">
        <v>5</v>
      </c>
      <c r="L248" s="71">
        <v>4</v>
      </c>
      <c r="M248" s="61">
        <v>0</v>
      </c>
      <c r="N248" s="72">
        <v>4</v>
      </c>
      <c r="O248" s="72">
        <v>2</v>
      </c>
      <c r="P248" s="72">
        <v>2</v>
      </c>
      <c r="Q248" s="72">
        <v>2</v>
      </c>
      <c r="R248" s="61">
        <v>0</v>
      </c>
      <c r="S248" s="61">
        <v>0</v>
      </c>
      <c r="T248" s="71">
        <v>4.0999999999999996</v>
      </c>
      <c r="U248" s="72">
        <v>2.6</v>
      </c>
      <c r="V248" s="72">
        <v>0.6</v>
      </c>
      <c r="W248" s="72">
        <v>3.2</v>
      </c>
      <c r="X248" s="71">
        <v>15</v>
      </c>
      <c r="Y248" s="72">
        <v>16</v>
      </c>
      <c r="Z248" s="72">
        <v>45</v>
      </c>
      <c r="AA248" s="71">
        <v>0.8</v>
      </c>
      <c r="AB248" s="61">
        <v>0</v>
      </c>
      <c r="AC248" s="72">
        <v>0.8</v>
      </c>
      <c r="AD248" s="72">
        <v>0.4</v>
      </c>
      <c r="AE248" s="72">
        <v>0.4</v>
      </c>
      <c r="AF248" s="71">
        <v>0.83</v>
      </c>
      <c r="AG248" s="72">
        <v>0.12</v>
      </c>
      <c r="AH248" s="72">
        <v>0.95</v>
      </c>
      <c r="AI248" s="72">
        <v>0.51</v>
      </c>
      <c r="AJ248" s="72">
        <v>0.63</v>
      </c>
      <c r="AK248" s="64" t="s">
        <v>25</v>
      </c>
    </row>
    <row r="249" spans="1:37" ht="17.25" thickBot="1">
      <c r="A249" s="73">
        <v>247</v>
      </c>
      <c r="B249" s="58" t="s">
        <v>2719</v>
      </c>
      <c r="C249" s="59" t="s">
        <v>1815</v>
      </c>
      <c r="D249" s="70" t="s">
        <v>103</v>
      </c>
      <c r="E249" s="59" t="s">
        <v>2356</v>
      </c>
      <c r="F249" s="70" t="s">
        <v>3606</v>
      </c>
      <c r="G249" s="70">
        <v>2002</v>
      </c>
      <c r="H249" s="71">
        <v>1</v>
      </c>
      <c r="I249" s="72">
        <v>1</v>
      </c>
      <c r="J249" s="72">
        <v>69</v>
      </c>
      <c r="K249" s="72">
        <v>0.8</v>
      </c>
      <c r="L249" s="60">
        <v>0</v>
      </c>
      <c r="M249" s="61">
        <v>0</v>
      </c>
      <c r="N249" s="61">
        <v>0</v>
      </c>
      <c r="O249" s="61">
        <v>0</v>
      </c>
      <c r="P249" s="61">
        <v>0</v>
      </c>
      <c r="Q249" s="61">
        <v>0</v>
      </c>
      <c r="R249" s="61">
        <v>0</v>
      </c>
      <c r="S249" s="61">
        <v>0</v>
      </c>
      <c r="T249" s="71">
        <v>0.3</v>
      </c>
      <c r="U249" s="72">
        <v>0.3</v>
      </c>
      <c r="V249" s="61">
        <v>0</v>
      </c>
      <c r="W249" s="72">
        <v>0.3</v>
      </c>
      <c r="X249" s="60">
        <v>0</v>
      </c>
      <c r="Y249" s="61">
        <v>0</v>
      </c>
      <c r="Z249" s="72">
        <v>2</v>
      </c>
      <c r="AA249" s="60">
        <v>0</v>
      </c>
      <c r="AB249" s="61">
        <v>0</v>
      </c>
      <c r="AC249" s="61">
        <v>0</v>
      </c>
      <c r="AD249" s="61">
        <v>0</v>
      </c>
      <c r="AE249" s="61">
        <v>0</v>
      </c>
      <c r="AF249" s="71">
        <v>0.39</v>
      </c>
      <c r="AG249" s="61">
        <v>0</v>
      </c>
      <c r="AH249" s="72">
        <v>0.39</v>
      </c>
      <c r="AI249" s="72">
        <v>0.39</v>
      </c>
      <c r="AJ249" s="72">
        <v>0.39</v>
      </c>
      <c r="AK249" s="64" t="s">
        <v>25</v>
      </c>
    </row>
    <row r="250" spans="1:37" ht="17.25" thickBot="1">
      <c r="A250" s="73">
        <v>248</v>
      </c>
      <c r="B250" s="58" t="s">
        <v>2719</v>
      </c>
      <c r="C250" s="59" t="s">
        <v>1815</v>
      </c>
      <c r="D250" s="70" t="s">
        <v>103</v>
      </c>
      <c r="E250" s="59" t="s">
        <v>65</v>
      </c>
      <c r="F250" s="70" t="s">
        <v>3606</v>
      </c>
      <c r="G250" s="70">
        <v>2002</v>
      </c>
      <c r="H250" s="71">
        <v>1</v>
      </c>
      <c r="I250" s="61">
        <v>0</v>
      </c>
      <c r="J250" s="72">
        <v>1</v>
      </c>
      <c r="K250" s="61">
        <v>0</v>
      </c>
      <c r="L250" s="60">
        <v>0</v>
      </c>
      <c r="M250" s="61">
        <v>0</v>
      </c>
      <c r="N250" s="61">
        <v>0</v>
      </c>
      <c r="O250" s="61">
        <v>0</v>
      </c>
      <c r="P250" s="61">
        <v>0</v>
      </c>
      <c r="Q250" s="61">
        <v>0</v>
      </c>
      <c r="R250" s="61">
        <v>0</v>
      </c>
      <c r="S250" s="61">
        <v>0</v>
      </c>
      <c r="T250" s="60">
        <v>0</v>
      </c>
      <c r="U250" s="61">
        <v>0</v>
      </c>
      <c r="V250" s="61">
        <v>0</v>
      </c>
      <c r="W250" s="61">
        <v>0</v>
      </c>
      <c r="X250" s="60">
        <v>0</v>
      </c>
      <c r="Y250" s="61">
        <v>0</v>
      </c>
      <c r="Z250" s="61">
        <v>0</v>
      </c>
      <c r="AA250" s="60">
        <v>0</v>
      </c>
      <c r="AB250" s="61">
        <v>0</v>
      </c>
      <c r="AC250" s="61">
        <v>0</v>
      </c>
      <c r="AD250" s="61">
        <v>0</v>
      </c>
      <c r="AE250" s="61">
        <v>0</v>
      </c>
      <c r="AF250" s="60">
        <v>0</v>
      </c>
      <c r="AG250" s="61">
        <v>0</v>
      </c>
      <c r="AH250" s="61">
        <v>0</v>
      </c>
      <c r="AI250" s="61">
        <v>0</v>
      </c>
      <c r="AJ250" s="61">
        <v>0</v>
      </c>
      <c r="AK250" s="64" t="s">
        <v>25</v>
      </c>
    </row>
    <row r="251" spans="1:37" ht="17.25" thickBot="1">
      <c r="A251" s="73">
        <v>249</v>
      </c>
      <c r="B251" s="58" t="s">
        <v>2993</v>
      </c>
      <c r="C251" s="59" t="s">
        <v>1814</v>
      </c>
      <c r="D251" s="70" t="s">
        <v>102</v>
      </c>
      <c r="E251" s="59" t="s">
        <v>2356</v>
      </c>
      <c r="F251" s="70" t="s">
        <v>3607</v>
      </c>
      <c r="G251" s="70">
        <v>1996</v>
      </c>
      <c r="H251" s="71">
        <v>3</v>
      </c>
      <c r="I251" s="72">
        <v>2</v>
      </c>
      <c r="J251" s="72">
        <v>199</v>
      </c>
      <c r="K251" s="72">
        <v>2.2000000000000002</v>
      </c>
      <c r="L251" s="60">
        <v>0</v>
      </c>
      <c r="M251" s="72">
        <v>1</v>
      </c>
      <c r="N251" s="72">
        <v>1</v>
      </c>
      <c r="O251" s="61">
        <v>0</v>
      </c>
      <c r="P251" s="61">
        <v>0</v>
      </c>
      <c r="Q251" s="61">
        <v>0</v>
      </c>
      <c r="R251" s="72">
        <v>2</v>
      </c>
      <c r="S251" s="72">
        <v>1</v>
      </c>
      <c r="T251" s="71">
        <v>0.6</v>
      </c>
      <c r="U251" s="72">
        <v>0.6</v>
      </c>
      <c r="V251" s="72">
        <v>0.4</v>
      </c>
      <c r="W251" s="72">
        <v>1</v>
      </c>
      <c r="X251" s="60">
        <v>0</v>
      </c>
      <c r="Y251" s="72">
        <v>4</v>
      </c>
      <c r="Z251" s="72">
        <v>5</v>
      </c>
      <c r="AA251" s="60">
        <v>0</v>
      </c>
      <c r="AB251" s="72">
        <v>0.45</v>
      </c>
      <c r="AC251" s="72">
        <v>0.45</v>
      </c>
      <c r="AD251" s="61">
        <v>0</v>
      </c>
      <c r="AE251" s="72">
        <v>0.45</v>
      </c>
      <c r="AF251" s="71">
        <v>0.25</v>
      </c>
      <c r="AG251" s="72">
        <v>0.2</v>
      </c>
      <c r="AH251" s="72">
        <v>0.45</v>
      </c>
      <c r="AI251" s="72">
        <v>0.25</v>
      </c>
      <c r="AJ251" s="72">
        <v>0.45</v>
      </c>
      <c r="AK251" s="64" t="s">
        <v>25</v>
      </c>
    </row>
    <row r="252" spans="1:37" ht="17.25" thickBot="1">
      <c r="A252" s="73">
        <v>250</v>
      </c>
      <c r="B252" s="58" t="s">
        <v>258</v>
      </c>
      <c r="C252" s="59" t="s">
        <v>1814</v>
      </c>
      <c r="D252" s="70" t="s">
        <v>1813</v>
      </c>
      <c r="E252" s="59" t="s">
        <v>83</v>
      </c>
      <c r="F252" s="70" t="s">
        <v>3608</v>
      </c>
      <c r="G252" s="70">
        <v>1994</v>
      </c>
      <c r="H252" s="71">
        <v>5</v>
      </c>
      <c r="I252" s="72">
        <v>5</v>
      </c>
      <c r="J252" s="72">
        <v>403</v>
      </c>
      <c r="K252" s="72">
        <v>4.5</v>
      </c>
      <c r="L252" s="71">
        <v>1</v>
      </c>
      <c r="M252" s="61">
        <v>0</v>
      </c>
      <c r="N252" s="72">
        <v>1</v>
      </c>
      <c r="O252" s="72">
        <v>1</v>
      </c>
      <c r="P252" s="61">
        <v>0</v>
      </c>
      <c r="Q252" s="61">
        <v>0</v>
      </c>
      <c r="R252" s="72">
        <v>1</v>
      </c>
      <c r="S252" s="61">
        <v>0</v>
      </c>
      <c r="T252" s="71">
        <v>0.8</v>
      </c>
      <c r="U252" s="72">
        <v>0.8</v>
      </c>
      <c r="V252" s="72">
        <v>0.3</v>
      </c>
      <c r="W252" s="72">
        <v>1.1000000000000001</v>
      </c>
      <c r="X252" s="71">
        <v>6</v>
      </c>
      <c r="Y252" s="72">
        <v>24</v>
      </c>
      <c r="Z252" s="72">
        <v>17</v>
      </c>
      <c r="AA252" s="71">
        <v>0.22</v>
      </c>
      <c r="AB252" s="61">
        <v>0</v>
      </c>
      <c r="AC252" s="72">
        <v>0.22</v>
      </c>
      <c r="AD252" s="72">
        <v>0.22</v>
      </c>
      <c r="AE252" s="72">
        <v>0.22</v>
      </c>
      <c r="AF252" s="71">
        <v>0.17</v>
      </c>
      <c r="AG252" s="72">
        <v>0.08</v>
      </c>
      <c r="AH252" s="72">
        <v>0.25</v>
      </c>
      <c r="AI252" s="72">
        <v>0.17</v>
      </c>
      <c r="AJ252" s="72">
        <v>0.25</v>
      </c>
      <c r="AK252" s="64" t="s">
        <v>25</v>
      </c>
    </row>
    <row r="253" spans="1:37" ht="17.25" thickBot="1">
      <c r="A253" s="73">
        <v>251</v>
      </c>
      <c r="B253" s="58" t="s">
        <v>259</v>
      </c>
      <c r="C253" s="59" t="s">
        <v>1814</v>
      </c>
      <c r="D253" s="70" t="s">
        <v>104</v>
      </c>
      <c r="E253" s="59" t="s">
        <v>87</v>
      </c>
      <c r="F253" s="70" t="s">
        <v>3609</v>
      </c>
      <c r="G253" s="70">
        <v>1996</v>
      </c>
      <c r="H253" s="71">
        <v>5</v>
      </c>
      <c r="I253" s="72">
        <v>5</v>
      </c>
      <c r="J253" s="72">
        <v>416</v>
      </c>
      <c r="K253" s="72">
        <v>4.5999999999999996</v>
      </c>
      <c r="L253" s="60">
        <v>0</v>
      </c>
      <c r="M253" s="61">
        <v>0</v>
      </c>
      <c r="N253" s="61">
        <v>0</v>
      </c>
      <c r="O253" s="61">
        <v>0</v>
      </c>
      <c r="P253" s="61">
        <v>0</v>
      </c>
      <c r="Q253" s="61">
        <v>0</v>
      </c>
      <c r="R253" s="61">
        <v>0</v>
      </c>
      <c r="S253" s="61">
        <v>0</v>
      </c>
      <c r="T253" s="71">
        <v>0.2</v>
      </c>
      <c r="U253" s="72">
        <v>0.2</v>
      </c>
      <c r="V253" s="72">
        <v>0.2</v>
      </c>
      <c r="W253" s="72">
        <v>0.4</v>
      </c>
      <c r="X253" s="71">
        <v>1</v>
      </c>
      <c r="Y253" s="72">
        <v>10</v>
      </c>
      <c r="Z253" s="61">
        <v>0</v>
      </c>
      <c r="AA253" s="60">
        <v>0</v>
      </c>
      <c r="AB253" s="61">
        <v>0</v>
      </c>
      <c r="AC253" s="61">
        <v>0</v>
      </c>
      <c r="AD253" s="61">
        <v>0</v>
      </c>
      <c r="AE253" s="61">
        <v>0</v>
      </c>
      <c r="AF253" s="71">
        <v>0.05</v>
      </c>
      <c r="AG253" s="72">
        <v>0.04</v>
      </c>
      <c r="AH253" s="72">
        <v>0.08</v>
      </c>
      <c r="AI253" s="72">
        <v>0.05</v>
      </c>
      <c r="AJ253" s="72">
        <v>0.08</v>
      </c>
      <c r="AK253" s="64" t="s">
        <v>25</v>
      </c>
    </row>
    <row r="254" spans="1:37" ht="17.25" thickBot="1">
      <c r="A254" s="73">
        <v>252</v>
      </c>
      <c r="B254" s="58" t="s">
        <v>3198</v>
      </c>
      <c r="C254" s="59" t="s">
        <v>1815</v>
      </c>
      <c r="D254" s="70" t="s">
        <v>1822</v>
      </c>
      <c r="E254" s="59" t="s">
        <v>96</v>
      </c>
      <c r="F254" s="70" t="s">
        <v>3610</v>
      </c>
      <c r="G254" s="70">
        <v>1999</v>
      </c>
      <c r="H254" s="71">
        <v>2</v>
      </c>
      <c r="I254" s="72">
        <v>1</v>
      </c>
      <c r="J254" s="72">
        <v>103</v>
      </c>
      <c r="K254" s="72">
        <v>1.1000000000000001</v>
      </c>
      <c r="L254" s="60">
        <v>0</v>
      </c>
      <c r="M254" s="61">
        <v>0</v>
      </c>
      <c r="N254" s="61">
        <v>0</v>
      </c>
      <c r="O254" s="61">
        <v>0</v>
      </c>
      <c r="P254" s="61">
        <v>0</v>
      </c>
      <c r="Q254" s="61">
        <v>0</v>
      </c>
      <c r="R254" s="61">
        <v>0</v>
      </c>
      <c r="S254" s="61">
        <v>0</v>
      </c>
      <c r="T254" s="71">
        <v>0.1</v>
      </c>
      <c r="U254" s="72">
        <v>0.1</v>
      </c>
      <c r="V254" s="61">
        <v>0</v>
      </c>
      <c r="W254" s="72">
        <v>0.1</v>
      </c>
      <c r="X254" s="60">
        <v>0</v>
      </c>
      <c r="Y254" s="72">
        <v>1</v>
      </c>
      <c r="Z254" s="72">
        <v>3</v>
      </c>
      <c r="AA254" s="60">
        <v>0</v>
      </c>
      <c r="AB254" s="61">
        <v>0</v>
      </c>
      <c r="AC254" s="61">
        <v>0</v>
      </c>
      <c r="AD254" s="61">
        <v>0</v>
      </c>
      <c r="AE254" s="61">
        <v>0</v>
      </c>
      <c r="AF254" s="71">
        <v>0.09</v>
      </c>
      <c r="AG254" s="61">
        <v>0</v>
      </c>
      <c r="AH254" s="72">
        <v>0.09</v>
      </c>
      <c r="AI254" s="72">
        <v>0.09</v>
      </c>
      <c r="AJ254" s="72">
        <v>0.09</v>
      </c>
      <c r="AK254" s="64" t="s">
        <v>25</v>
      </c>
    </row>
    <row r="255" spans="1:37" ht="17.25" thickBot="1">
      <c r="A255" s="73">
        <v>253</v>
      </c>
      <c r="B255" s="58" t="s">
        <v>260</v>
      </c>
      <c r="C255" s="59" t="s">
        <v>1814</v>
      </c>
      <c r="D255" s="70" t="s">
        <v>1813</v>
      </c>
      <c r="E255" s="59" t="s">
        <v>69</v>
      </c>
      <c r="F255" s="70" t="s">
        <v>3611</v>
      </c>
      <c r="G255" s="70">
        <v>1996</v>
      </c>
      <c r="H255" s="71">
        <v>3</v>
      </c>
      <c r="I255" s="72">
        <v>1</v>
      </c>
      <c r="J255" s="72">
        <v>93</v>
      </c>
      <c r="K255" s="72">
        <v>1</v>
      </c>
      <c r="L255" s="60">
        <v>0</v>
      </c>
      <c r="M255" s="61">
        <v>0</v>
      </c>
      <c r="N255" s="61">
        <v>0</v>
      </c>
      <c r="O255" s="61">
        <v>0</v>
      </c>
      <c r="P255" s="61">
        <v>0</v>
      </c>
      <c r="Q255" s="61">
        <v>0</v>
      </c>
      <c r="R255" s="61">
        <v>0</v>
      </c>
      <c r="S255" s="61">
        <v>0</v>
      </c>
      <c r="T255" s="60">
        <v>0</v>
      </c>
      <c r="U255" s="61">
        <v>0</v>
      </c>
      <c r="V255" s="61">
        <v>0</v>
      </c>
      <c r="W255" s="61">
        <v>0</v>
      </c>
      <c r="X255" s="71">
        <v>2</v>
      </c>
      <c r="Y255" s="72">
        <v>2</v>
      </c>
      <c r="Z255" s="72">
        <v>4</v>
      </c>
      <c r="AA255" s="60">
        <v>0</v>
      </c>
      <c r="AB255" s="61">
        <v>0</v>
      </c>
      <c r="AC255" s="61">
        <v>0</v>
      </c>
      <c r="AD255" s="61">
        <v>0</v>
      </c>
      <c r="AE255" s="61">
        <v>0</v>
      </c>
      <c r="AF255" s="60">
        <v>0</v>
      </c>
      <c r="AG255" s="72">
        <v>0.04</v>
      </c>
      <c r="AH255" s="72">
        <v>0.04</v>
      </c>
      <c r="AI255" s="61">
        <v>0</v>
      </c>
      <c r="AJ255" s="72">
        <v>0.04</v>
      </c>
      <c r="AK255" s="64" t="s">
        <v>25</v>
      </c>
    </row>
    <row r="256" spans="1:37" ht="17.25" thickBot="1">
      <c r="A256" s="73">
        <v>254</v>
      </c>
      <c r="B256" s="58" t="s">
        <v>3199</v>
      </c>
      <c r="C256" s="59" t="s">
        <v>1815</v>
      </c>
      <c r="D256" s="70" t="s">
        <v>104</v>
      </c>
      <c r="E256" s="59" t="s">
        <v>77</v>
      </c>
      <c r="F256" s="70" t="s">
        <v>3612</v>
      </c>
      <c r="G256" s="70">
        <v>1989</v>
      </c>
      <c r="H256" s="71">
        <v>2</v>
      </c>
      <c r="I256" s="72">
        <v>2</v>
      </c>
      <c r="J256" s="72">
        <v>151</v>
      </c>
      <c r="K256" s="72">
        <v>1.7</v>
      </c>
      <c r="L256" s="60">
        <v>0</v>
      </c>
      <c r="M256" s="61">
        <v>0</v>
      </c>
      <c r="N256" s="61">
        <v>0</v>
      </c>
      <c r="O256" s="61">
        <v>0</v>
      </c>
      <c r="P256" s="61">
        <v>0</v>
      </c>
      <c r="Q256" s="61">
        <v>0</v>
      </c>
      <c r="R256" s="61">
        <v>0</v>
      </c>
      <c r="S256" s="61">
        <v>0</v>
      </c>
      <c r="T256" s="60">
        <v>0</v>
      </c>
      <c r="U256" s="61">
        <v>0</v>
      </c>
      <c r="V256" s="72">
        <v>0.1</v>
      </c>
      <c r="W256" s="72">
        <v>0.1</v>
      </c>
      <c r="X256" s="71">
        <v>1</v>
      </c>
      <c r="Y256" s="72">
        <v>6</v>
      </c>
      <c r="Z256" s="72">
        <v>1</v>
      </c>
      <c r="AA256" s="60">
        <v>0</v>
      </c>
      <c r="AB256" s="61">
        <v>0</v>
      </c>
      <c r="AC256" s="61">
        <v>0</v>
      </c>
      <c r="AD256" s="61">
        <v>0</v>
      </c>
      <c r="AE256" s="61">
        <v>0</v>
      </c>
      <c r="AF256" s="60">
        <v>0</v>
      </c>
      <c r="AG256" s="72">
        <v>7.0000000000000007E-2</v>
      </c>
      <c r="AH256" s="72">
        <v>7.0000000000000007E-2</v>
      </c>
      <c r="AI256" s="61">
        <v>0</v>
      </c>
      <c r="AJ256" s="72">
        <v>7.0000000000000007E-2</v>
      </c>
      <c r="AK256" s="64" t="s">
        <v>25</v>
      </c>
    </row>
    <row r="257" spans="1:37" ht="17.25" thickBot="1">
      <c r="A257" s="73">
        <v>255</v>
      </c>
      <c r="B257" s="58" t="s">
        <v>3232</v>
      </c>
      <c r="C257" s="59" t="s">
        <v>1869</v>
      </c>
      <c r="D257" s="70" t="s">
        <v>103</v>
      </c>
      <c r="E257" s="59" t="s">
        <v>69</v>
      </c>
      <c r="F257" s="70" t="s">
        <v>3234</v>
      </c>
      <c r="G257" s="70">
        <v>2003</v>
      </c>
      <c r="H257" s="71">
        <v>1</v>
      </c>
      <c r="I257" s="61">
        <v>0</v>
      </c>
      <c r="J257" s="72">
        <v>27</v>
      </c>
      <c r="K257" s="72">
        <v>0.3</v>
      </c>
      <c r="L257" s="71">
        <v>1</v>
      </c>
      <c r="M257" s="61">
        <v>0</v>
      </c>
      <c r="N257" s="72">
        <v>1</v>
      </c>
      <c r="O257" s="72">
        <v>1</v>
      </c>
      <c r="P257" s="61">
        <v>0</v>
      </c>
      <c r="Q257" s="61">
        <v>0</v>
      </c>
      <c r="R257" s="72">
        <v>1</v>
      </c>
      <c r="S257" s="61">
        <v>0</v>
      </c>
      <c r="T257" s="60">
        <v>0</v>
      </c>
      <c r="U257" s="61">
        <v>0</v>
      </c>
      <c r="V257" s="61">
        <v>0</v>
      </c>
      <c r="W257" s="61">
        <v>0</v>
      </c>
      <c r="X257" s="60">
        <v>0</v>
      </c>
      <c r="Y257" s="72">
        <v>1</v>
      </c>
      <c r="Z257" s="72">
        <v>4</v>
      </c>
      <c r="AA257" s="71">
        <v>3.33</v>
      </c>
      <c r="AB257" s="61">
        <v>0</v>
      </c>
      <c r="AC257" s="72">
        <v>3.33</v>
      </c>
      <c r="AD257" s="72">
        <v>3.33</v>
      </c>
      <c r="AE257" s="72">
        <v>3.33</v>
      </c>
      <c r="AF257" s="71">
        <v>0.09</v>
      </c>
      <c r="AG257" s="61">
        <v>0</v>
      </c>
      <c r="AH257" s="72">
        <v>0.09</v>
      </c>
      <c r="AI257" s="72">
        <v>0.09</v>
      </c>
      <c r="AJ257" s="72">
        <v>0.09</v>
      </c>
      <c r="AK257" s="64" t="s">
        <v>25</v>
      </c>
    </row>
    <row r="258" spans="1:37" ht="17.25" thickBot="1">
      <c r="A258" s="73">
        <v>256</v>
      </c>
      <c r="B258" s="58" t="s">
        <v>261</v>
      </c>
      <c r="C258" s="59" t="s">
        <v>1841</v>
      </c>
      <c r="D258" s="70" t="s">
        <v>104</v>
      </c>
      <c r="E258" s="59" t="s">
        <v>95</v>
      </c>
      <c r="F258" s="70" t="s">
        <v>3613</v>
      </c>
      <c r="G258" s="70">
        <v>1997</v>
      </c>
      <c r="H258" s="71">
        <v>2</v>
      </c>
      <c r="I258" s="61">
        <v>0</v>
      </c>
      <c r="J258" s="72">
        <v>35</v>
      </c>
      <c r="K258" s="72">
        <v>0.4</v>
      </c>
      <c r="L258" s="60">
        <v>0</v>
      </c>
      <c r="M258" s="61">
        <v>0</v>
      </c>
      <c r="N258" s="61">
        <v>0</v>
      </c>
      <c r="O258" s="61">
        <v>0</v>
      </c>
      <c r="P258" s="61">
        <v>0</v>
      </c>
      <c r="Q258" s="61">
        <v>0</v>
      </c>
      <c r="R258" s="72">
        <v>1</v>
      </c>
      <c r="S258" s="61">
        <v>0</v>
      </c>
      <c r="T258" s="60">
        <v>0</v>
      </c>
      <c r="U258" s="61">
        <v>0</v>
      </c>
      <c r="V258" s="61">
        <v>0</v>
      </c>
      <c r="W258" s="61">
        <v>0</v>
      </c>
      <c r="X258" s="71">
        <v>1</v>
      </c>
      <c r="Y258" s="72">
        <v>2</v>
      </c>
      <c r="Z258" s="61">
        <v>0</v>
      </c>
      <c r="AA258" s="60">
        <v>0</v>
      </c>
      <c r="AB258" s="61">
        <v>0</v>
      </c>
      <c r="AC258" s="61">
        <v>0</v>
      </c>
      <c r="AD258" s="61">
        <v>0</v>
      </c>
      <c r="AE258" s="61">
        <v>0</v>
      </c>
      <c r="AF258" s="60">
        <v>0</v>
      </c>
      <c r="AG258" s="72">
        <v>0.05</v>
      </c>
      <c r="AH258" s="72">
        <v>0.05</v>
      </c>
      <c r="AI258" s="61">
        <v>0</v>
      </c>
      <c r="AJ258" s="72">
        <v>0.05</v>
      </c>
      <c r="AK258" s="64" t="s">
        <v>25</v>
      </c>
    </row>
    <row r="259" spans="1:37" ht="17.25" thickBot="1">
      <c r="A259" s="73">
        <v>257</v>
      </c>
      <c r="B259" s="58" t="s">
        <v>262</v>
      </c>
      <c r="C259" s="59" t="s">
        <v>1815</v>
      </c>
      <c r="D259" s="70" t="s">
        <v>104</v>
      </c>
      <c r="E259" s="59" t="s">
        <v>73</v>
      </c>
      <c r="F259" s="70" t="s">
        <v>3614</v>
      </c>
      <c r="G259" s="70">
        <v>1986</v>
      </c>
      <c r="H259" s="71">
        <v>5</v>
      </c>
      <c r="I259" s="72">
        <v>3</v>
      </c>
      <c r="J259" s="72">
        <v>229</v>
      </c>
      <c r="K259" s="72">
        <v>2.5</v>
      </c>
      <c r="L259" s="60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72">
        <v>2</v>
      </c>
      <c r="S259" s="61">
        <v>0</v>
      </c>
      <c r="T259" s="60">
        <v>0</v>
      </c>
      <c r="U259" s="61">
        <v>0</v>
      </c>
      <c r="V259" s="72">
        <v>0.1</v>
      </c>
      <c r="W259" s="72">
        <v>0.1</v>
      </c>
      <c r="X259" s="71">
        <v>2</v>
      </c>
      <c r="Y259" s="72">
        <v>17</v>
      </c>
      <c r="Z259" s="72">
        <v>15</v>
      </c>
      <c r="AA259" s="60">
        <v>0</v>
      </c>
      <c r="AB259" s="61">
        <v>0</v>
      </c>
      <c r="AC259" s="61">
        <v>0</v>
      </c>
      <c r="AD259" s="61">
        <v>0</v>
      </c>
      <c r="AE259" s="61">
        <v>0</v>
      </c>
      <c r="AF259" s="60">
        <v>0</v>
      </c>
      <c r="AG259" s="72">
        <v>0.04</v>
      </c>
      <c r="AH259" s="72">
        <v>0.04</v>
      </c>
      <c r="AI259" s="61">
        <v>0</v>
      </c>
      <c r="AJ259" s="72">
        <v>0.04</v>
      </c>
      <c r="AK259" s="64" t="s">
        <v>25</v>
      </c>
    </row>
    <row r="260" spans="1:37" ht="17.25" thickBot="1">
      <c r="A260" s="73">
        <v>258</v>
      </c>
      <c r="B260" s="58" t="s">
        <v>263</v>
      </c>
      <c r="C260" s="59" t="s">
        <v>1815</v>
      </c>
      <c r="D260" s="70" t="s">
        <v>104</v>
      </c>
      <c r="E260" s="59" t="s">
        <v>83</v>
      </c>
      <c r="F260" s="70" t="s">
        <v>3176</v>
      </c>
      <c r="G260" s="70">
        <v>1993</v>
      </c>
      <c r="H260" s="71">
        <v>1</v>
      </c>
      <c r="I260" s="72">
        <v>1</v>
      </c>
      <c r="J260" s="72">
        <v>30</v>
      </c>
      <c r="K260" s="72">
        <v>0.3</v>
      </c>
      <c r="L260" s="60">
        <v>0</v>
      </c>
      <c r="M260" s="61">
        <v>0</v>
      </c>
      <c r="N260" s="61">
        <v>0</v>
      </c>
      <c r="O260" s="61">
        <v>0</v>
      </c>
      <c r="P260" s="61">
        <v>0</v>
      </c>
      <c r="Q260" s="61">
        <v>0</v>
      </c>
      <c r="R260" s="61">
        <v>0</v>
      </c>
      <c r="S260" s="61">
        <v>0</v>
      </c>
      <c r="T260" s="60">
        <v>0</v>
      </c>
      <c r="U260" s="61">
        <v>0</v>
      </c>
      <c r="V260" s="61">
        <v>0</v>
      </c>
      <c r="W260" s="61">
        <v>0</v>
      </c>
      <c r="X260" s="60">
        <v>0</v>
      </c>
      <c r="Y260" s="61">
        <v>0</v>
      </c>
      <c r="Z260" s="61">
        <v>0</v>
      </c>
      <c r="AA260" s="60">
        <v>0</v>
      </c>
      <c r="AB260" s="61">
        <v>0</v>
      </c>
      <c r="AC260" s="61">
        <v>0</v>
      </c>
      <c r="AD260" s="61">
        <v>0</v>
      </c>
      <c r="AE260" s="61">
        <v>0</v>
      </c>
      <c r="AF260" s="71">
        <v>0.02</v>
      </c>
      <c r="AG260" s="72">
        <v>7.0000000000000007E-2</v>
      </c>
      <c r="AH260" s="72">
        <v>0.09</v>
      </c>
      <c r="AI260" s="72">
        <v>0.02</v>
      </c>
      <c r="AJ260" s="72">
        <v>0.09</v>
      </c>
      <c r="AK260" s="64" t="s">
        <v>25</v>
      </c>
    </row>
    <row r="261" spans="1:37" ht="17.25" thickBot="1">
      <c r="A261" s="73">
        <v>259</v>
      </c>
      <c r="B261" s="58" t="s">
        <v>264</v>
      </c>
      <c r="C261" s="59" t="s">
        <v>1815</v>
      </c>
      <c r="D261" s="70" t="s">
        <v>104</v>
      </c>
      <c r="E261" s="59" t="s">
        <v>85</v>
      </c>
      <c r="F261" s="70" t="s">
        <v>3615</v>
      </c>
      <c r="G261" s="70">
        <v>1999</v>
      </c>
      <c r="H261" s="71">
        <v>5</v>
      </c>
      <c r="I261" s="72">
        <v>5</v>
      </c>
      <c r="J261" s="72">
        <v>450</v>
      </c>
      <c r="K261" s="72">
        <v>5</v>
      </c>
      <c r="L261" s="60">
        <v>0</v>
      </c>
      <c r="M261" s="72">
        <v>1</v>
      </c>
      <c r="N261" s="72">
        <v>1</v>
      </c>
      <c r="O261" s="61">
        <v>0</v>
      </c>
      <c r="P261" s="61">
        <v>0</v>
      </c>
      <c r="Q261" s="61">
        <v>0</v>
      </c>
      <c r="R261" s="61">
        <v>0</v>
      </c>
      <c r="S261" s="61">
        <v>0</v>
      </c>
      <c r="T261" s="71">
        <v>0.1</v>
      </c>
      <c r="U261" s="72">
        <v>0.1</v>
      </c>
      <c r="V261" s="72">
        <v>0.5</v>
      </c>
      <c r="W261" s="72">
        <v>0.6</v>
      </c>
      <c r="X261" s="71">
        <v>4</v>
      </c>
      <c r="Y261" s="72">
        <v>9</v>
      </c>
      <c r="Z261" s="72">
        <v>27</v>
      </c>
      <c r="AA261" s="60">
        <v>0</v>
      </c>
      <c r="AB261" s="72">
        <v>0.2</v>
      </c>
      <c r="AC261" s="72">
        <v>0.2</v>
      </c>
      <c r="AD261" s="61">
        <v>0</v>
      </c>
      <c r="AE261" s="72">
        <v>0.2</v>
      </c>
      <c r="AF261" s="71">
        <v>0.01</v>
      </c>
      <c r="AG261" s="72">
        <v>0.1</v>
      </c>
      <c r="AH261" s="72">
        <v>0.11</v>
      </c>
      <c r="AI261" s="72">
        <v>0.01</v>
      </c>
      <c r="AJ261" s="72">
        <v>0.11</v>
      </c>
      <c r="AK261" s="64" t="s">
        <v>25</v>
      </c>
    </row>
    <row r="262" spans="1:37" ht="17.25" thickBot="1">
      <c r="A262" s="73">
        <v>260</v>
      </c>
      <c r="B262" s="58" t="s">
        <v>265</v>
      </c>
      <c r="C262" s="59" t="s">
        <v>1864</v>
      </c>
      <c r="D262" s="70" t="s">
        <v>102</v>
      </c>
      <c r="E262" s="59" t="s">
        <v>73</v>
      </c>
      <c r="F262" s="70" t="s">
        <v>3616</v>
      </c>
      <c r="G262" s="70">
        <v>1997</v>
      </c>
      <c r="H262" s="71">
        <v>5</v>
      </c>
      <c r="I262" s="72">
        <v>5</v>
      </c>
      <c r="J262" s="72">
        <v>440</v>
      </c>
      <c r="K262" s="72">
        <v>4.9000000000000004</v>
      </c>
      <c r="L262" s="71">
        <v>1</v>
      </c>
      <c r="M262" s="72">
        <v>3</v>
      </c>
      <c r="N262" s="72">
        <v>4</v>
      </c>
      <c r="O262" s="72">
        <v>1</v>
      </c>
      <c r="P262" s="61">
        <v>0</v>
      </c>
      <c r="Q262" s="61">
        <v>0</v>
      </c>
      <c r="R262" s="72">
        <v>2</v>
      </c>
      <c r="S262" s="61">
        <v>0</v>
      </c>
      <c r="T262" s="71">
        <v>0.9</v>
      </c>
      <c r="U262" s="72">
        <v>0.9</v>
      </c>
      <c r="V262" s="72">
        <v>1.4</v>
      </c>
      <c r="W262" s="72">
        <v>2.2999999999999998</v>
      </c>
      <c r="X262" s="71">
        <v>35</v>
      </c>
      <c r="Y262" s="72">
        <v>12</v>
      </c>
      <c r="Z262" s="72">
        <v>65</v>
      </c>
      <c r="AA262" s="71">
        <v>0.2</v>
      </c>
      <c r="AB262" s="72">
        <v>0.61</v>
      </c>
      <c r="AC262" s="72">
        <v>0.82</v>
      </c>
      <c r="AD262" s="72">
        <v>0.2</v>
      </c>
      <c r="AE262" s="72">
        <v>0.82</v>
      </c>
      <c r="AF262" s="71">
        <v>0.18</v>
      </c>
      <c r="AG262" s="72">
        <v>0.28999999999999998</v>
      </c>
      <c r="AH262" s="72">
        <v>0.48</v>
      </c>
      <c r="AI262" s="72">
        <v>0.18</v>
      </c>
      <c r="AJ262" s="72">
        <v>0.48</v>
      </c>
      <c r="AK262" s="64" t="s">
        <v>25</v>
      </c>
    </row>
    <row r="263" spans="1:37" ht="17.25" thickBot="1">
      <c r="A263" s="73">
        <v>261</v>
      </c>
      <c r="B263" s="58" t="s">
        <v>266</v>
      </c>
      <c r="C263" s="59" t="s">
        <v>1862</v>
      </c>
      <c r="D263" s="70" t="s">
        <v>102</v>
      </c>
      <c r="E263" s="59" t="s">
        <v>75</v>
      </c>
      <c r="F263" s="70" t="s">
        <v>3617</v>
      </c>
      <c r="G263" s="70">
        <v>1994</v>
      </c>
      <c r="H263" s="71">
        <v>1</v>
      </c>
      <c r="I263" s="61">
        <v>0</v>
      </c>
      <c r="J263" s="72">
        <v>33</v>
      </c>
      <c r="K263" s="72">
        <v>0.4</v>
      </c>
      <c r="L263" s="60">
        <v>0</v>
      </c>
      <c r="M263" s="61">
        <v>0</v>
      </c>
      <c r="N263" s="61">
        <v>0</v>
      </c>
      <c r="O263" s="61">
        <v>0</v>
      </c>
      <c r="P263" s="61">
        <v>0</v>
      </c>
      <c r="Q263" s="61">
        <v>0</v>
      </c>
      <c r="R263" s="61">
        <v>0</v>
      </c>
      <c r="S263" s="61">
        <v>0</v>
      </c>
      <c r="T263" s="71">
        <v>0.2</v>
      </c>
      <c r="U263" s="72">
        <v>0.2</v>
      </c>
      <c r="V263" s="61">
        <v>0</v>
      </c>
      <c r="W263" s="72">
        <v>0.2</v>
      </c>
      <c r="X263" s="60">
        <v>0</v>
      </c>
      <c r="Y263" s="72">
        <v>1</v>
      </c>
      <c r="Z263" s="61">
        <v>0</v>
      </c>
      <c r="AA263" s="60">
        <v>0</v>
      </c>
      <c r="AB263" s="61">
        <v>0</v>
      </c>
      <c r="AC263" s="61">
        <v>0</v>
      </c>
      <c r="AD263" s="61">
        <v>0</v>
      </c>
      <c r="AE263" s="61">
        <v>0</v>
      </c>
      <c r="AF263" s="71">
        <v>0.44</v>
      </c>
      <c r="AG263" s="61">
        <v>0</v>
      </c>
      <c r="AH263" s="72">
        <v>0.44</v>
      </c>
      <c r="AI263" s="72">
        <v>0.44</v>
      </c>
      <c r="AJ263" s="72">
        <v>0.44</v>
      </c>
      <c r="AK263" s="64" t="s">
        <v>25</v>
      </c>
    </row>
    <row r="264" spans="1:37" ht="17.25" thickBot="1">
      <c r="A264" s="73">
        <v>262</v>
      </c>
      <c r="B264" s="58" t="s">
        <v>3200</v>
      </c>
      <c r="C264" s="59" t="s">
        <v>1827</v>
      </c>
      <c r="D264" s="70" t="s">
        <v>1822</v>
      </c>
      <c r="E264" s="59" t="s">
        <v>91</v>
      </c>
      <c r="F264" s="70" t="s">
        <v>3618</v>
      </c>
      <c r="G264" s="70">
        <v>2000</v>
      </c>
      <c r="H264" s="71">
        <v>2</v>
      </c>
      <c r="I264" s="61">
        <v>0</v>
      </c>
      <c r="J264" s="72">
        <v>25</v>
      </c>
      <c r="K264" s="72">
        <v>0.3</v>
      </c>
      <c r="L264" s="60">
        <v>0</v>
      </c>
      <c r="M264" s="61">
        <v>0</v>
      </c>
      <c r="N264" s="61">
        <v>0</v>
      </c>
      <c r="O264" s="61">
        <v>0</v>
      </c>
      <c r="P264" s="61">
        <v>0</v>
      </c>
      <c r="Q264" s="61">
        <v>0</v>
      </c>
      <c r="R264" s="61">
        <v>0</v>
      </c>
      <c r="S264" s="61">
        <v>0</v>
      </c>
      <c r="T264" s="60">
        <v>0</v>
      </c>
      <c r="U264" s="61">
        <v>0</v>
      </c>
      <c r="V264" s="61">
        <v>0</v>
      </c>
      <c r="W264" s="61">
        <v>0</v>
      </c>
      <c r="X264" s="71">
        <v>1</v>
      </c>
      <c r="Y264" s="61">
        <v>0</v>
      </c>
      <c r="Z264" s="61">
        <v>0</v>
      </c>
      <c r="AA264" s="60">
        <v>0</v>
      </c>
      <c r="AB264" s="61">
        <v>0</v>
      </c>
      <c r="AC264" s="61">
        <v>0</v>
      </c>
      <c r="AD264" s="61">
        <v>0</v>
      </c>
      <c r="AE264" s="61">
        <v>0</v>
      </c>
      <c r="AF264" s="60">
        <v>0</v>
      </c>
      <c r="AG264" s="61">
        <v>0</v>
      </c>
      <c r="AH264" s="61">
        <v>0</v>
      </c>
      <c r="AI264" s="61">
        <v>0</v>
      </c>
      <c r="AJ264" s="61">
        <v>0</v>
      </c>
      <c r="AK264" s="64" t="s">
        <v>25</v>
      </c>
    </row>
    <row r="265" spans="1:37" ht="17.25" thickBot="1">
      <c r="A265" s="73">
        <v>263</v>
      </c>
      <c r="B265" s="58" t="s">
        <v>3012</v>
      </c>
      <c r="C265" s="59" t="s">
        <v>1824</v>
      </c>
      <c r="D265" s="70" t="s">
        <v>104</v>
      </c>
      <c r="E265" s="59" t="s">
        <v>87</v>
      </c>
      <c r="F265" s="70" t="s">
        <v>3619</v>
      </c>
      <c r="G265" s="70">
        <v>1997</v>
      </c>
      <c r="H265" s="71">
        <v>2</v>
      </c>
      <c r="I265" s="72">
        <v>1</v>
      </c>
      <c r="J265" s="72">
        <v>71</v>
      </c>
      <c r="K265" s="72">
        <v>0.8</v>
      </c>
      <c r="L265" s="60">
        <v>0</v>
      </c>
      <c r="M265" s="61">
        <v>0</v>
      </c>
      <c r="N265" s="61">
        <v>0</v>
      </c>
      <c r="O265" s="61">
        <v>0</v>
      </c>
      <c r="P265" s="61">
        <v>0</v>
      </c>
      <c r="Q265" s="61">
        <v>0</v>
      </c>
      <c r="R265" s="72">
        <v>1</v>
      </c>
      <c r="S265" s="61">
        <v>0</v>
      </c>
      <c r="T265" s="60">
        <v>0</v>
      </c>
      <c r="U265" s="61">
        <v>0</v>
      </c>
      <c r="V265" s="61">
        <v>0</v>
      </c>
      <c r="W265" s="61">
        <v>0</v>
      </c>
      <c r="X265" s="60">
        <v>0</v>
      </c>
      <c r="Y265" s="72">
        <v>1</v>
      </c>
      <c r="Z265" s="72">
        <v>4</v>
      </c>
      <c r="AA265" s="60">
        <v>0</v>
      </c>
      <c r="AB265" s="61">
        <v>0</v>
      </c>
      <c r="AC265" s="61">
        <v>0</v>
      </c>
      <c r="AD265" s="61">
        <v>0</v>
      </c>
      <c r="AE265" s="61">
        <v>0</v>
      </c>
      <c r="AF265" s="60">
        <v>0</v>
      </c>
      <c r="AG265" s="61">
        <v>0</v>
      </c>
      <c r="AH265" s="61">
        <v>0</v>
      </c>
      <c r="AI265" s="61">
        <v>0</v>
      </c>
      <c r="AJ265" s="61">
        <v>0</v>
      </c>
      <c r="AK265" s="64" t="s">
        <v>25</v>
      </c>
    </row>
    <row r="266" spans="1:37" ht="17.25" thickBot="1">
      <c r="A266" s="73">
        <v>264</v>
      </c>
      <c r="B266" s="58" t="s">
        <v>267</v>
      </c>
      <c r="C266" s="59" t="s">
        <v>1841</v>
      </c>
      <c r="D266" s="70" t="s">
        <v>1822</v>
      </c>
      <c r="E266" s="59" t="s">
        <v>95</v>
      </c>
      <c r="F266" s="70" t="s">
        <v>3620</v>
      </c>
      <c r="G266" s="70">
        <v>1992</v>
      </c>
      <c r="H266" s="71">
        <v>3</v>
      </c>
      <c r="I266" s="61">
        <v>0</v>
      </c>
      <c r="J266" s="72">
        <v>57</v>
      </c>
      <c r="K266" s="72">
        <v>0.6</v>
      </c>
      <c r="L266" s="60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61">
        <v>0</v>
      </c>
      <c r="S266" s="61">
        <v>0</v>
      </c>
      <c r="T266" s="71">
        <v>0.3</v>
      </c>
      <c r="U266" s="72">
        <v>0.3</v>
      </c>
      <c r="V266" s="61">
        <v>0</v>
      </c>
      <c r="W266" s="72">
        <v>0.3</v>
      </c>
      <c r="X266" s="71">
        <v>1</v>
      </c>
      <c r="Y266" s="72">
        <v>2</v>
      </c>
      <c r="Z266" s="72">
        <v>9</v>
      </c>
      <c r="AA266" s="60">
        <v>0</v>
      </c>
      <c r="AB266" s="61">
        <v>0</v>
      </c>
      <c r="AC266" s="61">
        <v>0</v>
      </c>
      <c r="AD266" s="61">
        <v>0</v>
      </c>
      <c r="AE266" s="61">
        <v>0</v>
      </c>
      <c r="AF266" s="71">
        <v>0.43</v>
      </c>
      <c r="AG266" s="61">
        <v>0</v>
      </c>
      <c r="AH266" s="72">
        <v>0.43</v>
      </c>
      <c r="AI266" s="72">
        <v>0.43</v>
      </c>
      <c r="AJ266" s="72">
        <v>0.43</v>
      </c>
      <c r="AK266" s="64" t="s">
        <v>25</v>
      </c>
    </row>
    <row r="267" spans="1:37" ht="17.25" thickBot="1">
      <c r="A267" s="73">
        <v>265</v>
      </c>
      <c r="B267" s="58" t="s">
        <v>2720</v>
      </c>
      <c r="C267" s="59" t="s">
        <v>1815</v>
      </c>
      <c r="D267" s="70" t="s">
        <v>102</v>
      </c>
      <c r="E267" s="59" t="s">
        <v>2671</v>
      </c>
      <c r="F267" s="70" t="s">
        <v>3205</v>
      </c>
      <c r="G267" s="70">
        <v>1995</v>
      </c>
      <c r="H267" s="71">
        <v>4</v>
      </c>
      <c r="I267" s="72">
        <v>4</v>
      </c>
      <c r="J267" s="72">
        <v>343</v>
      </c>
      <c r="K267" s="72">
        <v>3.8</v>
      </c>
      <c r="L267" s="71">
        <v>1</v>
      </c>
      <c r="M267" s="72">
        <v>1</v>
      </c>
      <c r="N267" s="72">
        <v>2</v>
      </c>
      <c r="O267" s="61">
        <v>0</v>
      </c>
      <c r="P267" s="72">
        <v>1</v>
      </c>
      <c r="Q267" s="72">
        <v>1</v>
      </c>
      <c r="R267" s="61">
        <v>0</v>
      </c>
      <c r="S267" s="61">
        <v>0</v>
      </c>
      <c r="T267" s="71">
        <v>1.5</v>
      </c>
      <c r="U267" s="72">
        <v>0.7</v>
      </c>
      <c r="V267" s="72">
        <v>0.2</v>
      </c>
      <c r="W267" s="72">
        <v>0.9</v>
      </c>
      <c r="X267" s="71">
        <v>5</v>
      </c>
      <c r="Y267" s="72">
        <v>13</v>
      </c>
      <c r="Z267" s="72">
        <v>21</v>
      </c>
      <c r="AA267" s="71">
        <v>0.26</v>
      </c>
      <c r="AB267" s="72">
        <v>0.26</v>
      </c>
      <c r="AC267" s="72">
        <v>0.52</v>
      </c>
      <c r="AD267" s="61">
        <v>0</v>
      </c>
      <c r="AE267" s="72">
        <v>0.26</v>
      </c>
      <c r="AF267" s="71">
        <v>0.39</v>
      </c>
      <c r="AG267" s="72">
        <v>0.04</v>
      </c>
      <c r="AH267" s="72">
        <v>0.43</v>
      </c>
      <c r="AI267" s="72">
        <v>0.18</v>
      </c>
      <c r="AJ267" s="72">
        <v>0.22</v>
      </c>
      <c r="AK267" s="64" t="s">
        <v>25</v>
      </c>
    </row>
    <row r="268" spans="1:37" ht="17.25" thickBot="1">
      <c r="A268" s="73">
        <v>266</v>
      </c>
      <c r="B268" s="58" t="s">
        <v>268</v>
      </c>
      <c r="C268" s="59" t="s">
        <v>1815</v>
      </c>
      <c r="D268" s="70" t="s">
        <v>103</v>
      </c>
      <c r="E268" s="59" t="s">
        <v>69</v>
      </c>
      <c r="F268" s="70" t="s">
        <v>3621</v>
      </c>
      <c r="G268" s="70">
        <v>1999</v>
      </c>
      <c r="H268" s="71">
        <v>2</v>
      </c>
      <c r="I268" s="72">
        <v>2</v>
      </c>
      <c r="J268" s="72">
        <v>151</v>
      </c>
      <c r="K268" s="72">
        <v>1.7</v>
      </c>
      <c r="L268" s="60">
        <v>0</v>
      </c>
      <c r="M268" s="61">
        <v>0</v>
      </c>
      <c r="N268" s="61">
        <v>0</v>
      </c>
      <c r="O268" s="61">
        <v>0</v>
      </c>
      <c r="P268" s="61">
        <v>0</v>
      </c>
      <c r="Q268" s="61">
        <v>0</v>
      </c>
      <c r="R268" s="61">
        <v>0</v>
      </c>
      <c r="S268" s="61">
        <v>0</v>
      </c>
      <c r="T268" s="60">
        <v>0</v>
      </c>
      <c r="U268" s="61">
        <v>0</v>
      </c>
      <c r="V268" s="61">
        <v>0</v>
      </c>
      <c r="W268" s="61">
        <v>0</v>
      </c>
      <c r="X268" s="71">
        <v>2</v>
      </c>
      <c r="Y268" s="72">
        <v>4</v>
      </c>
      <c r="Z268" s="72">
        <v>6</v>
      </c>
      <c r="AA268" s="60">
        <v>0</v>
      </c>
      <c r="AB268" s="61">
        <v>0</v>
      </c>
      <c r="AC268" s="61">
        <v>0</v>
      </c>
      <c r="AD268" s="61">
        <v>0</v>
      </c>
      <c r="AE268" s="61">
        <v>0</v>
      </c>
      <c r="AF268" s="60">
        <v>0</v>
      </c>
      <c r="AG268" s="72">
        <v>0.03</v>
      </c>
      <c r="AH268" s="72">
        <v>0.03</v>
      </c>
      <c r="AI268" s="61">
        <v>0</v>
      </c>
      <c r="AJ268" s="72">
        <v>0.03</v>
      </c>
      <c r="AK268" s="64" t="s">
        <v>25</v>
      </c>
    </row>
    <row r="269" spans="1:37" ht="17.25" thickBot="1">
      <c r="A269" s="73">
        <v>267</v>
      </c>
      <c r="B269" s="58" t="s">
        <v>270</v>
      </c>
      <c r="C269" s="59" t="s">
        <v>1865</v>
      </c>
      <c r="D269" s="70" t="s">
        <v>2868</v>
      </c>
      <c r="E269" s="59" t="s">
        <v>81</v>
      </c>
      <c r="F269" s="70" t="s">
        <v>3622</v>
      </c>
      <c r="G269" s="70">
        <v>2001</v>
      </c>
      <c r="H269" s="71">
        <v>4</v>
      </c>
      <c r="I269" s="72">
        <v>1</v>
      </c>
      <c r="J269" s="72">
        <v>131</v>
      </c>
      <c r="K269" s="72">
        <v>1.5</v>
      </c>
      <c r="L269" s="60">
        <v>0</v>
      </c>
      <c r="M269" s="61">
        <v>0</v>
      </c>
      <c r="N269" s="61">
        <v>0</v>
      </c>
      <c r="O269" s="61">
        <v>0</v>
      </c>
      <c r="P269" s="61">
        <v>0</v>
      </c>
      <c r="Q269" s="61">
        <v>0</v>
      </c>
      <c r="R269" s="72">
        <v>1</v>
      </c>
      <c r="S269" s="61">
        <v>0</v>
      </c>
      <c r="T269" s="71">
        <v>0.1</v>
      </c>
      <c r="U269" s="72">
        <v>0.1</v>
      </c>
      <c r="V269" s="72">
        <v>0.4</v>
      </c>
      <c r="W269" s="72">
        <v>0.4</v>
      </c>
      <c r="X269" s="71">
        <v>8</v>
      </c>
      <c r="Y269" s="72">
        <v>2</v>
      </c>
      <c r="Z269" s="72">
        <v>10</v>
      </c>
      <c r="AA269" s="60">
        <v>0</v>
      </c>
      <c r="AB269" s="61">
        <v>0</v>
      </c>
      <c r="AC269" s="61">
        <v>0</v>
      </c>
      <c r="AD269" s="61">
        <v>0</v>
      </c>
      <c r="AE269" s="61">
        <v>0</v>
      </c>
      <c r="AF269" s="71">
        <v>7.0000000000000007E-2</v>
      </c>
      <c r="AG269" s="72">
        <v>0.24</v>
      </c>
      <c r="AH269" s="72">
        <v>0.31</v>
      </c>
      <c r="AI269" s="72">
        <v>7.0000000000000007E-2</v>
      </c>
      <c r="AJ269" s="72">
        <v>0.31</v>
      </c>
      <c r="AK269" s="64" t="s">
        <v>25</v>
      </c>
    </row>
    <row r="270" spans="1:37" ht="17.25" thickBot="1">
      <c r="A270" s="73">
        <v>268</v>
      </c>
      <c r="B270" s="58" t="s">
        <v>2866</v>
      </c>
      <c r="C270" s="59" t="s">
        <v>1825</v>
      </c>
      <c r="D270" s="70" t="s">
        <v>102</v>
      </c>
      <c r="E270" s="59" t="s">
        <v>75</v>
      </c>
      <c r="F270" s="70" t="s">
        <v>3623</v>
      </c>
      <c r="G270" s="70">
        <v>2001</v>
      </c>
      <c r="H270" s="71">
        <v>2</v>
      </c>
      <c r="I270" s="61">
        <v>0</v>
      </c>
      <c r="J270" s="72">
        <v>15</v>
      </c>
      <c r="K270" s="72">
        <v>0.2</v>
      </c>
      <c r="L270" s="60">
        <v>0</v>
      </c>
      <c r="M270" s="61">
        <v>0</v>
      </c>
      <c r="N270" s="61">
        <v>0</v>
      </c>
      <c r="O270" s="61">
        <v>0</v>
      </c>
      <c r="P270" s="61">
        <v>0</v>
      </c>
      <c r="Q270" s="61">
        <v>0</v>
      </c>
      <c r="R270" s="61">
        <v>0</v>
      </c>
      <c r="S270" s="61">
        <v>0</v>
      </c>
      <c r="T270" s="60">
        <v>0</v>
      </c>
      <c r="U270" s="61">
        <v>0</v>
      </c>
      <c r="V270" s="61">
        <v>0</v>
      </c>
      <c r="W270" s="61">
        <v>0</v>
      </c>
      <c r="X270" s="60">
        <v>0</v>
      </c>
      <c r="Y270" s="72">
        <v>1</v>
      </c>
      <c r="Z270" s="61">
        <v>0</v>
      </c>
      <c r="AA270" s="60">
        <v>0</v>
      </c>
      <c r="AB270" s="61">
        <v>0</v>
      </c>
      <c r="AC270" s="61">
        <v>0</v>
      </c>
      <c r="AD270" s="61">
        <v>0</v>
      </c>
      <c r="AE270" s="61">
        <v>0</v>
      </c>
      <c r="AF270" s="60">
        <v>0</v>
      </c>
      <c r="AG270" s="61">
        <v>0</v>
      </c>
      <c r="AH270" s="61">
        <v>0</v>
      </c>
      <c r="AI270" s="61">
        <v>0</v>
      </c>
      <c r="AJ270" s="61">
        <v>0</v>
      </c>
      <c r="AK270" s="64" t="s">
        <v>25</v>
      </c>
    </row>
    <row r="271" spans="1:37" ht="17.25" thickBot="1">
      <c r="A271" s="73">
        <v>269</v>
      </c>
      <c r="B271" s="58" t="s">
        <v>271</v>
      </c>
      <c r="C271" s="59" t="s">
        <v>1815</v>
      </c>
      <c r="D271" s="70" t="s">
        <v>102</v>
      </c>
      <c r="E271" s="59" t="s">
        <v>67</v>
      </c>
      <c r="F271" s="70" t="s">
        <v>3624</v>
      </c>
      <c r="G271" s="70">
        <v>1995</v>
      </c>
      <c r="H271" s="71">
        <v>1</v>
      </c>
      <c r="I271" s="61">
        <v>0</v>
      </c>
      <c r="J271" s="72">
        <v>5</v>
      </c>
      <c r="K271" s="72">
        <v>0.1</v>
      </c>
      <c r="L271" s="60">
        <v>0</v>
      </c>
      <c r="M271" s="72">
        <v>1</v>
      </c>
      <c r="N271" s="72">
        <v>1</v>
      </c>
      <c r="O271" s="61">
        <v>0</v>
      </c>
      <c r="P271" s="61">
        <v>0</v>
      </c>
      <c r="Q271" s="61">
        <v>0</v>
      </c>
      <c r="R271" s="61">
        <v>0</v>
      </c>
      <c r="S271" s="61">
        <v>0</v>
      </c>
      <c r="T271" s="60">
        <v>0</v>
      </c>
      <c r="U271" s="61">
        <v>0</v>
      </c>
      <c r="V271" s="72">
        <v>0.6</v>
      </c>
      <c r="W271" s="72">
        <v>0.6</v>
      </c>
      <c r="X271" s="71">
        <v>1</v>
      </c>
      <c r="Y271" s="72">
        <v>3</v>
      </c>
      <c r="Z271" s="61">
        <v>0</v>
      </c>
      <c r="AA271" s="60">
        <v>0</v>
      </c>
      <c r="AB271" s="72">
        <v>18</v>
      </c>
      <c r="AC271" s="72">
        <v>18</v>
      </c>
      <c r="AD271" s="61">
        <v>0</v>
      </c>
      <c r="AE271" s="72">
        <v>18</v>
      </c>
      <c r="AF271" s="60">
        <v>0</v>
      </c>
      <c r="AG271" s="72">
        <v>10.18</v>
      </c>
      <c r="AH271" s="72">
        <v>10.18</v>
      </c>
      <c r="AI271" s="61">
        <v>0</v>
      </c>
      <c r="AJ271" s="72">
        <v>10.18</v>
      </c>
      <c r="AK271" s="64" t="s">
        <v>25</v>
      </c>
    </row>
    <row r="272" spans="1:37" ht="17.25" thickBot="1">
      <c r="A272" s="73">
        <v>270</v>
      </c>
      <c r="B272" s="58" t="s">
        <v>272</v>
      </c>
      <c r="C272" s="59" t="s">
        <v>1865</v>
      </c>
      <c r="D272" s="70" t="s">
        <v>104</v>
      </c>
      <c r="E272" s="59" t="s">
        <v>96</v>
      </c>
      <c r="F272" s="70" t="s">
        <v>3625</v>
      </c>
      <c r="G272" s="70">
        <v>1999</v>
      </c>
      <c r="H272" s="71">
        <v>1</v>
      </c>
      <c r="I272" s="72">
        <v>1</v>
      </c>
      <c r="J272" s="72">
        <v>90</v>
      </c>
      <c r="K272" s="72">
        <v>1</v>
      </c>
      <c r="L272" s="60">
        <v>0</v>
      </c>
      <c r="M272" s="61">
        <v>0</v>
      </c>
      <c r="N272" s="61">
        <v>0</v>
      </c>
      <c r="O272" s="61">
        <v>0</v>
      </c>
      <c r="P272" s="61">
        <v>0</v>
      </c>
      <c r="Q272" s="61">
        <v>0</v>
      </c>
      <c r="R272" s="61">
        <v>0</v>
      </c>
      <c r="S272" s="61">
        <v>0</v>
      </c>
      <c r="T272" s="60">
        <v>0</v>
      </c>
      <c r="U272" s="61">
        <v>0</v>
      </c>
      <c r="V272" s="61">
        <v>0</v>
      </c>
      <c r="W272" s="61">
        <v>0</v>
      </c>
      <c r="X272" s="60">
        <v>0</v>
      </c>
      <c r="Y272" s="72">
        <v>1</v>
      </c>
      <c r="Z272" s="61">
        <v>0</v>
      </c>
      <c r="AA272" s="60">
        <v>0</v>
      </c>
      <c r="AB272" s="61">
        <v>0</v>
      </c>
      <c r="AC272" s="61">
        <v>0</v>
      </c>
      <c r="AD272" s="61">
        <v>0</v>
      </c>
      <c r="AE272" s="61">
        <v>0</v>
      </c>
      <c r="AF272" s="71">
        <v>0.01</v>
      </c>
      <c r="AG272" s="61">
        <v>0</v>
      </c>
      <c r="AH272" s="72">
        <v>0.01</v>
      </c>
      <c r="AI272" s="72">
        <v>0.01</v>
      </c>
      <c r="AJ272" s="72">
        <v>0.01</v>
      </c>
      <c r="AK272" s="64" t="s">
        <v>25</v>
      </c>
    </row>
    <row r="273" spans="1:37" ht="17.25" thickBot="1">
      <c r="A273" s="73">
        <v>271</v>
      </c>
      <c r="B273" s="58" t="s">
        <v>374</v>
      </c>
      <c r="C273" s="59" t="s">
        <v>1871</v>
      </c>
      <c r="D273" s="70" t="s">
        <v>103</v>
      </c>
      <c r="E273" s="59" t="s">
        <v>2671</v>
      </c>
      <c r="F273" s="70" t="s">
        <v>3626</v>
      </c>
      <c r="G273" s="70">
        <v>1994</v>
      </c>
      <c r="H273" s="71">
        <v>4</v>
      </c>
      <c r="I273" s="72">
        <v>4</v>
      </c>
      <c r="J273" s="72">
        <v>360</v>
      </c>
      <c r="K273" s="72">
        <v>4</v>
      </c>
      <c r="L273" s="60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72">
        <v>2</v>
      </c>
      <c r="S273" s="61">
        <v>0</v>
      </c>
      <c r="T273" s="60">
        <v>0</v>
      </c>
      <c r="U273" s="61">
        <v>0</v>
      </c>
      <c r="V273" s="72">
        <v>0.3</v>
      </c>
      <c r="W273" s="72">
        <v>0.3</v>
      </c>
      <c r="X273" s="60">
        <v>0</v>
      </c>
      <c r="Y273" s="72">
        <v>9</v>
      </c>
      <c r="Z273" s="72">
        <v>2</v>
      </c>
      <c r="AA273" s="60">
        <v>0</v>
      </c>
      <c r="AB273" s="61">
        <v>0</v>
      </c>
      <c r="AC273" s="61">
        <v>0</v>
      </c>
      <c r="AD273" s="61">
        <v>0</v>
      </c>
      <c r="AE273" s="61">
        <v>0</v>
      </c>
      <c r="AF273" s="60">
        <v>0</v>
      </c>
      <c r="AG273" s="72">
        <v>7.0000000000000007E-2</v>
      </c>
      <c r="AH273" s="72">
        <v>0.08</v>
      </c>
      <c r="AI273" s="61">
        <v>0</v>
      </c>
      <c r="AJ273" s="72">
        <v>0.08</v>
      </c>
      <c r="AK273" s="64" t="s">
        <v>25</v>
      </c>
    </row>
    <row r="274" spans="1:37" ht="17.25" thickBot="1">
      <c r="A274" s="73">
        <v>272</v>
      </c>
      <c r="B274" s="58" t="s">
        <v>273</v>
      </c>
      <c r="C274" s="59" t="s">
        <v>1815</v>
      </c>
      <c r="D274" s="70" t="s">
        <v>102</v>
      </c>
      <c r="E274" s="59" t="s">
        <v>63</v>
      </c>
      <c r="F274" s="70" t="s">
        <v>3627</v>
      </c>
      <c r="G274" s="70">
        <v>1999</v>
      </c>
      <c r="H274" s="71">
        <v>1</v>
      </c>
      <c r="I274" s="61">
        <v>0</v>
      </c>
      <c r="J274" s="72">
        <v>1</v>
      </c>
      <c r="K274" s="61">
        <v>0</v>
      </c>
      <c r="L274" s="60">
        <v>0</v>
      </c>
      <c r="M274" s="61">
        <v>0</v>
      </c>
      <c r="N274" s="61">
        <v>0</v>
      </c>
      <c r="O274" s="61">
        <v>0</v>
      </c>
      <c r="P274" s="61">
        <v>0</v>
      </c>
      <c r="Q274" s="61">
        <v>0</v>
      </c>
      <c r="R274" s="61">
        <v>0</v>
      </c>
      <c r="S274" s="61">
        <v>0</v>
      </c>
      <c r="T274" s="60">
        <v>0</v>
      </c>
      <c r="U274" s="61">
        <v>0</v>
      </c>
      <c r="V274" s="61">
        <v>0</v>
      </c>
      <c r="W274" s="61">
        <v>0</v>
      </c>
      <c r="X274" s="71">
        <v>1</v>
      </c>
      <c r="Y274" s="61">
        <v>0</v>
      </c>
      <c r="Z274" s="72">
        <v>2</v>
      </c>
      <c r="AA274" s="60">
        <v>0</v>
      </c>
      <c r="AB274" s="61">
        <v>0</v>
      </c>
      <c r="AC274" s="61">
        <v>0</v>
      </c>
      <c r="AD274" s="61">
        <v>0</v>
      </c>
      <c r="AE274" s="61">
        <v>0</v>
      </c>
      <c r="AF274" s="60">
        <v>0</v>
      </c>
      <c r="AG274" s="61">
        <v>0</v>
      </c>
      <c r="AH274" s="61">
        <v>0</v>
      </c>
      <c r="AI274" s="61">
        <v>0</v>
      </c>
      <c r="AJ274" s="61">
        <v>0</v>
      </c>
      <c r="AK274" s="64" t="s">
        <v>25</v>
      </c>
    </row>
    <row r="275" spans="1:37" ht="17.25" thickBot="1">
      <c r="A275" s="73">
        <v>273</v>
      </c>
      <c r="B275" s="58" t="s">
        <v>274</v>
      </c>
      <c r="C275" s="59" t="s">
        <v>1825</v>
      </c>
      <c r="D275" s="70" t="s">
        <v>111</v>
      </c>
      <c r="E275" s="59" t="s">
        <v>95</v>
      </c>
      <c r="F275" s="70" t="s">
        <v>3628</v>
      </c>
      <c r="G275" s="70">
        <v>1989</v>
      </c>
      <c r="H275" s="71">
        <v>5</v>
      </c>
      <c r="I275" s="72">
        <v>5</v>
      </c>
      <c r="J275" s="72">
        <v>450</v>
      </c>
      <c r="K275" s="72">
        <v>5</v>
      </c>
      <c r="L275" s="60">
        <v>0</v>
      </c>
      <c r="M275" s="61">
        <v>0</v>
      </c>
      <c r="N275" s="61">
        <v>0</v>
      </c>
      <c r="O275" s="61">
        <v>0</v>
      </c>
      <c r="P275" s="61">
        <v>0</v>
      </c>
      <c r="Q275" s="61">
        <v>0</v>
      </c>
      <c r="R275" s="72">
        <v>2</v>
      </c>
      <c r="S275" s="61">
        <v>0</v>
      </c>
      <c r="T275" s="60">
        <v>0</v>
      </c>
      <c r="U275" s="61">
        <v>0</v>
      </c>
      <c r="V275" s="61">
        <v>0</v>
      </c>
      <c r="W275" s="61">
        <v>0</v>
      </c>
      <c r="X275" s="60">
        <v>0</v>
      </c>
      <c r="Y275" s="61">
        <v>0</v>
      </c>
      <c r="Z275" s="61">
        <v>0</v>
      </c>
      <c r="AA275" s="60">
        <v>0</v>
      </c>
      <c r="AB275" s="61">
        <v>0</v>
      </c>
      <c r="AC275" s="61">
        <v>0</v>
      </c>
      <c r="AD275" s="61">
        <v>0</v>
      </c>
      <c r="AE275" s="61">
        <v>0</v>
      </c>
      <c r="AF275" s="60">
        <v>0</v>
      </c>
      <c r="AG275" s="61">
        <v>0</v>
      </c>
      <c r="AH275" s="61">
        <v>0</v>
      </c>
      <c r="AI275" s="61">
        <v>0</v>
      </c>
      <c r="AJ275" s="61">
        <v>0</v>
      </c>
      <c r="AK275" s="64" t="s">
        <v>25</v>
      </c>
    </row>
    <row r="276" spans="1:37" ht="17.25" thickBot="1">
      <c r="A276" s="73">
        <v>274</v>
      </c>
      <c r="B276" s="58" t="s">
        <v>275</v>
      </c>
      <c r="C276" s="59" t="s">
        <v>1844</v>
      </c>
      <c r="D276" s="70" t="s">
        <v>1813</v>
      </c>
      <c r="E276" s="59" t="s">
        <v>93</v>
      </c>
      <c r="F276" s="70" t="s">
        <v>3629</v>
      </c>
      <c r="G276" s="70">
        <v>2000</v>
      </c>
      <c r="H276" s="71">
        <v>5</v>
      </c>
      <c r="I276" s="72">
        <v>5</v>
      </c>
      <c r="J276" s="72">
        <v>450</v>
      </c>
      <c r="K276" s="72">
        <v>5</v>
      </c>
      <c r="L276" s="60">
        <v>0</v>
      </c>
      <c r="M276" s="72">
        <v>4</v>
      </c>
      <c r="N276" s="72">
        <v>4</v>
      </c>
      <c r="O276" s="61">
        <v>0</v>
      </c>
      <c r="P276" s="61">
        <v>0</v>
      </c>
      <c r="Q276" s="61">
        <v>0</v>
      </c>
      <c r="R276" s="72">
        <v>1</v>
      </c>
      <c r="S276" s="61">
        <v>0</v>
      </c>
      <c r="T276" s="71">
        <v>1.2</v>
      </c>
      <c r="U276" s="72">
        <v>1.2</v>
      </c>
      <c r="V276" s="72">
        <v>1.8</v>
      </c>
      <c r="W276" s="72">
        <v>3</v>
      </c>
      <c r="X276" s="71">
        <v>30</v>
      </c>
      <c r="Y276" s="72">
        <v>19</v>
      </c>
      <c r="Z276" s="72">
        <v>51</v>
      </c>
      <c r="AA276" s="60">
        <v>0</v>
      </c>
      <c r="AB276" s="72">
        <v>0.8</v>
      </c>
      <c r="AC276" s="72">
        <v>0.8</v>
      </c>
      <c r="AD276" s="61">
        <v>0</v>
      </c>
      <c r="AE276" s="72">
        <v>0.8</v>
      </c>
      <c r="AF276" s="71">
        <v>0.24</v>
      </c>
      <c r="AG276" s="72">
        <v>0.36</v>
      </c>
      <c r="AH276" s="72">
        <v>0.6</v>
      </c>
      <c r="AI276" s="72">
        <v>0.24</v>
      </c>
      <c r="AJ276" s="72">
        <v>0.6</v>
      </c>
      <c r="AK276" s="64" t="s">
        <v>25</v>
      </c>
    </row>
    <row r="277" spans="1:37" ht="17.25" thickBot="1">
      <c r="A277" s="73">
        <v>275</v>
      </c>
      <c r="B277" s="58" t="s">
        <v>276</v>
      </c>
      <c r="C277" s="59" t="s">
        <v>1854</v>
      </c>
      <c r="D277" s="70" t="s">
        <v>1850</v>
      </c>
      <c r="E277" s="59" t="s">
        <v>87</v>
      </c>
      <c r="F277" s="70" t="s">
        <v>3187</v>
      </c>
      <c r="G277" s="70">
        <v>1996</v>
      </c>
      <c r="H277" s="71">
        <v>2</v>
      </c>
      <c r="I277" s="61">
        <v>0</v>
      </c>
      <c r="J277" s="72">
        <v>35</v>
      </c>
      <c r="K277" s="72">
        <v>0.4</v>
      </c>
      <c r="L277" s="60">
        <v>0</v>
      </c>
      <c r="M277" s="61">
        <v>0</v>
      </c>
      <c r="N277" s="61">
        <v>0</v>
      </c>
      <c r="O277" s="61">
        <v>0</v>
      </c>
      <c r="P277" s="61">
        <v>0</v>
      </c>
      <c r="Q277" s="61">
        <v>0</v>
      </c>
      <c r="R277" s="61">
        <v>0</v>
      </c>
      <c r="S277" s="61">
        <v>0</v>
      </c>
      <c r="T277" s="60">
        <v>0</v>
      </c>
      <c r="U277" s="61">
        <v>0</v>
      </c>
      <c r="V277" s="61">
        <v>0</v>
      </c>
      <c r="W277" s="61">
        <v>0</v>
      </c>
      <c r="X277" s="60">
        <v>0</v>
      </c>
      <c r="Y277" s="72">
        <v>1</v>
      </c>
      <c r="Z277" s="61">
        <v>0</v>
      </c>
      <c r="AA277" s="60">
        <v>0</v>
      </c>
      <c r="AB277" s="61">
        <v>0</v>
      </c>
      <c r="AC277" s="61">
        <v>0</v>
      </c>
      <c r="AD277" s="61">
        <v>0</v>
      </c>
      <c r="AE277" s="61">
        <v>0</v>
      </c>
      <c r="AF277" s="60">
        <v>0</v>
      </c>
      <c r="AG277" s="61">
        <v>0</v>
      </c>
      <c r="AH277" s="61">
        <v>0</v>
      </c>
      <c r="AI277" s="61">
        <v>0</v>
      </c>
      <c r="AJ277" s="61">
        <v>0</v>
      </c>
      <c r="AK277" s="64" t="s">
        <v>25</v>
      </c>
    </row>
    <row r="278" spans="1:37" ht="17.25" thickBot="1">
      <c r="A278" s="73">
        <v>276</v>
      </c>
      <c r="B278" s="58" t="s">
        <v>277</v>
      </c>
      <c r="C278" s="59" t="s">
        <v>1815</v>
      </c>
      <c r="D278" s="70" t="s">
        <v>102</v>
      </c>
      <c r="E278" s="59" t="s">
        <v>63</v>
      </c>
      <c r="F278" s="70" t="s">
        <v>3630</v>
      </c>
      <c r="G278" s="70">
        <v>1999</v>
      </c>
      <c r="H278" s="71">
        <v>5</v>
      </c>
      <c r="I278" s="72">
        <v>4</v>
      </c>
      <c r="J278" s="72">
        <v>336</v>
      </c>
      <c r="K278" s="72">
        <v>3.7</v>
      </c>
      <c r="L278" s="71">
        <v>2</v>
      </c>
      <c r="M278" s="61">
        <v>0</v>
      </c>
      <c r="N278" s="72">
        <v>2</v>
      </c>
      <c r="O278" s="72">
        <v>2</v>
      </c>
      <c r="P278" s="61">
        <v>0</v>
      </c>
      <c r="Q278" s="61">
        <v>0</v>
      </c>
      <c r="R278" s="61">
        <v>0</v>
      </c>
      <c r="S278" s="61">
        <v>0</v>
      </c>
      <c r="T278" s="71">
        <v>1.5</v>
      </c>
      <c r="U278" s="72">
        <v>1.5</v>
      </c>
      <c r="V278" s="72">
        <v>0.2</v>
      </c>
      <c r="W278" s="72">
        <v>1.6</v>
      </c>
      <c r="X278" s="71">
        <v>4</v>
      </c>
      <c r="Y278" s="72">
        <v>6</v>
      </c>
      <c r="Z278" s="72">
        <v>18</v>
      </c>
      <c r="AA278" s="71">
        <v>0.54</v>
      </c>
      <c r="AB278" s="61">
        <v>0</v>
      </c>
      <c r="AC278" s="72">
        <v>0.54</v>
      </c>
      <c r="AD278" s="72">
        <v>0.54</v>
      </c>
      <c r="AE278" s="72">
        <v>0.54</v>
      </c>
      <c r="AF278" s="71">
        <v>0.39</v>
      </c>
      <c r="AG278" s="72">
        <v>0.05</v>
      </c>
      <c r="AH278" s="72">
        <v>0.44</v>
      </c>
      <c r="AI278" s="72">
        <v>0.39</v>
      </c>
      <c r="AJ278" s="72">
        <v>0.44</v>
      </c>
      <c r="AK278" s="64" t="s">
        <v>25</v>
      </c>
    </row>
    <row r="279" spans="1:37" ht="17.25" thickBot="1">
      <c r="A279" s="73">
        <v>277</v>
      </c>
      <c r="B279" s="58" t="s">
        <v>2721</v>
      </c>
      <c r="C279" s="59" t="s">
        <v>1853</v>
      </c>
      <c r="D279" s="70" t="s">
        <v>103</v>
      </c>
      <c r="E279" s="59" t="s">
        <v>2356</v>
      </c>
      <c r="F279" s="70" t="s">
        <v>3631</v>
      </c>
      <c r="G279" s="70">
        <v>1991</v>
      </c>
      <c r="H279" s="71">
        <v>5</v>
      </c>
      <c r="I279" s="72">
        <v>4</v>
      </c>
      <c r="J279" s="72">
        <v>370</v>
      </c>
      <c r="K279" s="72">
        <v>4.0999999999999996</v>
      </c>
      <c r="L279" s="60">
        <v>0</v>
      </c>
      <c r="M279" s="61">
        <v>0</v>
      </c>
      <c r="N279" s="61">
        <v>0</v>
      </c>
      <c r="O279" s="61">
        <v>0</v>
      </c>
      <c r="P279" s="61">
        <v>0</v>
      </c>
      <c r="Q279" s="61">
        <v>0</v>
      </c>
      <c r="R279" s="72">
        <v>1</v>
      </c>
      <c r="S279" s="61">
        <v>0</v>
      </c>
      <c r="T279" s="71">
        <v>0.1</v>
      </c>
      <c r="U279" s="72">
        <v>0.1</v>
      </c>
      <c r="V279" s="72">
        <v>0.3</v>
      </c>
      <c r="W279" s="72">
        <v>0.3</v>
      </c>
      <c r="X279" s="60">
        <v>0</v>
      </c>
      <c r="Y279" s="72">
        <v>14</v>
      </c>
      <c r="Z279" s="72">
        <v>1</v>
      </c>
      <c r="AA279" s="60">
        <v>0</v>
      </c>
      <c r="AB279" s="61">
        <v>0</v>
      </c>
      <c r="AC279" s="61">
        <v>0</v>
      </c>
      <c r="AD279" s="61">
        <v>0</v>
      </c>
      <c r="AE279" s="61">
        <v>0</v>
      </c>
      <c r="AF279" s="71">
        <v>0.02</v>
      </c>
      <c r="AG279" s="72">
        <v>7.0000000000000007E-2</v>
      </c>
      <c r="AH279" s="72">
        <v>0.08</v>
      </c>
      <c r="AI279" s="72">
        <v>0.02</v>
      </c>
      <c r="AJ279" s="72">
        <v>0.08</v>
      </c>
      <c r="AK279" s="64" t="s">
        <v>25</v>
      </c>
    </row>
    <row r="280" spans="1:37" ht="17.25" thickBot="1">
      <c r="A280" s="73">
        <v>278</v>
      </c>
      <c r="B280" s="58" t="s">
        <v>278</v>
      </c>
      <c r="C280" s="59" t="s">
        <v>1844</v>
      </c>
      <c r="D280" s="70" t="s">
        <v>103</v>
      </c>
      <c r="E280" s="59" t="s">
        <v>93</v>
      </c>
      <c r="F280" s="70" t="s">
        <v>3632</v>
      </c>
      <c r="G280" s="70">
        <v>1998</v>
      </c>
      <c r="H280" s="71">
        <v>2</v>
      </c>
      <c r="I280" s="72">
        <v>2</v>
      </c>
      <c r="J280" s="72">
        <v>179</v>
      </c>
      <c r="K280" s="72">
        <v>2</v>
      </c>
      <c r="L280" s="60">
        <v>0</v>
      </c>
      <c r="M280" s="61">
        <v>0</v>
      </c>
      <c r="N280" s="61">
        <v>0</v>
      </c>
      <c r="O280" s="61">
        <v>0</v>
      </c>
      <c r="P280" s="61">
        <v>0</v>
      </c>
      <c r="Q280" s="61">
        <v>0</v>
      </c>
      <c r="R280" s="72">
        <v>2</v>
      </c>
      <c r="S280" s="72">
        <v>1</v>
      </c>
      <c r="T280" s="71">
        <v>0.1</v>
      </c>
      <c r="U280" s="72">
        <v>0.1</v>
      </c>
      <c r="V280" s="72">
        <v>0.1</v>
      </c>
      <c r="W280" s="72">
        <v>0.2</v>
      </c>
      <c r="X280" s="71">
        <v>7</v>
      </c>
      <c r="Y280" s="72">
        <v>8</v>
      </c>
      <c r="Z280" s="72">
        <v>9</v>
      </c>
      <c r="AA280" s="60">
        <v>0</v>
      </c>
      <c r="AB280" s="61">
        <v>0</v>
      </c>
      <c r="AC280" s="61">
        <v>0</v>
      </c>
      <c r="AD280" s="61">
        <v>0</v>
      </c>
      <c r="AE280" s="61">
        <v>0</v>
      </c>
      <c r="AF280" s="71">
        <v>0.04</v>
      </c>
      <c r="AG280" s="72">
        <v>0.05</v>
      </c>
      <c r="AH280" s="72">
        <v>0.09</v>
      </c>
      <c r="AI280" s="72">
        <v>0.04</v>
      </c>
      <c r="AJ280" s="72">
        <v>0.09</v>
      </c>
      <c r="AK280" s="64" t="s">
        <v>25</v>
      </c>
    </row>
    <row r="281" spans="1:37" ht="17.25" thickBot="1">
      <c r="A281" s="73">
        <v>279</v>
      </c>
      <c r="B281" s="58" t="s">
        <v>278</v>
      </c>
      <c r="C281" s="59" t="s">
        <v>1844</v>
      </c>
      <c r="D281" s="70" t="s">
        <v>103</v>
      </c>
      <c r="E281" s="59" t="s">
        <v>65</v>
      </c>
      <c r="F281" s="70" t="s">
        <v>3632</v>
      </c>
      <c r="G281" s="70">
        <v>1998</v>
      </c>
      <c r="H281" s="71">
        <v>1</v>
      </c>
      <c r="I281" s="61">
        <v>0</v>
      </c>
      <c r="J281" s="72">
        <v>24</v>
      </c>
      <c r="K281" s="72">
        <v>0.3</v>
      </c>
      <c r="L281" s="60">
        <v>0</v>
      </c>
      <c r="M281" s="61">
        <v>0</v>
      </c>
      <c r="N281" s="61">
        <v>0</v>
      </c>
      <c r="O281" s="61">
        <v>0</v>
      </c>
      <c r="P281" s="61">
        <v>0</v>
      </c>
      <c r="Q281" s="61">
        <v>0</v>
      </c>
      <c r="R281" s="61">
        <v>0</v>
      </c>
      <c r="S281" s="61">
        <v>0</v>
      </c>
      <c r="T281" s="60">
        <v>0</v>
      </c>
      <c r="U281" s="61">
        <v>0</v>
      </c>
      <c r="V281" s="61">
        <v>0</v>
      </c>
      <c r="W281" s="61">
        <v>0</v>
      </c>
      <c r="X281" s="60">
        <v>0</v>
      </c>
      <c r="Y281" s="72">
        <v>1</v>
      </c>
      <c r="Z281" s="72">
        <v>3</v>
      </c>
      <c r="AA281" s="60">
        <v>0</v>
      </c>
      <c r="AB281" s="61">
        <v>0</v>
      </c>
      <c r="AC281" s="61">
        <v>0</v>
      </c>
      <c r="AD281" s="61">
        <v>0</v>
      </c>
      <c r="AE281" s="61">
        <v>0</v>
      </c>
      <c r="AF281" s="60">
        <v>0</v>
      </c>
      <c r="AG281" s="61">
        <v>0</v>
      </c>
      <c r="AH281" s="61">
        <v>0</v>
      </c>
      <c r="AI281" s="61">
        <v>0</v>
      </c>
      <c r="AJ281" s="61">
        <v>0</v>
      </c>
      <c r="AK281" s="64" t="s">
        <v>25</v>
      </c>
    </row>
    <row r="282" spans="1:37" ht="17.25" thickBot="1">
      <c r="A282" s="73">
        <v>280</v>
      </c>
      <c r="B282" s="58" t="s">
        <v>279</v>
      </c>
      <c r="C282" s="59" t="s">
        <v>1840</v>
      </c>
      <c r="D282" s="70" t="s">
        <v>102</v>
      </c>
      <c r="E282" s="59" t="s">
        <v>79</v>
      </c>
      <c r="F282" s="70" t="s">
        <v>3633</v>
      </c>
      <c r="G282" s="70">
        <v>1999</v>
      </c>
      <c r="H282" s="71">
        <v>5</v>
      </c>
      <c r="I282" s="72">
        <v>1</v>
      </c>
      <c r="J282" s="72">
        <v>143</v>
      </c>
      <c r="K282" s="72">
        <v>1.6</v>
      </c>
      <c r="L282" s="71">
        <v>2</v>
      </c>
      <c r="M282" s="72">
        <v>1</v>
      </c>
      <c r="N282" s="72">
        <v>3</v>
      </c>
      <c r="O282" s="72">
        <v>2</v>
      </c>
      <c r="P282" s="61">
        <v>0</v>
      </c>
      <c r="Q282" s="61">
        <v>0</v>
      </c>
      <c r="R282" s="72">
        <v>1</v>
      </c>
      <c r="S282" s="61">
        <v>0</v>
      </c>
      <c r="T282" s="71">
        <v>1.8</v>
      </c>
      <c r="U282" s="72">
        <v>1.8</v>
      </c>
      <c r="V282" s="72">
        <v>0.5</v>
      </c>
      <c r="W282" s="72">
        <v>2.2999999999999998</v>
      </c>
      <c r="X282" s="71">
        <v>6</v>
      </c>
      <c r="Y282" s="72">
        <v>7</v>
      </c>
      <c r="Z282" s="72">
        <v>13</v>
      </c>
      <c r="AA282" s="71">
        <v>1.26</v>
      </c>
      <c r="AB282" s="72">
        <v>0.63</v>
      </c>
      <c r="AC282" s="72">
        <v>1.89</v>
      </c>
      <c r="AD282" s="72">
        <v>1.26</v>
      </c>
      <c r="AE282" s="72">
        <v>1.89</v>
      </c>
      <c r="AF282" s="71">
        <v>1.1200000000000001</v>
      </c>
      <c r="AG282" s="72">
        <v>0.32</v>
      </c>
      <c r="AH282" s="72">
        <v>1.44</v>
      </c>
      <c r="AI282" s="72">
        <v>1.1200000000000001</v>
      </c>
      <c r="AJ282" s="72">
        <v>1.44</v>
      </c>
      <c r="AK282" s="64" t="s">
        <v>25</v>
      </c>
    </row>
    <row r="283" spans="1:37" ht="17.25" thickBot="1">
      <c r="A283" s="73">
        <v>281</v>
      </c>
      <c r="B283" s="58" t="s">
        <v>280</v>
      </c>
      <c r="C283" s="59" t="s">
        <v>1828</v>
      </c>
      <c r="D283" s="70" t="s">
        <v>103</v>
      </c>
      <c r="E283" s="59" t="s">
        <v>77</v>
      </c>
      <c r="F283" s="70" t="s">
        <v>3634</v>
      </c>
      <c r="G283" s="70">
        <v>1994</v>
      </c>
      <c r="H283" s="71">
        <v>5</v>
      </c>
      <c r="I283" s="72">
        <v>5</v>
      </c>
      <c r="J283" s="72">
        <v>400</v>
      </c>
      <c r="K283" s="72">
        <v>4.4000000000000004</v>
      </c>
      <c r="L283" s="60">
        <v>0</v>
      </c>
      <c r="M283" s="72">
        <v>1</v>
      </c>
      <c r="N283" s="72">
        <v>1</v>
      </c>
      <c r="O283" s="61">
        <v>0</v>
      </c>
      <c r="P283" s="61">
        <v>0</v>
      </c>
      <c r="Q283" s="61">
        <v>0</v>
      </c>
      <c r="R283" s="72">
        <v>1</v>
      </c>
      <c r="S283" s="61">
        <v>0</v>
      </c>
      <c r="T283" s="71">
        <v>0.3</v>
      </c>
      <c r="U283" s="72">
        <v>0.3</v>
      </c>
      <c r="V283" s="72">
        <v>0.3</v>
      </c>
      <c r="W283" s="72">
        <v>0.6</v>
      </c>
      <c r="X283" s="60">
        <v>0</v>
      </c>
      <c r="Y283" s="72">
        <v>27</v>
      </c>
      <c r="Z283" s="72">
        <v>11</v>
      </c>
      <c r="AA283" s="60">
        <v>0</v>
      </c>
      <c r="AB283" s="72">
        <v>0.23</v>
      </c>
      <c r="AC283" s="72">
        <v>0.23</v>
      </c>
      <c r="AD283" s="61">
        <v>0</v>
      </c>
      <c r="AE283" s="72">
        <v>0.23</v>
      </c>
      <c r="AF283" s="71">
        <v>0.06</v>
      </c>
      <c r="AG283" s="72">
        <v>7.0000000000000007E-2</v>
      </c>
      <c r="AH283" s="72">
        <v>0.13</v>
      </c>
      <c r="AI283" s="72">
        <v>0.06</v>
      </c>
      <c r="AJ283" s="72">
        <v>0.13</v>
      </c>
      <c r="AK283" s="64" t="s">
        <v>25</v>
      </c>
    </row>
    <row r="284" spans="1:37" ht="17.25" thickBot="1">
      <c r="A284" s="73">
        <v>282</v>
      </c>
      <c r="B284" s="58" t="s">
        <v>2722</v>
      </c>
      <c r="C284" s="59" t="s">
        <v>1835</v>
      </c>
      <c r="D284" s="70" t="s">
        <v>104</v>
      </c>
      <c r="E284" s="59" t="s">
        <v>2355</v>
      </c>
      <c r="F284" s="70" t="s">
        <v>3635</v>
      </c>
      <c r="G284" s="70">
        <v>1999</v>
      </c>
      <c r="H284" s="71">
        <v>3</v>
      </c>
      <c r="I284" s="72">
        <v>3</v>
      </c>
      <c r="J284" s="72">
        <v>270</v>
      </c>
      <c r="K284" s="72">
        <v>3</v>
      </c>
      <c r="L284" s="60">
        <v>0</v>
      </c>
      <c r="M284" s="61">
        <v>0</v>
      </c>
      <c r="N284" s="61">
        <v>0</v>
      </c>
      <c r="O284" s="61">
        <v>0</v>
      </c>
      <c r="P284" s="61">
        <v>0</v>
      </c>
      <c r="Q284" s="61">
        <v>0</v>
      </c>
      <c r="R284" s="61">
        <v>0</v>
      </c>
      <c r="S284" s="61">
        <v>0</v>
      </c>
      <c r="T284" s="60">
        <v>0</v>
      </c>
      <c r="U284" s="61">
        <v>0</v>
      </c>
      <c r="V284" s="61">
        <v>0</v>
      </c>
      <c r="W284" s="72">
        <v>0.1</v>
      </c>
      <c r="X284" s="71">
        <v>1</v>
      </c>
      <c r="Y284" s="72">
        <v>11</v>
      </c>
      <c r="Z284" s="61">
        <v>0</v>
      </c>
      <c r="AA284" s="60">
        <v>0</v>
      </c>
      <c r="AB284" s="61">
        <v>0</v>
      </c>
      <c r="AC284" s="61">
        <v>0</v>
      </c>
      <c r="AD284" s="61">
        <v>0</v>
      </c>
      <c r="AE284" s="61">
        <v>0</v>
      </c>
      <c r="AF284" s="71">
        <v>0.01</v>
      </c>
      <c r="AG284" s="72">
        <v>0.01</v>
      </c>
      <c r="AH284" s="72">
        <v>0.02</v>
      </c>
      <c r="AI284" s="72">
        <v>0.01</v>
      </c>
      <c r="AJ284" s="72">
        <v>0.02</v>
      </c>
      <c r="AK284" s="64" t="s">
        <v>25</v>
      </c>
    </row>
    <row r="285" spans="1:37" ht="17.25" thickBot="1">
      <c r="A285" s="73">
        <v>283</v>
      </c>
      <c r="B285" s="58" t="s">
        <v>2723</v>
      </c>
      <c r="C285" s="59" t="s">
        <v>1835</v>
      </c>
      <c r="D285" s="70" t="s">
        <v>1850</v>
      </c>
      <c r="E285" s="59" t="s">
        <v>2671</v>
      </c>
      <c r="F285" s="70" t="s">
        <v>3636</v>
      </c>
      <c r="G285" s="70">
        <v>1997</v>
      </c>
      <c r="H285" s="71">
        <v>4</v>
      </c>
      <c r="I285" s="61">
        <v>0</v>
      </c>
      <c r="J285" s="72">
        <v>59</v>
      </c>
      <c r="K285" s="72">
        <v>0.7</v>
      </c>
      <c r="L285" s="60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1">
        <v>0</v>
      </c>
      <c r="S285" s="61">
        <v>0</v>
      </c>
      <c r="T285" s="60">
        <v>0</v>
      </c>
      <c r="U285" s="61">
        <v>0</v>
      </c>
      <c r="V285" s="61">
        <v>0</v>
      </c>
      <c r="W285" s="61">
        <v>0</v>
      </c>
      <c r="X285" s="71">
        <v>5</v>
      </c>
      <c r="Y285" s="61">
        <v>0</v>
      </c>
      <c r="Z285" s="72">
        <v>3</v>
      </c>
      <c r="AA285" s="60">
        <v>0</v>
      </c>
      <c r="AB285" s="61">
        <v>0</v>
      </c>
      <c r="AC285" s="61">
        <v>0</v>
      </c>
      <c r="AD285" s="61">
        <v>0</v>
      </c>
      <c r="AE285" s="61">
        <v>0</v>
      </c>
      <c r="AF285" s="71">
        <v>0.04</v>
      </c>
      <c r="AG285" s="61">
        <v>0</v>
      </c>
      <c r="AH285" s="72">
        <v>0.04</v>
      </c>
      <c r="AI285" s="72">
        <v>0.04</v>
      </c>
      <c r="AJ285" s="72">
        <v>0.04</v>
      </c>
      <c r="AK285" s="64" t="s">
        <v>25</v>
      </c>
    </row>
    <row r="286" spans="1:37" ht="17.25" thickBot="1">
      <c r="A286" s="73">
        <v>284</v>
      </c>
      <c r="B286" s="58" t="s">
        <v>282</v>
      </c>
      <c r="C286" s="59" t="s">
        <v>1855</v>
      </c>
      <c r="D286" s="70" t="s">
        <v>104</v>
      </c>
      <c r="E286" s="59" t="s">
        <v>91</v>
      </c>
      <c r="F286" s="70" t="s">
        <v>3637</v>
      </c>
      <c r="G286" s="70">
        <v>1988</v>
      </c>
      <c r="H286" s="71">
        <v>2</v>
      </c>
      <c r="I286" s="72">
        <v>1</v>
      </c>
      <c r="J286" s="72">
        <v>112</v>
      </c>
      <c r="K286" s="72">
        <v>1.2</v>
      </c>
      <c r="L286" s="60">
        <v>0</v>
      </c>
      <c r="M286" s="61">
        <v>0</v>
      </c>
      <c r="N286" s="61">
        <v>0</v>
      </c>
      <c r="O286" s="61">
        <v>0</v>
      </c>
      <c r="P286" s="61">
        <v>0</v>
      </c>
      <c r="Q286" s="61">
        <v>0</v>
      </c>
      <c r="R286" s="61">
        <v>0</v>
      </c>
      <c r="S286" s="61">
        <v>0</v>
      </c>
      <c r="T286" s="60">
        <v>0</v>
      </c>
      <c r="U286" s="61">
        <v>0</v>
      </c>
      <c r="V286" s="61">
        <v>0</v>
      </c>
      <c r="W286" s="61">
        <v>0</v>
      </c>
      <c r="X286" s="60">
        <v>0</v>
      </c>
      <c r="Y286" s="72">
        <v>1</v>
      </c>
      <c r="Z286" s="61">
        <v>0</v>
      </c>
      <c r="AA286" s="60">
        <v>0</v>
      </c>
      <c r="AB286" s="61">
        <v>0</v>
      </c>
      <c r="AC286" s="61">
        <v>0</v>
      </c>
      <c r="AD286" s="61">
        <v>0</v>
      </c>
      <c r="AE286" s="61">
        <v>0</v>
      </c>
      <c r="AF286" s="60">
        <v>0</v>
      </c>
      <c r="AG286" s="61">
        <v>0</v>
      </c>
      <c r="AH286" s="61">
        <v>0</v>
      </c>
      <c r="AI286" s="61">
        <v>0</v>
      </c>
      <c r="AJ286" s="61">
        <v>0</v>
      </c>
      <c r="AK286" s="64" t="s">
        <v>25</v>
      </c>
    </row>
    <row r="287" spans="1:37" ht="17.25" thickBot="1">
      <c r="A287" s="73">
        <v>285</v>
      </c>
      <c r="B287" s="58" t="s">
        <v>3013</v>
      </c>
      <c r="C287" s="59" t="s">
        <v>1815</v>
      </c>
      <c r="D287" s="70" t="s">
        <v>103</v>
      </c>
      <c r="E287" s="59" t="s">
        <v>77</v>
      </c>
      <c r="F287" s="70" t="s">
        <v>3638</v>
      </c>
      <c r="G287" s="70">
        <v>2004</v>
      </c>
      <c r="H287" s="71">
        <v>1</v>
      </c>
      <c r="I287" s="61">
        <v>0</v>
      </c>
      <c r="J287" s="72">
        <v>9</v>
      </c>
      <c r="K287" s="72">
        <v>0.1</v>
      </c>
      <c r="L287" s="60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61">
        <v>0</v>
      </c>
      <c r="S287" s="61">
        <v>0</v>
      </c>
      <c r="T287" s="60">
        <v>0</v>
      </c>
      <c r="U287" s="61">
        <v>0</v>
      </c>
      <c r="V287" s="61">
        <v>0</v>
      </c>
      <c r="W287" s="61">
        <v>0</v>
      </c>
      <c r="X287" s="71">
        <v>3</v>
      </c>
      <c r="Y287" s="72">
        <v>3</v>
      </c>
      <c r="Z287" s="72">
        <v>2</v>
      </c>
      <c r="AA287" s="60">
        <v>0</v>
      </c>
      <c r="AB287" s="61">
        <v>0</v>
      </c>
      <c r="AC287" s="61">
        <v>0</v>
      </c>
      <c r="AD287" s="61">
        <v>0</v>
      </c>
      <c r="AE287" s="61">
        <v>0</v>
      </c>
      <c r="AF287" s="71">
        <v>0.23</v>
      </c>
      <c r="AG287" s="61">
        <v>0</v>
      </c>
      <c r="AH287" s="72">
        <v>0.23</v>
      </c>
      <c r="AI287" s="72">
        <v>0.23</v>
      </c>
      <c r="AJ287" s="72">
        <v>0.23</v>
      </c>
      <c r="AK287" s="64" t="s">
        <v>25</v>
      </c>
    </row>
    <row r="288" spans="1:37" ht="17.25" thickBot="1">
      <c r="A288" s="73">
        <v>286</v>
      </c>
      <c r="B288" s="58" t="s">
        <v>283</v>
      </c>
      <c r="C288" s="59" t="s">
        <v>1832</v>
      </c>
      <c r="D288" s="70" t="s">
        <v>111</v>
      </c>
      <c r="E288" s="59" t="s">
        <v>83</v>
      </c>
      <c r="F288" s="70" t="s">
        <v>3639</v>
      </c>
      <c r="G288" s="70">
        <v>1990</v>
      </c>
      <c r="H288" s="71">
        <v>1</v>
      </c>
      <c r="I288" s="72">
        <v>1</v>
      </c>
      <c r="J288" s="72">
        <v>90</v>
      </c>
      <c r="K288" s="72">
        <v>1</v>
      </c>
      <c r="L288" s="60">
        <v>0</v>
      </c>
      <c r="M288" s="61">
        <v>0</v>
      </c>
      <c r="N288" s="61">
        <v>0</v>
      </c>
      <c r="O288" s="61">
        <v>0</v>
      </c>
      <c r="P288" s="61">
        <v>0</v>
      </c>
      <c r="Q288" s="61">
        <v>0</v>
      </c>
      <c r="R288" s="61">
        <v>0</v>
      </c>
      <c r="S288" s="61">
        <v>0</v>
      </c>
      <c r="T288" s="60">
        <v>0</v>
      </c>
      <c r="U288" s="61">
        <v>0</v>
      </c>
      <c r="V288" s="61">
        <v>0</v>
      </c>
      <c r="W288" s="61">
        <v>0</v>
      </c>
      <c r="X288" s="60">
        <v>0</v>
      </c>
      <c r="Y288" s="61">
        <v>0</v>
      </c>
      <c r="Z288" s="61">
        <v>0</v>
      </c>
      <c r="AA288" s="60">
        <v>0</v>
      </c>
      <c r="AB288" s="61">
        <v>0</v>
      </c>
      <c r="AC288" s="61">
        <v>0</v>
      </c>
      <c r="AD288" s="61">
        <v>0</v>
      </c>
      <c r="AE288" s="61">
        <v>0</v>
      </c>
      <c r="AF288" s="60">
        <v>0</v>
      </c>
      <c r="AG288" s="61">
        <v>0</v>
      </c>
      <c r="AH288" s="61">
        <v>0</v>
      </c>
      <c r="AI288" s="61">
        <v>0</v>
      </c>
      <c r="AJ288" s="61">
        <v>0</v>
      </c>
      <c r="AK288" s="64" t="s">
        <v>25</v>
      </c>
    </row>
    <row r="289" spans="1:37" ht="17.25" thickBot="1">
      <c r="A289" s="73">
        <v>287</v>
      </c>
      <c r="B289" s="58" t="s">
        <v>284</v>
      </c>
      <c r="C289" s="59" t="s">
        <v>1847</v>
      </c>
      <c r="D289" s="70" t="s">
        <v>103</v>
      </c>
      <c r="E289" s="59" t="s">
        <v>96</v>
      </c>
      <c r="F289" s="70" t="s">
        <v>3640</v>
      </c>
      <c r="G289" s="70">
        <v>2001</v>
      </c>
      <c r="H289" s="71">
        <v>5</v>
      </c>
      <c r="I289" s="72">
        <v>5</v>
      </c>
      <c r="J289" s="72">
        <v>450</v>
      </c>
      <c r="K289" s="72">
        <v>5</v>
      </c>
      <c r="L289" s="60">
        <v>0</v>
      </c>
      <c r="M289" s="61">
        <v>0</v>
      </c>
      <c r="N289" s="61">
        <v>0</v>
      </c>
      <c r="O289" s="61">
        <v>0</v>
      </c>
      <c r="P289" s="61">
        <v>0</v>
      </c>
      <c r="Q289" s="61">
        <v>0</v>
      </c>
      <c r="R289" s="61">
        <v>0</v>
      </c>
      <c r="S289" s="61">
        <v>0</v>
      </c>
      <c r="T289" s="71">
        <v>0.2</v>
      </c>
      <c r="U289" s="72">
        <v>0.2</v>
      </c>
      <c r="V289" s="72">
        <v>2.2000000000000002</v>
      </c>
      <c r="W289" s="72">
        <v>2.2999999999999998</v>
      </c>
      <c r="X289" s="71">
        <v>5</v>
      </c>
      <c r="Y289" s="72">
        <v>23</v>
      </c>
      <c r="Z289" s="72">
        <v>13</v>
      </c>
      <c r="AA289" s="60">
        <v>0</v>
      </c>
      <c r="AB289" s="61">
        <v>0</v>
      </c>
      <c r="AC289" s="61">
        <v>0</v>
      </c>
      <c r="AD289" s="61">
        <v>0</v>
      </c>
      <c r="AE289" s="61">
        <v>0</v>
      </c>
      <c r="AF289" s="71">
        <v>0.03</v>
      </c>
      <c r="AG289" s="72">
        <v>0.43</v>
      </c>
      <c r="AH289" s="72">
        <v>0.46</v>
      </c>
      <c r="AI289" s="72">
        <v>0.03</v>
      </c>
      <c r="AJ289" s="72">
        <v>0.46</v>
      </c>
      <c r="AK289" s="64" t="s">
        <v>25</v>
      </c>
    </row>
    <row r="290" spans="1:37" ht="17.25" thickBot="1">
      <c r="A290" s="73">
        <v>288</v>
      </c>
      <c r="B290" s="58" t="s">
        <v>2724</v>
      </c>
      <c r="C290" s="59" t="s">
        <v>1863</v>
      </c>
      <c r="D290" s="70" t="s">
        <v>111</v>
      </c>
      <c r="E290" s="59" t="s">
        <v>69</v>
      </c>
      <c r="F290" s="70" t="s">
        <v>3641</v>
      </c>
      <c r="G290" s="70">
        <v>1996</v>
      </c>
      <c r="H290" s="71">
        <v>5</v>
      </c>
      <c r="I290" s="72">
        <v>5</v>
      </c>
      <c r="J290" s="72">
        <v>450</v>
      </c>
      <c r="K290" s="72">
        <v>5</v>
      </c>
      <c r="L290" s="60">
        <v>0</v>
      </c>
      <c r="M290" s="61">
        <v>0</v>
      </c>
      <c r="N290" s="61">
        <v>0</v>
      </c>
      <c r="O290" s="61">
        <v>0</v>
      </c>
      <c r="P290" s="61">
        <v>0</v>
      </c>
      <c r="Q290" s="61">
        <v>0</v>
      </c>
      <c r="R290" s="72">
        <v>2</v>
      </c>
      <c r="S290" s="61">
        <v>0</v>
      </c>
      <c r="T290" s="60">
        <v>0</v>
      </c>
      <c r="U290" s="61">
        <v>0</v>
      </c>
      <c r="V290" s="61">
        <v>0</v>
      </c>
      <c r="W290" s="61">
        <v>0</v>
      </c>
      <c r="X290" s="60">
        <v>0</v>
      </c>
      <c r="Y290" s="72">
        <v>1</v>
      </c>
      <c r="Z290" s="61">
        <v>0</v>
      </c>
      <c r="AA290" s="60">
        <v>0</v>
      </c>
      <c r="AB290" s="61">
        <v>0</v>
      </c>
      <c r="AC290" s="61">
        <v>0</v>
      </c>
      <c r="AD290" s="61">
        <v>0</v>
      </c>
      <c r="AE290" s="61">
        <v>0</v>
      </c>
      <c r="AF290" s="60">
        <v>0</v>
      </c>
      <c r="AG290" s="61">
        <v>0</v>
      </c>
      <c r="AH290" s="61">
        <v>0</v>
      </c>
      <c r="AI290" s="61">
        <v>0</v>
      </c>
      <c r="AJ290" s="61">
        <v>0</v>
      </c>
      <c r="AK290" s="64" t="s">
        <v>25</v>
      </c>
    </row>
    <row r="291" spans="1:37" ht="17.25" thickBot="1">
      <c r="A291" s="73">
        <v>289</v>
      </c>
      <c r="B291" s="58" t="s">
        <v>2764</v>
      </c>
      <c r="C291" s="59" t="s">
        <v>1815</v>
      </c>
      <c r="D291" s="70" t="s">
        <v>103</v>
      </c>
      <c r="E291" s="59" t="s">
        <v>96</v>
      </c>
      <c r="F291" s="70" t="s">
        <v>3642</v>
      </c>
      <c r="G291" s="70">
        <v>2003</v>
      </c>
      <c r="H291" s="71">
        <v>1</v>
      </c>
      <c r="I291" s="61">
        <v>0</v>
      </c>
      <c r="J291" s="72">
        <v>1</v>
      </c>
      <c r="K291" s="61">
        <v>0</v>
      </c>
      <c r="L291" s="60">
        <v>0</v>
      </c>
      <c r="M291" s="61">
        <v>0</v>
      </c>
      <c r="N291" s="61">
        <v>0</v>
      </c>
      <c r="O291" s="61">
        <v>0</v>
      </c>
      <c r="P291" s="61">
        <v>0</v>
      </c>
      <c r="Q291" s="61">
        <v>0</v>
      </c>
      <c r="R291" s="61">
        <v>0</v>
      </c>
      <c r="S291" s="61">
        <v>0</v>
      </c>
      <c r="T291" s="60">
        <v>0</v>
      </c>
      <c r="U291" s="61">
        <v>0</v>
      </c>
      <c r="V291" s="61">
        <v>0</v>
      </c>
      <c r="W291" s="61">
        <v>0</v>
      </c>
      <c r="X291" s="60">
        <v>0</v>
      </c>
      <c r="Y291" s="61">
        <v>0</v>
      </c>
      <c r="Z291" s="61">
        <v>0</v>
      </c>
      <c r="AA291" s="60">
        <v>0</v>
      </c>
      <c r="AB291" s="61">
        <v>0</v>
      </c>
      <c r="AC291" s="61">
        <v>0</v>
      </c>
      <c r="AD291" s="61">
        <v>0</v>
      </c>
      <c r="AE291" s="61">
        <v>0</v>
      </c>
      <c r="AF291" s="60">
        <v>0</v>
      </c>
      <c r="AG291" s="61">
        <v>0</v>
      </c>
      <c r="AH291" s="61">
        <v>0</v>
      </c>
      <c r="AI291" s="61">
        <v>0</v>
      </c>
      <c r="AJ291" s="61">
        <v>0</v>
      </c>
      <c r="AK291" s="64" t="s">
        <v>25</v>
      </c>
    </row>
    <row r="292" spans="1:37" ht="17.25" thickBot="1">
      <c r="A292" s="73">
        <v>290</v>
      </c>
      <c r="B292" s="58" t="s">
        <v>2880</v>
      </c>
      <c r="C292" s="59" t="s">
        <v>1830</v>
      </c>
      <c r="D292" s="70" t="s">
        <v>103</v>
      </c>
      <c r="E292" s="59" t="s">
        <v>77</v>
      </c>
      <c r="F292" s="70" t="s">
        <v>3643</v>
      </c>
      <c r="G292" s="70">
        <v>1998</v>
      </c>
      <c r="H292" s="71">
        <v>3</v>
      </c>
      <c r="I292" s="61">
        <v>0</v>
      </c>
      <c r="J292" s="72">
        <v>59</v>
      </c>
      <c r="K292" s="72">
        <v>0.7</v>
      </c>
      <c r="L292" s="60">
        <v>0</v>
      </c>
      <c r="M292" s="61">
        <v>0</v>
      </c>
      <c r="N292" s="61">
        <v>0</v>
      </c>
      <c r="O292" s="61">
        <v>0</v>
      </c>
      <c r="P292" s="61">
        <v>0</v>
      </c>
      <c r="Q292" s="61">
        <v>0</v>
      </c>
      <c r="R292" s="61">
        <v>0</v>
      </c>
      <c r="S292" s="61">
        <v>0</v>
      </c>
      <c r="T292" s="71">
        <v>0.3</v>
      </c>
      <c r="U292" s="72">
        <v>0.3</v>
      </c>
      <c r="V292" s="72">
        <v>0.7</v>
      </c>
      <c r="W292" s="72">
        <v>1</v>
      </c>
      <c r="X292" s="71">
        <v>1</v>
      </c>
      <c r="Y292" s="72">
        <v>5</v>
      </c>
      <c r="Z292" s="72">
        <v>6</v>
      </c>
      <c r="AA292" s="60">
        <v>0</v>
      </c>
      <c r="AB292" s="61">
        <v>0</v>
      </c>
      <c r="AC292" s="61">
        <v>0</v>
      </c>
      <c r="AD292" s="61">
        <v>0</v>
      </c>
      <c r="AE292" s="61">
        <v>0</v>
      </c>
      <c r="AF292" s="71">
        <v>0.43</v>
      </c>
      <c r="AG292" s="72">
        <v>1.1100000000000001</v>
      </c>
      <c r="AH292" s="72">
        <v>1.55</v>
      </c>
      <c r="AI292" s="72">
        <v>0.43</v>
      </c>
      <c r="AJ292" s="72">
        <v>1.55</v>
      </c>
      <c r="AK292" s="64" t="s">
        <v>25</v>
      </c>
    </row>
    <row r="293" spans="1:37" ht="17.25" thickBot="1">
      <c r="A293" s="73">
        <v>291</v>
      </c>
      <c r="B293" s="58" t="s">
        <v>3644</v>
      </c>
      <c r="C293" s="59" t="s">
        <v>1847</v>
      </c>
      <c r="D293" s="70" t="s">
        <v>102</v>
      </c>
      <c r="E293" s="59" t="s">
        <v>87</v>
      </c>
      <c r="F293" s="70" t="s">
        <v>3645</v>
      </c>
      <c r="G293" s="70">
        <v>1995</v>
      </c>
      <c r="H293" s="71">
        <v>1</v>
      </c>
      <c r="I293" s="61">
        <v>0</v>
      </c>
      <c r="J293" s="72">
        <v>20</v>
      </c>
      <c r="K293" s="72">
        <v>0.2</v>
      </c>
      <c r="L293" s="60">
        <v>0</v>
      </c>
      <c r="M293" s="61">
        <v>0</v>
      </c>
      <c r="N293" s="61">
        <v>0</v>
      </c>
      <c r="O293" s="61">
        <v>0</v>
      </c>
      <c r="P293" s="61">
        <v>0</v>
      </c>
      <c r="Q293" s="61">
        <v>0</v>
      </c>
      <c r="R293" s="61">
        <v>0</v>
      </c>
      <c r="S293" s="61">
        <v>0</v>
      </c>
      <c r="T293" s="60">
        <v>0</v>
      </c>
      <c r="U293" s="61">
        <v>0</v>
      </c>
      <c r="V293" s="61">
        <v>0</v>
      </c>
      <c r="W293" s="61">
        <v>0</v>
      </c>
      <c r="X293" s="60">
        <v>0</v>
      </c>
      <c r="Y293" s="61">
        <v>0</v>
      </c>
      <c r="Z293" s="72">
        <v>2</v>
      </c>
      <c r="AA293" s="60">
        <v>0</v>
      </c>
      <c r="AB293" s="61">
        <v>0</v>
      </c>
      <c r="AC293" s="61">
        <v>0</v>
      </c>
      <c r="AD293" s="61">
        <v>0</v>
      </c>
      <c r="AE293" s="61">
        <v>0</v>
      </c>
      <c r="AF293" s="60">
        <v>0</v>
      </c>
      <c r="AG293" s="61">
        <v>0</v>
      </c>
      <c r="AH293" s="61">
        <v>0</v>
      </c>
      <c r="AI293" s="61">
        <v>0</v>
      </c>
      <c r="AJ293" s="61">
        <v>0</v>
      </c>
      <c r="AK293" s="64" t="s">
        <v>25</v>
      </c>
    </row>
    <row r="294" spans="1:37" ht="17.25" thickBot="1">
      <c r="A294" s="73">
        <v>292</v>
      </c>
      <c r="B294" s="58" t="s">
        <v>2725</v>
      </c>
      <c r="C294" s="59" t="s">
        <v>1815</v>
      </c>
      <c r="D294" s="70" t="s">
        <v>1850</v>
      </c>
      <c r="E294" s="59" t="s">
        <v>2356</v>
      </c>
      <c r="F294" s="70" t="s">
        <v>3646</v>
      </c>
      <c r="G294" s="70">
        <v>1994</v>
      </c>
      <c r="H294" s="71">
        <v>3</v>
      </c>
      <c r="I294" s="72">
        <v>3</v>
      </c>
      <c r="J294" s="72">
        <v>192</v>
      </c>
      <c r="K294" s="72">
        <v>2.1</v>
      </c>
      <c r="L294" s="60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72">
        <v>1</v>
      </c>
      <c r="S294" s="61">
        <v>0</v>
      </c>
      <c r="T294" s="71">
        <v>0.1</v>
      </c>
      <c r="U294" s="72">
        <v>0.1</v>
      </c>
      <c r="V294" s="61">
        <v>0</v>
      </c>
      <c r="W294" s="72">
        <v>0.1</v>
      </c>
      <c r="X294" s="71">
        <v>1</v>
      </c>
      <c r="Y294" s="72">
        <v>6</v>
      </c>
      <c r="Z294" s="72">
        <v>8</v>
      </c>
      <c r="AA294" s="60">
        <v>0</v>
      </c>
      <c r="AB294" s="61">
        <v>0</v>
      </c>
      <c r="AC294" s="61">
        <v>0</v>
      </c>
      <c r="AD294" s="61">
        <v>0</v>
      </c>
      <c r="AE294" s="61">
        <v>0</v>
      </c>
      <c r="AF294" s="71">
        <v>0.06</v>
      </c>
      <c r="AG294" s="61">
        <v>0</v>
      </c>
      <c r="AH294" s="72">
        <v>0.06</v>
      </c>
      <c r="AI294" s="72">
        <v>0.06</v>
      </c>
      <c r="AJ294" s="72">
        <v>0.06</v>
      </c>
      <c r="AK294" s="64" t="s">
        <v>25</v>
      </c>
    </row>
    <row r="295" spans="1:37" ht="17.25" thickBot="1">
      <c r="A295" s="73">
        <v>293</v>
      </c>
      <c r="B295" s="58" t="s">
        <v>2726</v>
      </c>
      <c r="C295" s="59" t="s">
        <v>1828</v>
      </c>
      <c r="D295" s="70" t="s">
        <v>102</v>
      </c>
      <c r="E295" s="59" t="s">
        <v>2356</v>
      </c>
      <c r="F295" s="70" t="s">
        <v>3440</v>
      </c>
      <c r="G295" s="70">
        <v>2003</v>
      </c>
      <c r="H295" s="71">
        <v>3</v>
      </c>
      <c r="I295" s="72">
        <v>3</v>
      </c>
      <c r="J295" s="72">
        <v>233</v>
      </c>
      <c r="K295" s="72">
        <v>2.6</v>
      </c>
      <c r="L295" s="60">
        <v>0</v>
      </c>
      <c r="M295" s="61">
        <v>0</v>
      </c>
      <c r="N295" s="61">
        <v>0</v>
      </c>
      <c r="O295" s="61">
        <v>0</v>
      </c>
      <c r="P295" s="61">
        <v>0</v>
      </c>
      <c r="Q295" s="61">
        <v>0</v>
      </c>
      <c r="R295" s="72">
        <v>2</v>
      </c>
      <c r="S295" s="61">
        <v>0</v>
      </c>
      <c r="T295" s="71">
        <v>0.3</v>
      </c>
      <c r="U295" s="72">
        <v>0.3</v>
      </c>
      <c r="V295" s="61">
        <v>0</v>
      </c>
      <c r="W295" s="72">
        <v>0.3</v>
      </c>
      <c r="X295" s="71">
        <v>2</v>
      </c>
      <c r="Y295" s="61">
        <v>0</v>
      </c>
      <c r="Z295" s="72">
        <v>9</v>
      </c>
      <c r="AA295" s="60">
        <v>0</v>
      </c>
      <c r="AB295" s="61">
        <v>0</v>
      </c>
      <c r="AC295" s="61">
        <v>0</v>
      </c>
      <c r="AD295" s="61">
        <v>0</v>
      </c>
      <c r="AE295" s="61">
        <v>0</v>
      </c>
      <c r="AF295" s="71">
        <v>0.11</v>
      </c>
      <c r="AG295" s="61">
        <v>0</v>
      </c>
      <c r="AH295" s="72">
        <v>0.11</v>
      </c>
      <c r="AI295" s="72">
        <v>0.11</v>
      </c>
      <c r="AJ295" s="72">
        <v>0.11</v>
      </c>
      <c r="AK295" s="64" t="s">
        <v>25</v>
      </c>
    </row>
    <row r="296" spans="1:37" ht="17.25" thickBot="1">
      <c r="A296" s="73">
        <v>294</v>
      </c>
      <c r="B296" s="58" t="s">
        <v>3647</v>
      </c>
      <c r="C296" s="59" t="s">
        <v>1866</v>
      </c>
      <c r="D296" s="70" t="s">
        <v>102</v>
      </c>
      <c r="E296" s="59" t="s">
        <v>95</v>
      </c>
      <c r="F296" s="70" t="s">
        <v>3648</v>
      </c>
      <c r="G296" s="70">
        <v>2002</v>
      </c>
      <c r="H296" s="71">
        <v>1</v>
      </c>
      <c r="I296" s="72">
        <v>1</v>
      </c>
      <c r="J296" s="72">
        <v>62</v>
      </c>
      <c r="K296" s="72">
        <v>0.7</v>
      </c>
      <c r="L296" s="60">
        <v>0</v>
      </c>
      <c r="M296" s="61">
        <v>0</v>
      </c>
      <c r="N296" s="61">
        <v>0</v>
      </c>
      <c r="O296" s="61">
        <v>0</v>
      </c>
      <c r="P296" s="61">
        <v>0</v>
      </c>
      <c r="Q296" s="61">
        <v>0</v>
      </c>
      <c r="R296" s="61">
        <v>0</v>
      </c>
      <c r="S296" s="61">
        <v>0</v>
      </c>
      <c r="T296" s="71">
        <v>0.2</v>
      </c>
      <c r="U296" s="72">
        <v>0.2</v>
      </c>
      <c r="V296" s="61">
        <v>0</v>
      </c>
      <c r="W296" s="72">
        <v>0.2</v>
      </c>
      <c r="X296" s="71">
        <v>1</v>
      </c>
      <c r="Y296" s="61">
        <v>0</v>
      </c>
      <c r="Z296" s="72">
        <v>4</v>
      </c>
      <c r="AA296" s="60">
        <v>0</v>
      </c>
      <c r="AB296" s="61">
        <v>0</v>
      </c>
      <c r="AC296" s="61">
        <v>0</v>
      </c>
      <c r="AD296" s="61">
        <v>0</v>
      </c>
      <c r="AE296" s="61">
        <v>0</v>
      </c>
      <c r="AF296" s="71">
        <v>0.24</v>
      </c>
      <c r="AG296" s="61">
        <v>0</v>
      </c>
      <c r="AH296" s="72">
        <v>0.24</v>
      </c>
      <c r="AI296" s="72">
        <v>0.24</v>
      </c>
      <c r="AJ296" s="72">
        <v>0.24</v>
      </c>
      <c r="AK296" s="64" t="s">
        <v>25</v>
      </c>
    </row>
    <row r="297" spans="1:37" ht="17.25" thickBot="1">
      <c r="A297" s="73">
        <v>295</v>
      </c>
      <c r="B297" s="58" t="s">
        <v>2867</v>
      </c>
      <c r="C297" s="59" t="s">
        <v>1844</v>
      </c>
      <c r="D297" s="70" t="s">
        <v>103</v>
      </c>
      <c r="E297" s="59" t="s">
        <v>75</v>
      </c>
      <c r="F297" s="70" t="s">
        <v>3649</v>
      </c>
      <c r="G297" s="70">
        <v>1995</v>
      </c>
      <c r="H297" s="71">
        <v>3</v>
      </c>
      <c r="I297" s="72">
        <v>2</v>
      </c>
      <c r="J297" s="72">
        <v>204</v>
      </c>
      <c r="K297" s="72">
        <v>2.2999999999999998</v>
      </c>
      <c r="L297" s="71">
        <v>1</v>
      </c>
      <c r="M297" s="61">
        <v>0</v>
      </c>
      <c r="N297" s="72">
        <v>1</v>
      </c>
      <c r="O297" s="72">
        <v>1</v>
      </c>
      <c r="P297" s="61">
        <v>0</v>
      </c>
      <c r="Q297" s="61">
        <v>0</v>
      </c>
      <c r="R297" s="72">
        <v>1</v>
      </c>
      <c r="S297" s="61">
        <v>0</v>
      </c>
      <c r="T297" s="71">
        <v>0.2</v>
      </c>
      <c r="U297" s="72">
        <v>0.2</v>
      </c>
      <c r="V297" s="61">
        <v>0</v>
      </c>
      <c r="W297" s="72">
        <v>0.2</v>
      </c>
      <c r="X297" s="60">
        <v>0</v>
      </c>
      <c r="Y297" s="72">
        <v>10</v>
      </c>
      <c r="Z297" s="61">
        <v>0</v>
      </c>
      <c r="AA297" s="71">
        <v>0.44</v>
      </c>
      <c r="AB297" s="61">
        <v>0</v>
      </c>
      <c r="AC297" s="72">
        <v>0.44</v>
      </c>
      <c r="AD297" s="72">
        <v>0.44</v>
      </c>
      <c r="AE297" s="72">
        <v>0.44</v>
      </c>
      <c r="AF297" s="71">
        <v>0.09</v>
      </c>
      <c r="AG297" s="61">
        <v>0</v>
      </c>
      <c r="AH297" s="72">
        <v>0.09</v>
      </c>
      <c r="AI297" s="72">
        <v>0.09</v>
      </c>
      <c r="AJ297" s="72">
        <v>0.09</v>
      </c>
      <c r="AK297" s="64" t="s">
        <v>25</v>
      </c>
    </row>
    <row r="298" spans="1:37" ht="17.25" thickBot="1">
      <c r="A298" s="73">
        <v>296</v>
      </c>
      <c r="B298" s="58" t="s">
        <v>285</v>
      </c>
      <c r="C298" s="59" t="s">
        <v>1815</v>
      </c>
      <c r="D298" s="70" t="s">
        <v>103</v>
      </c>
      <c r="E298" s="59" t="s">
        <v>65</v>
      </c>
      <c r="F298" s="70" t="s">
        <v>3650</v>
      </c>
      <c r="G298" s="70">
        <v>2002</v>
      </c>
      <c r="H298" s="71">
        <v>1</v>
      </c>
      <c r="I298" s="61">
        <v>0</v>
      </c>
      <c r="J298" s="72">
        <v>11</v>
      </c>
      <c r="K298" s="72">
        <v>0.1</v>
      </c>
      <c r="L298" s="60">
        <v>0</v>
      </c>
      <c r="M298" s="61">
        <v>0</v>
      </c>
      <c r="N298" s="61">
        <v>0</v>
      </c>
      <c r="O298" s="61">
        <v>0</v>
      </c>
      <c r="P298" s="61">
        <v>0</v>
      </c>
      <c r="Q298" s="61">
        <v>0</v>
      </c>
      <c r="R298" s="61">
        <v>0</v>
      </c>
      <c r="S298" s="61">
        <v>0</v>
      </c>
      <c r="T298" s="60">
        <v>0</v>
      </c>
      <c r="U298" s="61">
        <v>0</v>
      </c>
      <c r="V298" s="61">
        <v>0</v>
      </c>
      <c r="W298" s="61">
        <v>0</v>
      </c>
      <c r="X298" s="60">
        <v>0</v>
      </c>
      <c r="Y298" s="61">
        <v>0</v>
      </c>
      <c r="Z298" s="61">
        <v>0</v>
      </c>
      <c r="AA298" s="60">
        <v>0</v>
      </c>
      <c r="AB298" s="61">
        <v>0</v>
      </c>
      <c r="AC298" s="61">
        <v>0</v>
      </c>
      <c r="AD298" s="61">
        <v>0</v>
      </c>
      <c r="AE298" s="61">
        <v>0</v>
      </c>
      <c r="AF298" s="60">
        <v>0</v>
      </c>
      <c r="AG298" s="61">
        <v>0</v>
      </c>
      <c r="AH298" s="61">
        <v>0</v>
      </c>
      <c r="AI298" s="61">
        <v>0</v>
      </c>
      <c r="AJ298" s="61">
        <v>0</v>
      </c>
      <c r="AK298" s="64" t="s">
        <v>25</v>
      </c>
    </row>
    <row r="299" spans="1:37" ht="17.25" thickBot="1">
      <c r="A299" s="73">
        <v>297</v>
      </c>
      <c r="B299" s="58" t="s">
        <v>285</v>
      </c>
      <c r="C299" s="59" t="s">
        <v>1815</v>
      </c>
      <c r="D299" s="70" t="s">
        <v>1813</v>
      </c>
      <c r="E299" s="59" t="s">
        <v>81</v>
      </c>
      <c r="F299" s="70" t="s">
        <v>3650</v>
      </c>
      <c r="G299" s="70">
        <v>2002</v>
      </c>
      <c r="H299" s="71">
        <v>2</v>
      </c>
      <c r="I299" s="61">
        <v>0</v>
      </c>
      <c r="J299" s="72">
        <v>57</v>
      </c>
      <c r="K299" s="72">
        <v>0.6</v>
      </c>
      <c r="L299" s="60">
        <v>0</v>
      </c>
      <c r="M299" s="61">
        <v>0</v>
      </c>
      <c r="N299" s="61">
        <v>0</v>
      </c>
      <c r="O299" s="61">
        <v>0</v>
      </c>
      <c r="P299" s="61">
        <v>0</v>
      </c>
      <c r="Q299" s="61">
        <v>0</v>
      </c>
      <c r="R299" s="61">
        <v>0</v>
      </c>
      <c r="S299" s="61">
        <v>0</v>
      </c>
      <c r="T299" s="71">
        <v>0.2</v>
      </c>
      <c r="U299" s="72">
        <v>0.2</v>
      </c>
      <c r="V299" s="72">
        <v>0.1</v>
      </c>
      <c r="W299" s="72">
        <v>0.3</v>
      </c>
      <c r="X299" s="71">
        <v>6</v>
      </c>
      <c r="Y299" s="72">
        <v>8</v>
      </c>
      <c r="Z299" s="72">
        <v>8</v>
      </c>
      <c r="AA299" s="60">
        <v>0</v>
      </c>
      <c r="AB299" s="61">
        <v>0</v>
      </c>
      <c r="AC299" s="61">
        <v>0</v>
      </c>
      <c r="AD299" s="61">
        <v>0</v>
      </c>
      <c r="AE299" s="61">
        <v>0</v>
      </c>
      <c r="AF299" s="71">
        <v>0.39</v>
      </c>
      <c r="AG299" s="72">
        <v>0.14000000000000001</v>
      </c>
      <c r="AH299" s="72">
        <v>0.53</v>
      </c>
      <c r="AI299" s="72">
        <v>0.39</v>
      </c>
      <c r="AJ299" s="72">
        <v>0.53</v>
      </c>
      <c r="AK299" s="64" t="s">
        <v>25</v>
      </c>
    </row>
    <row r="300" spans="1:37" ht="17.25" thickBot="1">
      <c r="A300" s="73">
        <v>298</v>
      </c>
      <c r="B300" s="58" t="s">
        <v>286</v>
      </c>
      <c r="C300" s="59" t="s">
        <v>1855</v>
      </c>
      <c r="D300" s="70" t="s">
        <v>104</v>
      </c>
      <c r="E300" s="59" t="s">
        <v>91</v>
      </c>
      <c r="F300" s="70" t="s">
        <v>3196</v>
      </c>
      <c r="G300" s="70">
        <v>1994</v>
      </c>
      <c r="H300" s="71">
        <v>5</v>
      </c>
      <c r="I300" s="72">
        <v>5</v>
      </c>
      <c r="J300" s="72">
        <v>450</v>
      </c>
      <c r="K300" s="72">
        <v>5</v>
      </c>
      <c r="L300" s="60">
        <v>0</v>
      </c>
      <c r="M300" s="61">
        <v>0</v>
      </c>
      <c r="N300" s="61">
        <v>0</v>
      </c>
      <c r="O300" s="61">
        <v>0</v>
      </c>
      <c r="P300" s="61">
        <v>0</v>
      </c>
      <c r="Q300" s="61">
        <v>0</v>
      </c>
      <c r="R300" s="72">
        <v>3</v>
      </c>
      <c r="S300" s="61">
        <v>0</v>
      </c>
      <c r="T300" s="71">
        <v>0.1</v>
      </c>
      <c r="U300" s="72">
        <v>0.1</v>
      </c>
      <c r="V300" s="72">
        <v>0.7</v>
      </c>
      <c r="W300" s="72">
        <v>0.7</v>
      </c>
      <c r="X300" s="71">
        <v>8</v>
      </c>
      <c r="Y300" s="72">
        <v>13</v>
      </c>
      <c r="Z300" s="72">
        <v>11</v>
      </c>
      <c r="AA300" s="60">
        <v>0</v>
      </c>
      <c r="AB300" s="61">
        <v>0</v>
      </c>
      <c r="AC300" s="61">
        <v>0</v>
      </c>
      <c r="AD300" s="61">
        <v>0</v>
      </c>
      <c r="AE300" s="61">
        <v>0</v>
      </c>
      <c r="AF300" s="71">
        <v>0.02</v>
      </c>
      <c r="AG300" s="72">
        <v>0.13</v>
      </c>
      <c r="AH300" s="72">
        <v>0.15</v>
      </c>
      <c r="AI300" s="72">
        <v>0.02</v>
      </c>
      <c r="AJ300" s="72">
        <v>0.15</v>
      </c>
      <c r="AK300" s="64" t="s">
        <v>25</v>
      </c>
    </row>
    <row r="301" spans="1:37" ht="17.25" thickBot="1">
      <c r="A301" s="73">
        <v>299</v>
      </c>
      <c r="B301" s="58" t="s">
        <v>287</v>
      </c>
      <c r="C301" s="59" t="s">
        <v>1825</v>
      </c>
      <c r="D301" s="70" t="s">
        <v>1813</v>
      </c>
      <c r="E301" s="59" t="s">
        <v>91</v>
      </c>
      <c r="F301" s="70" t="s">
        <v>3651</v>
      </c>
      <c r="G301" s="70">
        <v>1997</v>
      </c>
      <c r="H301" s="71">
        <v>5</v>
      </c>
      <c r="I301" s="72">
        <v>5</v>
      </c>
      <c r="J301" s="72">
        <v>442</v>
      </c>
      <c r="K301" s="72">
        <v>4.9000000000000004</v>
      </c>
      <c r="L301" s="71">
        <v>1</v>
      </c>
      <c r="M301" s="72">
        <v>1</v>
      </c>
      <c r="N301" s="72">
        <v>2</v>
      </c>
      <c r="O301" s="61">
        <v>0</v>
      </c>
      <c r="P301" s="72">
        <v>1</v>
      </c>
      <c r="Q301" s="72">
        <v>1</v>
      </c>
      <c r="R301" s="72">
        <v>3</v>
      </c>
      <c r="S301" s="61">
        <v>0</v>
      </c>
      <c r="T301" s="71">
        <v>1.4</v>
      </c>
      <c r="U301" s="72">
        <v>0.6</v>
      </c>
      <c r="V301" s="72">
        <v>1.2</v>
      </c>
      <c r="W301" s="72">
        <v>1.8</v>
      </c>
      <c r="X301" s="71">
        <v>1</v>
      </c>
      <c r="Y301" s="72">
        <v>31</v>
      </c>
      <c r="Z301" s="72">
        <v>8</v>
      </c>
      <c r="AA301" s="71">
        <v>0.2</v>
      </c>
      <c r="AB301" s="72">
        <v>0.2</v>
      </c>
      <c r="AC301" s="72">
        <v>0.41</v>
      </c>
      <c r="AD301" s="61">
        <v>0</v>
      </c>
      <c r="AE301" s="72">
        <v>0.2</v>
      </c>
      <c r="AF301" s="71">
        <v>0.28000000000000003</v>
      </c>
      <c r="AG301" s="72">
        <v>0.25</v>
      </c>
      <c r="AH301" s="72">
        <v>0.53</v>
      </c>
      <c r="AI301" s="72">
        <v>0.12</v>
      </c>
      <c r="AJ301" s="72">
        <v>0.37</v>
      </c>
      <c r="AK301" s="64" t="s">
        <v>25</v>
      </c>
    </row>
    <row r="302" spans="1:37" ht="17.25" thickBot="1">
      <c r="A302" s="73">
        <v>300</v>
      </c>
      <c r="B302" s="58" t="s">
        <v>288</v>
      </c>
      <c r="C302" s="59" t="s">
        <v>1827</v>
      </c>
      <c r="D302" s="70" t="s">
        <v>104</v>
      </c>
      <c r="E302" s="59" t="s">
        <v>63</v>
      </c>
      <c r="F302" s="70" t="s">
        <v>3506</v>
      </c>
      <c r="G302" s="70">
        <v>1993</v>
      </c>
      <c r="H302" s="71">
        <v>3</v>
      </c>
      <c r="I302" s="72">
        <v>3</v>
      </c>
      <c r="J302" s="72">
        <v>235</v>
      </c>
      <c r="K302" s="72">
        <v>2.6</v>
      </c>
      <c r="L302" s="60">
        <v>0</v>
      </c>
      <c r="M302" s="61">
        <v>0</v>
      </c>
      <c r="N302" s="61">
        <v>0</v>
      </c>
      <c r="O302" s="61">
        <v>0</v>
      </c>
      <c r="P302" s="61">
        <v>0</v>
      </c>
      <c r="Q302" s="61">
        <v>0</v>
      </c>
      <c r="R302" s="61">
        <v>0</v>
      </c>
      <c r="S302" s="61">
        <v>0</v>
      </c>
      <c r="T302" s="71">
        <v>0.1</v>
      </c>
      <c r="U302" s="72">
        <v>0.1</v>
      </c>
      <c r="V302" s="72">
        <v>0.1</v>
      </c>
      <c r="W302" s="72">
        <v>0.2</v>
      </c>
      <c r="X302" s="71">
        <v>9</v>
      </c>
      <c r="Y302" s="72">
        <v>28</v>
      </c>
      <c r="Z302" s="72">
        <v>4</v>
      </c>
      <c r="AA302" s="60">
        <v>0</v>
      </c>
      <c r="AB302" s="61">
        <v>0</v>
      </c>
      <c r="AC302" s="61">
        <v>0</v>
      </c>
      <c r="AD302" s="61">
        <v>0</v>
      </c>
      <c r="AE302" s="61">
        <v>0</v>
      </c>
      <c r="AF302" s="71">
        <v>0.03</v>
      </c>
      <c r="AG302" s="72">
        <v>0.04</v>
      </c>
      <c r="AH302" s="72">
        <v>7.0000000000000007E-2</v>
      </c>
      <c r="AI302" s="72">
        <v>0.03</v>
      </c>
      <c r="AJ302" s="72">
        <v>7.0000000000000007E-2</v>
      </c>
      <c r="AK302" s="64" t="s">
        <v>25</v>
      </c>
    </row>
    <row r="303" spans="1:37" ht="17.25" thickBot="1">
      <c r="A303" s="73">
        <v>301</v>
      </c>
      <c r="B303" s="58" t="s">
        <v>289</v>
      </c>
      <c r="C303" s="59" t="s">
        <v>1814</v>
      </c>
      <c r="D303" s="70" t="s">
        <v>104</v>
      </c>
      <c r="E303" s="59" t="s">
        <v>96</v>
      </c>
      <c r="F303" s="70" t="s">
        <v>3652</v>
      </c>
      <c r="G303" s="70">
        <v>2001</v>
      </c>
      <c r="H303" s="71">
        <v>5</v>
      </c>
      <c r="I303" s="72">
        <v>4</v>
      </c>
      <c r="J303" s="72">
        <v>364</v>
      </c>
      <c r="K303" s="72">
        <v>4</v>
      </c>
      <c r="L303" s="60">
        <v>0</v>
      </c>
      <c r="M303" s="72">
        <v>1</v>
      </c>
      <c r="N303" s="72">
        <v>1</v>
      </c>
      <c r="O303" s="61">
        <v>0</v>
      </c>
      <c r="P303" s="61">
        <v>0</v>
      </c>
      <c r="Q303" s="61">
        <v>0</v>
      </c>
      <c r="R303" s="72">
        <v>1</v>
      </c>
      <c r="S303" s="61">
        <v>0</v>
      </c>
      <c r="T303" s="71">
        <v>0.3</v>
      </c>
      <c r="U303" s="72">
        <v>0.3</v>
      </c>
      <c r="V303" s="72">
        <v>1.1000000000000001</v>
      </c>
      <c r="W303" s="72">
        <v>1.4</v>
      </c>
      <c r="X303" s="71">
        <v>9</v>
      </c>
      <c r="Y303" s="72">
        <v>13</v>
      </c>
      <c r="Z303" s="72">
        <v>15</v>
      </c>
      <c r="AA303" s="60">
        <v>0</v>
      </c>
      <c r="AB303" s="72">
        <v>0.25</v>
      </c>
      <c r="AC303" s="72">
        <v>0.25</v>
      </c>
      <c r="AD303" s="61">
        <v>0</v>
      </c>
      <c r="AE303" s="72">
        <v>0.25</v>
      </c>
      <c r="AF303" s="71">
        <v>0.08</v>
      </c>
      <c r="AG303" s="72">
        <v>0.26</v>
      </c>
      <c r="AH303" s="72">
        <v>0.34</v>
      </c>
      <c r="AI303" s="72">
        <v>0.08</v>
      </c>
      <c r="AJ303" s="72">
        <v>0.34</v>
      </c>
      <c r="AK303" s="64" t="s">
        <v>25</v>
      </c>
    </row>
    <row r="304" spans="1:37" ht="17.25" thickBot="1">
      <c r="A304" s="73">
        <v>302</v>
      </c>
      <c r="B304" s="58" t="s">
        <v>376</v>
      </c>
      <c r="C304" s="59" t="s">
        <v>1840</v>
      </c>
      <c r="D304" s="70" t="s">
        <v>1822</v>
      </c>
      <c r="E304" s="59" t="s">
        <v>69</v>
      </c>
      <c r="F304" s="70" t="s">
        <v>3653</v>
      </c>
      <c r="G304" s="70">
        <v>2001</v>
      </c>
      <c r="H304" s="71">
        <v>3</v>
      </c>
      <c r="I304" s="61">
        <v>0</v>
      </c>
      <c r="J304" s="72">
        <v>26</v>
      </c>
      <c r="K304" s="72">
        <v>0.3</v>
      </c>
      <c r="L304" s="60">
        <v>0</v>
      </c>
      <c r="M304" s="61">
        <v>0</v>
      </c>
      <c r="N304" s="61">
        <v>0</v>
      </c>
      <c r="O304" s="61">
        <v>0</v>
      </c>
      <c r="P304" s="61">
        <v>0</v>
      </c>
      <c r="Q304" s="61">
        <v>0</v>
      </c>
      <c r="R304" s="61">
        <v>0</v>
      </c>
      <c r="S304" s="61">
        <v>0</v>
      </c>
      <c r="T304" s="71">
        <v>0.4</v>
      </c>
      <c r="U304" s="72">
        <v>0.4</v>
      </c>
      <c r="V304" s="61">
        <v>0</v>
      </c>
      <c r="W304" s="72">
        <v>0.4</v>
      </c>
      <c r="X304" s="71">
        <v>3</v>
      </c>
      <c r="Y304" s="72">
        <v>2</v>
      </c>
      <c r="Z304" s="72">
        <v>4</v>
      </c>
      <c r="AA304" s="60">
        <v>0</v>
      </c>
      <c r="AB304" s="61">
        <v>0</v>
      </c>
      <c r="AC304" s="61">
        <v>0</v>
      </c>
      <c r="AD304" s="61">
        <v>0</v>
      </c>
      <c r="AE304" s="61">
        <v>0</v>
      </c>
      <c r="AF304" s="71">
        <v>1.54</v>
      </c>
      <c r="AG304" s="61">
        <v>0</v>
      </c>
      <c r="AH304" s="72">
        <v>1.54</v>
      </c>
      <c r="AI304" s="72">
        <v>1.54</v>
      </c>
      <c r="AJ304" s="72">
        <v>1.54</v>
      </c>
      <c r="AK304" s="64" t="s">
        <v>25</v>
      </c>
    </row>
    <row r="305" spans="1:37" ht="17.25" thickBot="1">
      <c r="A305" s="73">
        <v>303</v>
      </c>
      <c r="B305" s="58" t="s">
        <v>290</v>
      </c>
      <c r="C305" s="59" t="s">
        <v>1825</v>
      </c>
      <c r="D305" s="70" t="s">
        <v>103</v>
      </c>
      <c r="E305" s="59" t="s">
        <v>75</v>
      </c>
      <c r="F305" s="70" t="s">
        <v>3463</v>
      </c>
      <c r="G305" s="70">
        <v>1996</v>
      </c>
      <c r="H305" s="71">
        <v>5</v>
      </c>
      <c r="I305" s="72">
        <v>4</v>
      </c>
      <c r="J305" s="72">
        <v>332</v>
      </c>
      <c r="K305" s="72">
        <v>3.7</v>
      </c>
      <c r="L305" s="71">
        <v>1</v>
      </c>
      <c r="M305" s="61">
        <v>0</v>
      </c>
      <c r="N305" s="72">
        <v>1</v>
      </c>
      <c r="O305" s="72">
        <v>1</v>
      </c>
      <c r="P305" s="61">
        <v>0</v>
      </c>
      <c r="Q305" s="61">
        <v>0</v>
      </c>
      <c r="R305" s="72">
        <v>1</v>
      </c>
      <c r="S305" s="61">
        <v>0</v>
      </c>
      <c r="T305" s="71">
        <v>0.1</v>
      </c>
      <c r="U305" s="72">
        <v>0.1</v>
      </c>
      <c r="V305" s="72">
        <v>0.4</v>
      </c>
      <c r="W305" s="72">
        <v>0.5</v>
      </c>
      <c r="X305" s="71">
        <v>1</v>
      </c>
      <c r="Y305" s="72">
        <v>10</v>
      </c>
      <c r="Z305" s="72">
        <v>16</v>
      </c>
      <c r="AA305" s="71">
        <v>0.27</v>
      </c>
      <c r="AB305" s="61">
        <v>0</v>
      </c>
      <c r="AC305" s="72">
        <v>0.27</v>
      </c>
      <c r="AD305" s="72">
        <v>0.27</v>
      </c>
      <c r="AE305" s="72">
        <v>0.27</v>
      </c>
      <c r="AF305" s="71">
        <v>0.01</v>
      </c>
      <c r="AG305" s="72">
        <v>0.11</v>
      </c>
      <c r="AH305" s="72">
        <v>0.13</v>
      </c>
      <c r="AI305" s="72">
        <v>0.01</v>
      </c>
      <c r="AJ305" s="72">
        <v>0.13</v>
      </c>
      <c r="AK305" s="64" t="s">
        <v>25</v>
      </c>
    </row>
    <row r="306" spans="1:37" ht="17.25" thickBot="1">
      <c r="A306" s="73">
        <v>304</v>
      </c>
      <c r="B306" s="58" t="s">
        <v>291</v>
      </c>
      <c r="C306" s="59" t="s">
        <v>1846</v>
      </c>
      <c r="D306" s="70" t="s">
        <v>102</v>
      </c>
      <c r="E306" s="59" t="s">
        <v>71</v>
      </c>
      <c r="F306" s="70" t="s">
        <v>3654</v>
      </c>
      <c r="G306" s="70">
        <v>1989</v>
      </c>
      <c r="H306" s="71">
        <v>5</v>
      </c>
      <c r="I306" s="61">
        <v>0</v>
      </c>
      <c r="J306" s="72">
        <v>103</v>
      </c>
      <c r="K306" s="72">
        <v>1.1000000000000001</v>
      </c>
      <c r="L306" s="60">
        <v>0</v>
      </c>
      <c r="M306" s="72">
        <v>1</v>
      </c>
      <c r="N306" s="72">
        <v>1</v>
      </c>
      <c r="O306" s="61">
        <v>0</v>
      </c>
      <c r="P306" s="61">
        <v>0</v>
      </c>
      <c r="Q306" s="61">
        <v>0</v>
      </c>
      <c r="R306" s="72">
        <v>2</v>
      </c>
      <c r="S306" s="61">
        <v>0</v>
      </c>
      <c r="T306" s="71">
        <v>0.1</v>
      </c>
      <c r="U306" s="72">
        <v>0.1</v>
      </c>
      <c r="V306" s="72">
        <v>0.9</v>
      </c>
      <c r="W306" s="72">
        <v>1</v>
      </c>
      <c r="X306" s="71">
        <v>15</v>
      </c>
      <c r="Y306" s="72">
        <v>9</v>
      </c>
      <c r="Z306" s="72">
        <v>17</v>
      </c>
      <c r="AA306" s="60">
        <v>0</v>
      </c>
      <c r="AB306" s="72">
        <v>0.87</v>
      </c>
      <c r="AC306" s="72">
        <v>0.87</v>
      </c>
      <c r="AD306" s="61">
        <v>0</v>
      </c>
      <c r="AE306" s="72">
        <v>0.87</v>
      </c>
      <c r="AF306" s="71">
        <v>0.1</v>
      </c>
      <c r="AG306" s="72">
        <v>0.75</v>
      </c>
      <c r="AH306" s="72">
        <v>0.85</v>
      </c>
      <c r="AI306" s="72">
        <v>0.1</v>
      </c>
      <c r="AJ306" s="72">
        <v>0.85</v>
      </c>
      <c r="AK306" s="64" t="s">
        <v>25</v>
      </c>
    </row>
    <row r="307" spans="1:37" ht="17.25" thickBot="1">
      <c r="A307" s="73">
        <v>305</v>
      </c>
      <c r="B307" s="58" t="s">
        <v>292</v>
      </c>
      <c r="C307" s="59" t="s">
        <v>1815</v>
      </c>
      <c r="D307" s="70" t="s">
        <v>103</v>
      </c>
      <c r="E307" s="59" t="s">
        <v>65</v>
      </c>
      <c r="F307" s="70" t="s">
        <v>3655</v>
      </c>
      <c r="G307" s="70">
        <v>1995</v>
      </c>
      <c r="H307" s="71">
        <v>1</v>
      </c>
      <c r="I307" s="61">
        <v>0</v>
      </c>
      <c r="J307" s="72">
        <v>7</v>
      </c>
      <c r="K307" s="72">
        <v>0.1</v>
      </c>
      <c r="L307" s="60">
        <v>0</v>
      </c>
      <c r="M307" s="61">
        <v>0</v>
      </c>
      <c r="N307" s="61">
        <v>0</v>
      </c>
      <c r="O307" s="61">
        <v>0</v>
      </c>
      <c r="P307" s="61">
        <v>0</v>
      </c>
      <c r="Q307" s="61">
        <v>0</v>
      </c>
      <c r="R307" s="61">
        <v>0</v>
      </c>
      <c r="S307" s="61">
        <v>0</v>
      </c>
      <c r="T307" s="60">
        <v>0</v>
      </c>
      <c r="U307" s="61">
        <v>0</v>
      </c>
      <c r="V307" s="61">
        <v>0</v>
      </c>
      <c r="W307" s="61">
        <v>0</v>
      </c>
      <c r="X307" s="60">
        <v>0</v>
      </c>
      <c r="Y307" s="72">
        <v>2</v>
      </c>
      <c r="Z307" s="61">
        <v>0</v>
      </c>
      <c r="AA307" s="60">
        <v>0</v>
      </c>
      <c r="AB307" s="61">
        <v>0</v>
      </c>
      <c r="AC307" s="61">
        <v>0</v>
      </c>
      <c r="AD307" s="61">
        <v>0</v>
      </c>
      <c r="AE307" s="61">
        <v>0</v>
      </c>
      <c r="AF307" s="60">
        <v>0</v>
      </c>
      <c r="AG307" s="61">
        <v>0</v>
      </c>
      <c r="AH307" s="61">
        <v>0</v>
      </c>
      <c r="AI307" s="61">
        <v>0</v>
      </c>
      <c r="AJ307" s="61">
        <v>0</v>
      </c>
      <c r="AK307" s="64" t="s">
        <v>25</v>
      </c>
    </row>
    <row r="308" spans="1:37" ht="17.25" thickBot="1">
      <c r="A308" s="73">
        <v>306</v>
      </c>
      <c r="B308" s="58" t="s">
        <v>2727</v>
      </c>
      <c r="C308" s="59" t="s">
        <v>1815</v>
      </c>
      <c r="D308" s="70" t="s">
        <v>102</v>
      </c>
      <c r="E308" s="59" t="s">
        <v>83</v>
      </c>
      <c r="F308" s="70" t="s">
        <v>3656</v>
      </c>
      <c r="G308" s="70">
        <v>2002</v>
      </c>
      <c r="H308" s="71">
        <v>1</v>
      </c>
      <c r="I308" s="61">
        <v>0</v>
      </c>
      <c r="J308" s="72">
        <v>4</v>
      </c>
      <c r="K308" s="61">
        <v>0</v>
      </c>
      <c r="L308" s="60">
        <v>0</v>
      </c>
      <c r="M308" s="61">
        <v>0</v>
      </c>
      <c r="N308" s="61">
        <v>0</v>
      </c>
      <c r="O308" s="61">
        <v>0</v>
      </c>
      <c r="P308" s="61">
        <v>0</v>
      </c>
      <c r="Q308" s="61">
        <v>0</v>
      </c>
      <c r="R308" s="61">
        <v>0</v>
      </c>
      <c r="S308" s="61">
        <v>0</v>
      </c>
      <c r="T308" s="60">
        <v>0</v>
      </c>
      <c r="U308" s="61">
        <v>0</v>
      </c>
      <c r="V308" s="61">
        <v>0</v>
      </c>
      <c r="W308" s="61">
        <v>0</v>
      </c>
      <c r="X308" s="71">
        <v>2</v>
      </c>
      <c r="Y308" s="61">
        <v>0</v>
      </c>
      <c r="Z308" s="72">
        <v>1</v>
      </c>
      <c r="AA308" s="60">
        <v>0</v>
      </c>
      <c r="AB308" s="61">
        <v>0</v>
      </c>
      <c r="AC308" s="61">
        <v>0</v>
      </c>
      <c r="AD308" s="61">
        <v>0</v>
      </c>
      <c r="AE308" s="61">
        <v>0</v>
      </c>
      <c r="AF308" s="60">
        <v>0</v>
      </c>
      <c r="AG308" s="61">
        <v>0</v>
      </c>
      <c r="AH308" s="61">
        <v>0</v>
      </c>
      <c r="AI308" s="61">
        <v>0</v>
      </c>
      <c r="AJ308" s="61">
        <v>0</v>
      </c>
      <c r="AK308" s="64" t="s">
        <v>25</v>
      </c>
    </row>
    <row r="309" spans="1:37" ht="17.25" thickBot="1">
      <c r="A309" s="73">
        <v>307</v>
      </c>
      <c r="B309" s="58" t="s">
        <v>97</v>
      </c>
      <c r="C309" s="59" t="s">
        <v>1815</v>
      </c>
      <c r="D309" s="70" t="s">
        <v>111</v>
      </c>
      <c r="E309" s="59" t="s">
        <v>96</v>
      </c>
      <c r="F309" s="70" t="s">
        <v>3657</v>
      </c>
      <c r="G309" s="70">
        <v>1994</v>
      </c>
      <c r="H309" s="71">
        <v>5</v>
      </c>
      <c r="I309" s="72">
        <v>5</v>
      </c>
      <c r="J309" s="72">
        <v>450</v>
      </c>
      <c r="K309" s="72">
        <v>5</v>
      </c>
      <c r="L309" s="60">
        <v>0</v>
      </c>
      <c r="M309" s="61">
        <v>0</v>
      </c>
      <c r="N309" s="61">
        <v>0</v>
      </c>
      <c r="O309" s="61">
        <v>0</v>
      </c>
      <c r="P309" s="61">
        <v>0</v>
      </c>
      <c r="Q309" s="61">
        <v>0</v>
      </c>
      <c r="R309" s="72">
        <v>1</v>
      </c>
      <c r="S309" s="61">
        <v>0</v>
      </c>
      <c r="T309" s="60">
        <v>0</v>
      </c>
      <c r="U309" s="61">
        <v>0</v>
      </c>
      <c r="V309" s="61">
        <v>0</v>
      </c>
      <c r="W309" s="61">
        <v>0</v>
      </c>
      <c r="X309" s="60">
        <v>0</v>
      </c>
      <c r="Y309" s="61">
        <v>0</v>
      </c>
      <c r="Z309" s="61">
        <v>0</v>
      </c>
      <c r="AA309" s="60">
        <v>0</v>
      </c>
      <c r="AB309" s="61">
        <v>0</v>
      </c>
      <c r="AC309" s="61">
        <v>0</v>
      </c>
      <c r="AD309" s="61">
        <v>0</v>
      </c>
      <c r="AE309" s="61">
        <v>0</v>
      </c>
      <c r="AF309" s="60">
        <v>0</v>
      </c>
      <c r="AG309" s="61">
        <v>0</v>
      </c>
      <c r="AH309" s="61">
        <v>0</v>
      </c>
      <c r="AI309" s="61">
        <v>0</v>
      </c>
      <c r="AJ309" s="61">
        <v>0</v>
      </c>
      <c r="AK309" s="64" t="s">
        <v>25</v>
      </c>
    </row>
    <row r="310" spans="1:37" ht="17.25" thickBot="1">
      <c r="A310" s="73">
        <v>308</v>
      </c>
      <c r="B310" s="58" t="s">
        <v>293</v>
      </c>
      <c r="C310" s="59" t="s">
        <v>1829</v>
      </c>
      <c r="D310" s="70" t="s">
        <v>104</v>
      </c>
      <c r="E310" s="59" t="s">
        <v>77</v>
      </c>
      <c r="F310" s="70" t="s">
        <v>3658</v>
      </c>
      <c r="G310" s="70">
        <v>1993</v>
      </c>
      <c r="H310" s="71">
        <v>5</v>
      </c>
      <c r="I310" s="72">
        <v>5</v>
      </c>
      <c r="J310" s="72">
        <v>450</v>
      </c>
      <c r="K310" s="72">
        <v>5</v>
      </c>
      <c r="L310" s="60">
        <v>0</v>
      </c>
      <c r="M310" s="61">
        <v>0</v>
      </c>
      <c r="N310" s="61">
        <v>0</v>
      </c>
      <c r="O310" s="61">
        <v>0</v>
      </c>
      <c r="P310" s="61">
        <v>0</v>
      </c>
      <c r="Q310" s="61">
        <v>0</v>
      </c>
      <c r="R310" s="61">
        <v>0</v>
      </c>
      <c r="S310" s="61">
        <v>0</v>
      </c>
      <c r="T310" s="71">
        <v>0.5</v>
      </c>
      <c r="U310" s="72">
        <v>0.5</v>
      </c>
      <c r="V310" s="72">
        <v>0.9</v>
      </c>
      <c r="W310" s="72">
        <v>1.5</v>
      </c>
      <c r="X310" s="60">
        <v>0</v>
      </c>
      <c r="Y310" s="72">
        <v>11</v>
      </c>
      <c r="Z310" s="72">
        <v>3</v>
      </c>
      <c r="AA310" s="60">
        <v>0</v>
      </c>
      <c r="AB310" s="61">
        <v>0</v>
      </c>
      <c r="AC310" s="61">
        <v>0</v>
      </c>
      <c r="AD310" s="61">
        <v>0</v>
      </c>
      <c r="AE310" s="61">
        <v>0</v>
      </c>
      <c r="AF310" s="71">
        <v>0.11</v>
      </c>
      <c r="AG310" s="72">
        <v>0.18</v>
      </c>
      <c r="AH310" s="72">
        <v>0.28999999999999998</v>
      </c>
      <c r="AI310" s="72">
        <v>0.11</v>
      </c>
      <c r="AJ310" s="72">
        <v>0.28999999999999998</v>
      </c>
      <c r="AK310" s="64" t="s">
        <v>25</v>
      </c>
    </row>
    <row r="311" spans="1:37" ht="17.25" thickBot="1">
      <c r="A311" s="73">
        <v>309</v>
      </c>
      <c r="B311" s="58" t="s">
        <v>68</v>
      </c>
      <c r="C311" s="59" t="s">
        <v>1815</v>
      </c>
      <c r="D311" s="70" t="s">
        <v>111</v>
      </c>
      <c r="E311" s="59" t="s">
        <v>67</v>
      </c>
      <c r="F311" s="70" t="s">
        <v>3659</v>
      </c>
      <c r="G311" s="70">
        <v>1992</v>
      </c>
      <c r="H311" s="71">
        <v>5</v>
      </c>
      <c r="I311" s="72">
        <v>5</v>
      </c>
      <c r="J311" s="72">
        <v>450</v>
      </c>
      <c r="K311" s="72">
        <v>5</v>
      </c>
      <c r="L311" s="60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1">
        <v>0</v>
      </c>
      <c r="S311" s="61">
        <v>0</v>
      </c>
      <c r="T311" s="60">
        <v>0</v>
      </c>
      <c r="U311" s="61">
        <v>0</v>
      </c>
      <c r="V311" s="61">
        <v>0</v>
      </c>
      <c r="W311" s="61">
        <v>0</v>
      </c>
      <c r="X311" s="60">
        <v>0</v>
      </c>
      <c r="Y311" s="61">
        <v>0</v>
      </c>
      <c r="Z311" s="61">
        <v>0</v>
      </c>
      <c r="AA311" s="60">
        <v>0</v>
      </c>
      <c r="AB311" s="61">
        <v>0</v>
      </c>
      <c r="AC311" s="61">
        <v>0</v>
      </c>
      <c r="AD311" s="61">
        <v>0</v>
      </c>
      <c r="AE311" s="61">
        <v>0</v>
      </c>
      <c r="AF311" s="71">
        <v>0.01</v>
      </c>
      <c r="AG311" s="61">
        <v>0</v>
      </c>
      <c r="AH311" s="72">
        <v>0.01</v>
      </c>
      <c r="AI311" s="72">
        <v>0.01</v>
      </c>
      <c r="AJ311" s="72">
        <v>0.01</v>
      </c>
      <c r="AK311" s="64" t="s">
        <v>25</v>
      </c>
    </row>
    <row r="312" spans="1:37" ht="17.25" thickBot="1">
      <c r="A312" s="73">
        <v>310</v>
      </c>
      <c r="B312" s="58" t="s">
        <v>1768</v>
      </c>
      <c r="C312" s="59" t="s">
        <v>1823</v>
      </c>
      <c r="D312" s="70" t="s">
        <v>104</v>
      </c>
      <c r="E312" s="59" t="s">
        <v>71</v>
      </c>
      <c r="F312" s="70" t="s">
        <v>3660</v>
      </c>
      <c r="G312" s="70">
        <v>1999</v>
      </c>
      <c r="H312" s="71">
        <v>4</v>
      </c>
      <c r="I312" s="72">
        <v>4</v>
      </c>
      <c r="J312" s="72">
        <v>356</v>
      </c>
      <c r="K312" s="72">
        <v>4</v>
      </c>
      <c r="L312" s="60">
        <v>0</v>
      </c>
      <c r="M312" s="72">
        <v>1</v>
      </c>
      <c r="N312" s="72">
        <v>1</v>
      </c>
      <c r="O312" s="61">
        <v>0</v>
      </c>
      <c r="P312" s="61">
        <v>0</v>
      </c>
      <c r="Q312" s="61">
        <v>0</v>
      </c>
      <c r="R312" s="61">
        <v>0</v>
      </c>
      <c r="S312" s="61">
        <v>0</v>
      </c>
      <c r="T312" s="71">
        <v>0.4</v>
      </c>
      <c r="U312" s="72">
        <v>0.4</v>
      </c>
      <c r="V312" s="72">
        <v>1.2</v>
      </c>
      <c r="W312" s="72">
        <v>1.6</v>
      </c>
      <c r="X312" s="71">
        <v>8</v>
      </c>
      <c r="Y312" s="72">
        <v>22</v>
      </c>
      <c r="Z312" s="72">
        <v>11</v>
      </c>
      <c r="AA312" s="60">
        <v>0</v>
      </c>
      <c r="AB312" s="72">
        <v>0.25</v>
      </c>
      <c r="AC312" s="72">
        <v>0.25</v>
      </c>
      <c r="AD312" s="61">
        <v>0</v>
      </c>
      <c r="AE312" s="72">
        <v>0.25</v>
      </c>
      <c r="AF312" s="71">
        <v>0.11</v>
      </c>
      <c r="AG312" s="72">
        <v>0.31</v>
      </c>
      <c r="AH312" s="72">
        <v>0.41</v>
      </c>
      <c r="AI312" s="72">
        <v>0.11</v>
      </c>
      <c r="AJ312" s="72">
        <v>0.41</v>
      </c>
      <c r="AK312" s="64" t="s">
        <v>25</v>
      </c>
    </row>
    <row r="313" spans="1:37" ht="17.25" thickBot="1">
      <c r="A313" s="73">
        <v>311</v>
      </c>
      <c r="B313" s="58" t="s">
        <v>2994</v>
      </c>
      <c r="C313" s="59" t="s">
        <v>1815</v>
      </c>
      <c r="D313" s="70" t="s">
        <v>104</v>
      </c>
      <c r="E313" s="59" t="s">
        <v>79</v>
      </c>
      <c r="F313" s="70" t="s">
        <v>3661</v>
      </c>
      <c r="G313" s="70">
        <v>2003</v>
      </c>
      <c r="H313" s="71">
        <v>3</v>
      </c>
      <c r="I313" s="72">
        <v>1</v>
      </c>
      <c r="J313" s="72">
        <v>116</v>
      </c>
      <c r="K313" s="72">
        <v>1.3</v>
      </c>
      <c r="L313" s="60">
        <v>0</v>
      </c>
      <c r="M313" s="61">
        <v>0</v>
      </c>
      <c r="N313" s="61">
        <v>0</v>
      </c>
      <c r="O313" s="61">
        <v>0</v>
      </c>
      <c r="P313" s="61">
        <v>0</v>
      </c>
      <c r="Q313" s="61">
        <v>0</v>
      </c>
      <c r="R313" s="61">
        <v>0</v>
      </c>
      <c r="S313" s="61">
        <v>0</v>
      </c>
      <c r="T313" s="60">
        <v>0</v>
      </c>
      <c r="U313" s="61">
        <v>0</v>
      </c>
      <c r="V313" s="61">
        <v>0</v>
      </c>
      <c r="W313" s="61">
        <v>0</v>
      </c>
      <c r="X313" s="71">
        <v>2</v>
      </c>
      <c r="Y313" s="72">
        <v>5</v>
      </c>
      <c r="Z313" s="61">
        <v>0</v>
      </c>
      <c r="AA313" s="60">
        <v>0</v>
      </c>
      <c r="AB313" s="61">
        <v>0</v>
      </c>
      <c r="AC313" s="61">
        <v>0</v>
      </c>
      <c r="AD313" s="61">
        <v>0</v>
      </c>
      <c r="AE313" s="61">
        <v>0</v>
      </c>
      <c r="AF313" s="60">
        <v>0</v>
      </c>
      <c r="AG313" s="61">
        <v>0</v>
      </c>
      <c r="AH313" s="61">
        <v>0</v>
      </c>
      <c r="AI313" s="61">
        <v>0</v>
      </c>
      <c r="AJ313" s="61">
        <v>0</v>
      </c>
      <c r="AK313" s="64" t="s">
        <v>25</v>
      </c>
    </row>
    <row r="314" spans="1:37" ht="17.25" thickBot="1">
      <c r="A314" s="73">
        <v>312</v>
      </c>
      <c r="B314" s="58" t="s">
        <v>2767</v>
      </c>
      <c r="C314" s="59" t="s">
        <v>1815</v>
      </c>
      <c r="D314" s="70" t="s">
        <v>1836</v>
      </c>
      <c r="E314" s="59" t="s">
        <v>85</v>
      </c>
      <c r="F314" s="70" t="s">
        <v>3662</v>
      </c>
      <c r="G314" s="70">
        <v>2002</v>
      </c>
      <c r="H314" s="71">
        <v>2</v>
      </c>
      <c r="I314" s="61">
        <v>0</v>
      </c>
      <c r="J314" s="72">
        <v>9</v>
      </c>
      <c r="K314" s="72">
        <v>0.1</v>
      </c>
      <c r="L314" s="60">
        <v>0</v>
      </c>
      <c r="M314" s="61">
        <v>0</v>
      </c>
      <c r="N314" s="61">
        <v>0</v>
      </c>
      <c r="O314" s="61">
        <v>0</v>
      </c>
      <c r="P314" s="61">
        <v>0</v>
      </c>
      <c r="Q314" s="61">
        <v>0</v>
      </c>
      <c r="R314" s="61">
        <v>0</v>
      </c>
      <c r="S314" s="61">
        <v>0</v>
      </c>
      <c r="T314" s="60">
        <v>0</v>
      </c>
      <c r="U314" s="61">
        <v>0</v>
      </c>
      <c r="V314" s="72">
        <v>0.1</v>
      </c>
      <c r="W314" s="72">
        <v>0.1</v>
      </c>
      <c r="X314" s="71">
        <v>1</v>
      </c>
      <c r="Y314" s="61">
        <v>0</v>
      </c>
      <c r="Z314" s="72">
        <v>4</v>
      </c>
      <c r="AA314" s="60">
        <v>0</v>
      </c>
      <c r="AB314" s="61">
        <v>0</v>
      </c>
      <c r="AC314" s="61">
        <v>0</v>
      </c>
      <c r="AD314" s="61">
        <v>0</v>
      </c>
      <c r="AE314" s="61">
        <v>0</v>
      </c>
      <c r="AF314" s="71">
        <v>0.24</v>
      </c>
      <c r="AG314" s="72">
        <v>0.97</v>
      </c>
      <c r="AH314" s="72">
        <v>1.21</v>
      </c>
      <c r="AI314" s="72">
        <v>0.24</v>
      </c>
      <c r="AJ314" s="72">
        <v>1.21</v>
      </c>
      <c r="AK314" s="64" t="s">
        <v>25</v>
      </c>
    </row>
    <row r="315" spans="1:37" ht="17.25" thickBot="1">
      <c r="A315" s="73">
        <v>313</v>
      </c>
      <c r="B315" s="58" t="s">
        <v>64</v>
      </c>
      <c r="C315" s="59" t="s">
        <v>1815</v>
      </c>
      <c r="D315" s="70" t="s">
        <v>111</v>
      </c>
      <c r="E315" s="59" t="s">
        <v>63</v>
      </c>
      <c r="F315" s="70" t="s">
        <v>3663</v>
      </c>
      <c r="G315" s="70">
        <v>1998</v>
      </c>
      <c r="H315" s="71">
        <v>4</v>
      </c>
      <c r="I315" s="72">
        <v>4</v>
      </c>
      <c r="J315" s="72">
        <v>360</v>
      </c>
      <c r="K315" s="72">
        <v>4</v>
      </c>
      <c r="L315" s="60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0">
        <v>0</v>
      </c>
      <c r="U315" s="61">
        <v>0</v>
      </c>
      <c r="V315" s="61">
        <v>0</v>
      </c>
      <c r="W315" s="61">
        <v>0</v>
      </c>
      <c r="X315" s="60">
        <v>0</v>
      </c>
      <c r="Y315" s="72">
        <v>2</v>
      </c>
      <c r="Z315" s="61">
        <v>0</v>
      </c>
      <c r="AA315" s="60">
        <v>0</v>
      </c>
      <c r="AB315" s="61">
        <v>0</v>
      </c>
      <c r="AC315" s="61">
        <v>0</v>
      </c>
      <c r="AD315" s="61">
        <v>0</v>
      </c>
      <c r="AE315" s="61">
        <v>0</v>
      </c>
      <c r="AF315" s="60">
        <v>0</v>
      </c>
      <c r="AG315" s="61">
        <v>0</v>
      </c>
      <c r="AH315" s="61">
        <v>0</v>
      </c>
      <c r="AI315" s="61">
        <v>0</v>
      </c>
      <c r="AJ315" s="61">
        <v>0</v>
      </c>
      <c r="AK315" s="64" t="s">
        <v>25</v>
      </c>
    </row>
    <row r="316" spans="1:37" ht="17.25" thickBot="1">
      <c r="A316" s="73">
        <v>314</v>
      </c>
      <c r="B316" s="58" t="s">
        <v>2995</v>
      </c>
      <c r="C316" s="59" t="s">
        <v>1815</v>
      </c>
      <c r="D316" s="70" t="s">
        <v>102</v>
      </c>
      <c r="E316" s="59" t="s">
        <v>2355</v>
      </c>
      <c r="F316" s="70" t="s">
        <v>3234</v>
      </c>
      <c r="G316" s="70">
        <v>2003</v>
      </c>
      <c r="H316" s="71">
        <v>1</v>
      </c>
      <c r="I316" s="61">
        <v>0</v>
      </c>
      <c r="J316" s="72">
        <v>23</v>
      </c>
      <c r="K316" s="72">
        <v>0.3</v>
      </c>
      <c r="L316" s="60">
        <v>0</v>
      </c>
      <c r="M316" s="61">
        <v>0</v>
      </c>
      <c r="N316" s="61">
        <v>0</v>
      </c>
      <c r="O316" s="61">
        <v>0</v>
      </c>
      <c r="P316" s="61">
        <v>0</v>
      </c>
      <c r="Q316" s="61">
        <v>0</v>
      </c>
      <c r="R316" s="61">
        <v>0</v>
      </c>
      <c r="S316" s="61">
        <v>0</v>
      </c>
      <c r="T316" s="60">
        <v>0</v>
      </c>
      <c r="U316" s="61">
        <v>0</v>
      </c>
      <c r="V316" s="61">
        <v>0</v>
      </c>
      <c r="W316" s="61">
        <v>0</v>
      </c>
      <c r="X316" s="60">
        <v>0</v>
      </c>
      <c r="Y316" s="72">
        <v>1</v>
      </c>
      <c r="Z316" s="61">
        <v>0</v>
      </c>
      <c r="AA316" s="60">
        <v>0</v>
      </c>
      <c r="AB316" s="61">
        <v>0</v>
      </c>
      <c r="AC316" s="61">
        <v>0</v>
      </c>
      <c r="AD316" s="61">
        <v>0</v>
      </c>
      <c r="AE316" s="61">
        <v>0</v>
      </c>
      <c r="AF316" s="60">
        <v>0</v>
      </c>
      <c r="AG316" s="61">
        <v>0</v>
      </c>
      <c r="AH316" s="61">
        <v>0</v>
      </c>
      <c r="AI316" s="61">
        <v>0</v>
      </c>
      <c r="AJ316" s="61">
        <v>0</v>
      </c>
      <c r="AK316" s="64" t="s">
        <v>25</v>
      </c>
    </row>
    <row r="317" spans="1:37" ht="17.25" thickBot="1">
      <c r="A317" s="73">
        <v>315</v>
      </c>
      <c r="B317" s="58" t="s">
        <v>294</v>
      </c>
      <c r="C317" s="59" t="s">
        <v>1815</v>
      </c>
      <c r="D317" s="70" t="s">
        <v>102</v>
      </c>
      <c r="E317" s="59" t="s">
        <v>69</v>
      </c>
      <c r="F317" s="70" t="s">
        <v>3664</v>
      </c>
      <c r="G317" s="70">
        <v>1997</v>
      </c>
      <c r="H317" s="71">
        <v>5</v>
      </c>
      <c r="I317" s="72">
        <v>5</v>
      </c>
      <c r="J317" s="72">
        <v>441</v>
      </c>
      <c r="K317" s="72">
        <v>4.9000000000000004</v>
      </c>
      <c r="L317" s="71">
        <v>1</v>
      </c>
      <c r="M317" s="72">
        <v>1</v>
      </c>
      <c r="N317" s="72">
        <v>2</v>
      </c>
      <c r="O317" s="72">
        <v>1</v>
      </c>
      <c r="P317" s="61">
        <v>0</v>
      </c>
      <c r="Q317" s="61">
        <v>0</v>
      </c>
      <c r="R317" s="72">
        <v>1</v>
      </c>
      <c r="S317" s="61">
        <v>0</v>
      </c>
      <c r="T317" s="71">
        <v>2.1</v>
      </c>
      <c r="U317" s="72">
        <v>2.1</v>
      </c>
      <c r="V317" s="72">
        <v>0.8</v>
      </c>
      <c r="W317" s="72">
        <v>2.9</v>
      </c>
      <c r="X317" s="71">
        <v>20</v>
      </c>
      <c r="Y317" s="72">
        <v>10</v>
      </c>
      <c r="Z317" s="72">
        <v>42</v>
      </c>
      <c r="AA317" s="71">
        <v>0.2</v>
      </c>
      <c r="AB317" s="72">
        <v>0.2</v>
      </c>
      <c r="AC317" s="72">
        <v>0.41</v>
      </c>
      <c r="AD317" s="72">
        <v>0.2</v>
      </c>
      <c r="AE317" s="72">
        <v>0.41</v>
      </c>
      <c r="AF317" s="71">
        <v>0.43</v>
      </c>
      <c r="AG317" s="72">
        <v>0.16</v>
      </c>
      <c r="AH317" s="72">
        <v>0.59</v>
      </c>
      <c r="AI317" s="72">
        <v>0.43</v>
      </c>
      <c r="AJ317" s="72">
        <v>0.59</v>
      </c>
      <c r="AK317" s="64" t="s">
        <v>25</v>
      </c>
    </row>
    <row r="318" spans="1:37" ht="17.25" thickBot="1">
      <c r="A318" s="73">
        <v>316</v>
      </c>
      <c r="B318" s="58" t="s">
        <v>78</v>
      </c>
      <c r="C318" s="59" t="s">
        <v>1823</v>
      </c>
      <c r="D318" s="70" t="s">
        <v>111</v>
      </c>
      <c r="E318" s="59" t="s">
        <v>63</v>
      </c>
      <c r="F318" s="70" t="s">
        <v>3665</v>
      </c>
      <c r="G318" s="70">
        <v>1995</v>
      </c>
      <c r="H318" s="71">
        <v>1</v>
      </c>
      <c r="I318" s="72">
        <v>1</v>
      </c>
      <c r="J318" s="72">
        <v>90</v>
      </c>
      <c r="K318" s="72">
        <v>1</v>
      </c>
      <c r="L318" s="60">
        <v>0</v>
      </c>
      <c r="M318" s="61">
        <v>0</v>
      </c>
      <c r="N318" s="61">
        <v>0</v>
      </c>
      <c r="O318" s="61">
        <v>0</v>
      </c>
      <c r="P318" s="61">
        <v>0</v>
      </c>
      <c r="Q318" s="61">
        <v>0</v>
      </c>
      <c r="R318" s="61">
        <v>0</v>
      </c>
      <c r="S318" s="61">
        <v>0</v>
      </c>
      <c r="T318" s="60">
        <v>0</v>
      </c>
      <c r="U318" s="61">
        <v>0</v>
      </c>
      <c r="V318" s="61">
        <v>0</v>
      </c>
      <c r="W318" s="61">
        <v>0</v>
      </c>
      <c r="X318" s="60">
        <v>0</v>
      </c>
      <c r="Y318" s="61">
        <v>0</v>
      </c>
      <c r="Z318" s="61">
        <v>0</v>
      </c>
      <c r="AA318" s="60">
        <v>0</v>
      </c>
      <c r="AB318" s="61">
        <v>0</v>
      </c>
      <c r="AC318" s="61">
        <v>0</v>
      </c>
      <c r="AD318" s="61">
        <v>0</v>
      </c>
      <c r="AE318" s="61">
        <v>0</v>
      </c>
      <c r="AF318" s="60">
        <v>0</v>
      </c>
      <c r="AG318" s="61">
        <v>0</v>
      </c>
      <c r="AH318" s="61">
        <v>0</v>
      </c>
      <c r="AI318" s="61">
        <v>0</v>
      </c>
      <c r="AJ318" s="61">
        <v>0</v>
      </c>
      <c r="AK318" s="64" t="s">
        <v>25</v>
      </c>
    </row>
    <row r="319" spans="1:37" ht="17.25" thickBot="1">
      <c r="A319" s="73">
        <v>317</v>
      </c>
      <c r="B319" s="58" t="s">
        <v>295</v>
      </c>
      <c r="C319" s="59" t="s">
        <v>1812</v>
      </c>
      <c r="D319" s="70" t="s">
        <v>104</v>
      </c>
      <c r="E319" s="59" t="s">
        <v>75</v>
      </c>
      <c r="F319" s="70" t="s">
        <v>3666</v>
      </c>
      <c r="G319" s="70">
        <v>1987</v>
      </c>
      <c r="H319" s="71">
        <v>4</v>
      </c>
      <c r="I319" s="72">
        <v>4</v>
      </c>
      <c r="J319" s="72">
        <v>333</v>
      </c>
      <c r="K319" s="72">
        <v>3.7</v>
      </c>
      <c r="L319" s="71">
        <v>1</v>
      </c>
      <c r="M319" s="61">
        <v>0</v>
      </c>
      <c r="N319" s="72">
        <v>1</v>
      </c>
      <c r="O319" s="72">
        <v>1</v>
      </c>
      <c r="P319" s="61">
        <v>0</v>
      </c>
      <c r="Q319" s="61">
        <v>0</v>
      </c>
      <c r="R319" s="72">
        <v>2</v>
      </c>
      <c r="S319" s="72">
        <v>1</v>
      </c>
      <c r="T319" s="71">
        <v>1</v>
      </c>
      <c r="U319" s="72">
        <v>1</v>
      </c>
      <c r="V319" s="61">
        <v>0</v>
      </c>
      <c r="W319" s="72">
        <v>1</v>
      </c>
      <c r="X319" s="71">
        <v>6</v>
      </c>
      <c r="Y319" s="72">
        <v>23</v>
      </c>
      <c r="Z319" s="72">
        <v>1</v>
      </c>
      <c r="AA319" s="71">
        <v>0.27</v>
      </c>
      <c r="AB319" s="61">
        <v>0</v>
      </c>
      <c r="AC319" s="72">
        <v>0.27</v>
      </c>
      <c r="AD319" s="72">
        <v>0.27</v>
      </c>
      <c r="AE319" s="72">
        <v>0.27</v>
      </c>
      <c r="AF319" s="71">
        <v>0.26</v>
      </c>
      <c r="AG319" s="61">
        <v>0</v>
      </c>
      <c r="AH319" s="72">
        <v>0.26</v>
      </c>
      <c r="AI319" s="72">
        <v>0.26</v>
      </c>
      <c r="AJ319" s="72">
        <v>0.26</v>
      </c>
      <c r="AK319" s="64" t="s">
        <v>25</v>
      </c>
    </row>
    <row r="320" spans="1:37" ht="17.25" thickBot="1">
      <c r="A320" s="73">
        <v>318</v>
      </c>
      <c r="B320" s="58" t="s">
        <v>296</v>
      </c>
      <c r="C320" s="59" t="s">
        <v>1815</v>
      </c>
      <c r="D320" s="70" t="s">
        <v>1856</v>
      </c>
      <c r="E320" s="59" t="s">
        <v>2355</v>
      </c>
      <c r="F320" s="70" t="s">
        <v>3667</v>
      </c>
      <c r="G320" s="70">
        <v>1994</v>
      </c>
      <c r="H320" s="71">
        <v>3</v>
      </c>
      <c r="I320" s="61">
        <v>0</v>
      </c>
      <c r="J320" s="72">
        <v>55</v>
      </c>
      <c r="K320" s="72">
        <v>0.6</v>
      </c>
      <c r="L320" s="60">
        <v>0</v>
      </c>
      <c r="M320" s="61">
        <v>0</v>
      </c>
      <c r="N320" s="61">
        <v>0</v>
      </c>
      <c r="O320" s="61">
        <v>0</v>
      </c>
      <c r="P320" s="61">
        <v>0</v>
      </c>
      <c r="Q320" s="61">
        <v>0</v>
      </c>
      <c r="R320" s="61">
        <v>0</v>
      </c>
      <c r="S320" s="61">
        <v>0</v>
      </c>
      <c r="T320" s="60">
        <v>0</v>
      </c>
      <c r="U320" s="61">
        <v>0</v>
      </c>
      <c r="V320" s="72">
        <v>0.2</v>
      </c>
      <c r="W320" s="72">
        <v>0.2</v>
      </c>
      <c r="X320" s="71">
        <v>2</v>
      </c>
      <c r="Y320" s="61">
        <v>0</v>
      </c>
      <c r="Z320" s="72">
        <v>7</v>
      </c>
      <c r="AA320" s="60">
        <v>0</v>
      </c>
      <c r="AB320" s="61">
        <v>0</v>
      </c>
      <c r="AC320" s="61">
        <v>0</v>
      </c>
      <c r="AD320" s="61">
        <v>0</v>
      </c>
      <c r="AE320" s="61">
        <v>0</v>
      </c>
      <c r="AF320" s="60">
        <v>0</v>
      </c>
      <c r="AG320" s="72">
        <v>0.38</v>
      </c>
      <c r="AH320" s="72">
        <v>0.38</v>
      </c>
      <c r="AI320" s="61">
        <v>0</v>
      </c>
      <c r="AJ320" s="72">
        <v>0.38</v>
      </c>
      <c r="AK320" s="64" t="s">
        <v>25</v>
      </c>
    </row>
    <row r="321" spans="1:37" ht="17.25" thickBot="1">
      <c r="A321" s="73">
        <v>319</v>
      </c>
      <c r="B321" s="58" t="s">
        <v>297</v>
      </c>
      <c r="C321" s="59" t="s">
        <v>1815</v>
      </c>
      <c r="D321" s="70" t="s">
        <v>103</v>
      </c>
      <c r="E321" s="59" t="s">
        <v>75</v>
      </c>
      <c r="F321" s="70" t="s">
        <v>3668</v>
      </c>
      <c r="G321" s="70">
        <v>1995</v>
      </c>
      <c r="H321" s="71">
        <v>5</v>
      </c>
      <c r="I321" s="72">
        <v>4</v>
      </c>
      <c r="J321" s="72">
        <v>328</v>
      </c>
      <c r="K321" s="72">
        <v>3.6</v>
      </c>
      <c r="L321" s="60">
        <v>0</v>
      </c>
      <c r="M321" s="72">
        <v>1</v>
      </c>
      <c r="N321" s="72">
        <v>1</v>
      </c>
      <c r="O321" s="61">
        <v>0</v>
      </c>
      <c r="P321" s="61">
        <v>0</v>
      </c>
      <c r="Q321" s="61">
        <v>0</v>
      </c>
      <c r="R321" s="72">
        <v>1</v>
      </c>
      <c r="S321" s="61">
        <v>0</v>
      </c>
      <c r="T321" s="60">
        <v>0</v>
      </c>
      <c r="U321" s="61">
        <v>0</v>
      </c>
      <c r="V321" s="72">
        <v>0.4</v>
      </c>
      <c r="W321" s="72">
        <v>0.4</v>
      </c>
      <c r="X321" s="71">
        <v>1</v>
      </c>
      <c r="Y321" s="72">
        <v>7</v>
      </c>
      <c r="Z321" s="72">
        <v>13</v>
      </c>
      <c r="AA321" s="60">
        <v>0</v>
      </c>
      <c r="AB321" s="72">
        <v>0.27</v>
      </c>
      <c r="AC321" s="72">
        <v>0.27</v>
      </c>
      <c r="AD321" s="61">
        <v>0</v>
      </c>
      <c r="AE321" s="72">
        <v>0.27</v>
      </c>
      <c r="AF321" s="60">
        <v>0</v>
      </c>
      <c r="AG321" s="72">
        <v>0.11</v>
      </c>
      <c r="AH321" s="72">
        <v>0.11</v>
      </c>
      <c r="AI321" s="61">
        <v>0</v>
      </c>
      <c r="AJ321" s="72">
        <v>0.11</v>
      </c>
      <c r="AK321" s="64" t="s">
        <v>25</v>
      </c>
    </row>
    <row r="322" spans="1:37" ht="17.25" thickBot="1">
      <c r="A322" s="73">
        <v>320</v>
      </c>
      <c r="B322" s="58" t="s">
        <v>3238</v>
      </c>
      <c r="C322" s="59" t="s">
        <v>1823</v>
      </c>
      <c r="D322" s="70" t="s">
        <v>104</v>
      </c>
      <c r="E322" s="59" t="s">
        <v>69</v>
      </c>
      <c r="F322" s="70" t="s">
        <v>3669</v>
      </c>
      <c r="G322" s="70">
        <v>1996</v>
      </c>
      <c r="H322" s="71">
        <v>1</v>
      </c>
      <c r="I322" s="72">
        <v>1</v>
      </c>
      <c r="J322" s="72">
        <v>84</v>
      </c>
      <c r="K322" s="72">
        <v>0.9</v>
      </c>
      <c r="L322" s="60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0">
        <v>0</v>
      </c>
      <c r="U322" s="61">
        <v>0</v>
      </c>
      <c r="V322" s="72">
        <v>0.2</v>
      </c>
      <c r="W322" s="72">
        <v>0.2</v>
      </c>
      <c r="X322" s="71">
        <v>2</v>
      </c>
      <c r="Y322" s="72">
        <v>4</v>
      </c>
      <c r="Z322" s="72">
        <v>6</v>
      </c>
      <c r="AA322" s="60">
        <v>0</v>
      </c>
      <c r="AB322" s="61">
        <v>0</v>
      </c>
      <c r="AC322" s="61">
        <v>0</v>
      </c>
      <c r="AD322" s="61">
        <v>0</v>
      </c>
      <c r="AE322" s="61">
        <v>0</v>
      </c>
      <c r="AF322" s="60">
        <v>0</v>
      </c>
      <c r="AG322" s="72">
        <v>0.19</v>
      </c>
      <c r="AH322" s="72">
        <v>0.19</v>
      </c>
      <c r="AI322" s="61">
        <v>0</v>
      </c>
      <c r="AJ322" s="72">
        <v>0.19</v>
      </c>
      <c r="AK322" s="64" t="s">
        <v>25</v>
      </c>
    </row>
    <row r="323" spans="1:37" ht="17.25" thickBot="1">
      <c r="A323" s="73">
        <v>321</v>
      </c>
      <c r="B323" s="58" t="s">
        <v>298</v>
      </c>
      <c r="C323" s="59" t="s">
        <v>1829</v>
      </c>
      <c r="D323" s="70" t="s">
        <v>102</v>
      </c>
      <c r="E323" s="59" t="s">
        <v>75</v>
      </c>
      <c r="F323" s="70" t="s">
        <v>3670</v>
      </c>
      <c r="G323" s="70">
        <v>1993</v>
      </c>
      <c r="H323" s="71">
        <v>5</v>
      </c>
      <c r="I323" s="72">
        <v>3</v>
      </c>
      <c r="J323" s="72">
        <v>281</v>
      </c>
      <c r="K323" s="72">
        <v>3.1</v>
      </c>
      <c r="L323" s="71">
        <v>1</v>
      </c>
      <c r="M323" s="61">
        <v>0</v>
      </c>
      <c r="N323" s="72">
        <v>1</v>
      </c>
      <c r="O323" s="72">
        <v>1</v>
      </c>
      <c r="P323" s="61">
        <v>0</v>
      </c>
      <c r="Q323" s="61">
        <v>0</v>
      </c>
      <c r="R323" s="72">
        <v>1</v>
      </c>
      <c r="S323" s="61">
        <v>0</v>
      </c>
      <c r="T323" s="71">
        <v>1.7</v>
      </c>
      <c r="U323" s="72">
        <v>1.7</v>
      </c>
      <c r="V323" s="72">
        <v>0.1</v>
      </c>
      <c r="W323" s="72">
        <v>1.8</v>
      </c>
      <c r="X323" s="71">
        <v>9</v>
      </c>
      <c r="Y323" s="72">
        <v>6</v>
      </c>
      <c r="Z323" s="72">
        <v>16</v>
      </c>
      <c r="AA323" s="71">
        <v>0.32</v>
      </c>
      <c r="AB323" s="61">
        <v>0</v>
      </c>
      <c r="AC323" s="72">
        <v>0.32</v>
      </c>
      <c r="AD323" s="72">
        <v>0.32</v>
      </c>
      <c r="AE323" s="72">
        <v>0.32</v>
      </c>
      <c r="AF323" s="71">
        <v>0.54</v>
      </c>
      <c r="AG323" s="72">
        <v>0.03</v>
      </c>
      <c r="AH323" s="72">
        <v>0.57999999999999996</v>
      </c>
      <c r="AI323" s="72">
        <v>0.54</v>
      </c>
      <c r="AJ323" s="72">
        <v>0.57999999999999996</v>
      </c>
      <c r="AK323" s="64" t="s">
        <v>25</v>
      </c>
    </row>
    <row r="324" spans="1:37" ht="17.25" thickBot="1">
      <c r="A324" s="73">
        <v>322</v>
      </c>
      <c r="B324" s="58" t="s">
        <v>299</v>
      </c>
      <c r="C324" s="59" t="s">
        <v>1815</v>
      </c>
      <c r="D324" s="70" t="s">
        <v>103</v>
      </c>
      <c r="E324" s="59" t="s">
        <v>63</v>
      </c>
      <c r="F324" s="70" t="s">
        <v>3497</v>
      </c>
      <c r="G324" s="70">
        <v>1999</v>
      </c>
      <c r="H324" s="71">
        <v>5</v>
      </c>
      <c r="I324" s="72">
        <v>5</v>
      </c>
      <c r="J324" s="72">
        <v>449</v>
      </c>
      <c r="K324" s="72">
        <v>5</v>
      </c>
      <c r="L324" s="71">
        <v>1</v>
      </c>
      <c r="M324" s="61">
        <v>0</v>
      </c>
      <c r="N324" s="72">
        <v>1</v>
      </c>
      <c r="O324" s="72">
        <v>1</v>
      </c>
      <c r="P324" s="61">
        <v>0</v>
      </c>
      <c r="Q324" s="61">
        <v>0</v>
      </c>
      <c r="R324" s="61">
        <v>0</v>
      </c>
      <c r="S324" s="61">
        <v>0</v>
      </c>
      <c r="T324" s="71">
        <v>0.6</v>
      </c>
      <c r="U324" s="72">
        <v>0.6</v>
      </c>
      <c r="V324" s="72">
        <v>0.7</v>
      </c>
      <c r="W324" s="72">
        <v>1.3</v>
      </c>
      <c r="X324" s="71">
        <v>8</v>
      </c>
      <c r="Y324" s="72">
        <v>39</v>
      </c>
      <c r="Z324" s="72">
        <v>6</v>
      </c>
      <c r="AA324" s="71">
        <v>0.2</v>
      </c>
      <c r="AB324" s="61">
        <v>0</v>
      </c>
      <c r="AC324" s="72">
        <v>0.2</v>
      </c>
      <c r="AD324" s="72">
        <v>0.2</v>
      </c>
      <c r="AE324" s="72">
        <v>0.2</v>
      </c>
      <c r="AF324" s="71">
        <v>0.12</v>
      </c>
      <c r="AG324" s="72">
        <v>0.13</v>
      </c>
      <c r="AH324" s="72">
        <v>0.25</v>
      </c>
      <c r="AI324" s="72">
        <v>0.12</v>
      </c>
      <c r="AJ324" s="72">
        <v>0.25</v>
      </c>
      <c r="AK324" s="64" t="s">
        <v>25</v>
      </c>
    </row>
    <row r="325" spans="1:37" ht="17.25" thickBot="1">
      <c r="A325" s="73">
        <v>323</v>
      </c>
      <c r="B325" s="58" t="s">
        <v>300</v>
      </c>
      <c r="C325" s="59" t="s">
        <v>1812</v>
      </c>
      <c r="D325" s="70" t="s">
        <v>104</v>
      </c>
      <c r="E325" s="59" t="s">
        <v>85</v>
      </c>
      <c r="F325" s="70" t="s">
        <v>3671</v>
      </c>
      <c r="G325" s="70">
        <v>2000</v>
      </c>
      <c r="H325" s="71">
        <v>1</v>
      </c>
      <c r="I325" s="72">
        <v>1</v>
      </c>
      <c r="J325" s="72">
        <v>90</v>
      </c>
      <c r="K325" s="72">
        <v>1</v>
      </c>
      <c r="L325" s="60">
        <v>0</v>
      </c>
      <c r="M325" s="61">
        <v>0</v>
      </c>
      <c r="N325" s="61">
        <v>0</v>
      </c>
      <c r="O325" s="61">
        <v>0</v>
      </c>
      <c r="P325" s="61">
        <v>0</v>
      </c>
      <c r="Q325" s="61">
        <v>0</v>
      </c>
      <c r="R325" s="61">
        <v>0</v>
      </c>
      <c r="S325" s="61">
        <v>0</v>
      </c>
      <c r="T325" s="60">
        <v>0</v>
      </c>
      <c r="U325" s="61">
        <v>0</v>
      </c>
      <c r="V325" s="61">
        <v>0</v>
      </c>
      <c r="W325" s="61">
        <v>0</v>
      </c>
      <c r="X325" s="60">
        <v>0</v>
      </c>
      <c r="Y325" s="61">
        <v>0</v>
      </c>
      <c r="Z325" s="61">
        <v>0</v>
      </c>
      <c r="AA325" s="60">
        <v>0</v>
      </c>
      <c r="AB325" s="61">
        <v>0</v>
      </c>
      <c r="AC325" s="61">
        <v>0</v>
      </c>
      <c r="AD325" s="61">
        <v>0</v>
      </c>
      <c r="AE325" s="61">
        <v>0</v>
      </c>
      <c r="AF325" s="60">
        <v>0</v>
      </c>
      <c r="AG325" s="61">
        <v>0</v>
      </c>
      <c r="AH325" s="61">
        <v>0</v>
      </c>
      <c r="AI325" s="61">
        <v>0</v>
      </c>
      <c r="AJ325" s="61">
        <v>0</v>
      </c>
      <c r="AK325" s="64" t="s">
        <v>25</v>
      </c>
    </row>
    <row r="326" spans="1:37" ht="17.25" thickBot="1">
      <c r="A326" s="73">
        <v>324</v>
      </c>
      <c r="B326" s="58" t="s">
        <v>301</v>
      </c>
      <c r="C326" s="59" t="s">
        <v>1825</v>
      </c>
      <c r="D326" s="70" t="s">
        <v>102</v>
      </c>
      <c r="E326" s="59" t="s">
        <v>71</v>
      </c>
      <c r="F326" s="70" t="s">
        <v>3672</v>
      </c>
      <c r="G326" s="70">
        <v>1997</v>
      </c>
      <c r="H326" s="71">
        <v>5</v>
      </c>
      <c r="I326" s="72">
        <v>3</v>
      </c>
      <c r="J326" s="72">
        <v>248</v>
      </c>
      <c r="K326" s="72">
        <v>2.8</v>
      </c>
      <c r="L326" s="71">
        <v>1</v>
      </c>
      <c r="M326" s="72">
        <v>1</v>
      </c>
      <c r="N326" s="72">
        <v>2</v>
      </c>
      <c r="O326" s="72">
        <v>1</v>
      </c>
      <c r="P326" s="61">
        <v>0</v>
      </c>
      <c r="Q326" s="61">
        <v>0</v>
      </c>
      <c r="R326" s="72">
        <v>2</v>
      </c>
      <c r="S326" s="61">
        <v>0</v>
      </c>
      <c r="T326" s="71">
        <v>0.7</v>
      </c>
      <c r="U326" s="72">
        <v>0.7</v>
      </c>
      <c r="V326" s="72">
        <v>0.1</v>
      </c>
      <c r="W326" s="72">
        <v>0.8</v>
      </c>
      <c r="X326" s="71">
        <v>4</v>
      </c>
      <c r="Y326" s="72">
        <v>3</v>
      </c>
      <c r="Z326" s="72">
        <v>18</v>
      </c>
      <c r="AA326" s="71">
        <v>0.36</v>
      </c>
      <c r="AB326" s="72">
        <v>0.36</v>
      </c>
      <c r="AC326" s="72">
        <v>0.73</v>
      </c>
      <c r="AD326" s="72">
        <v>0.36</v>
      </c>
      <c r="AE326" s="72">
        <v>0.73</v>
      </c>
      <c r="AF326" s="71">
        <v>0.26</v>
      </c>
      <c r="AG326" s="72">
        <v>0.04</v>
      </c>
      <c r="AH326" s="72">
        <v>0.3</v>
      </c>
      <c r="AI326" s="72">
        <v>0.26</v>
      </c>
      <c r="AJ326" s="72">
        <v>0.3</v>
      </c>
      <c r="AK326" s="64" t="s">
        <v>25</v>
      </c>
    </row>
    <row r="327" spans="1:37" ht="17.25" thickBot="1">
      <c r="A327" s="73">
        <v>325</v>
      </c>
      <c r="B327" s="58" t="s">
        <v>2728</v>
      </c>
      <c r="C327" s="59" t="s">
        <v>1841</v>
      </c>
      <c r="D327" s="70" t="s">
        <v>104</v>
      </c>
      <c r="E327" s="59" t="s">
        <v>2355</v>
      </c>
      <c r="F327" s="70" t="s">
        <v>3673</v>
      </c>
      <c r="G327" s="70">
        <v>1995</v>
      </c>
      <c r="H327" s="71">
        <v>4</v>
      </c>
      <c r="I327" s="72">
        <v>4</v>
      </c>
      <c r="J327" s="72">
        <v>360</v>
      </c>
      <c r="K327" s="72">
        <v>4</v>
      </c>
      <c r="L327" s="60">
        <v>0</v>
      </c>
      <c r="M327" s="61">
        <v>0</v>
      </c>
      <c r="N327" s="61">
        <v>0</v>
      </c>
      <c r="O327" s="61">
        <v>0</v>
      </c>
      <c r="P327" s="61">
        <v>0</v>
      </c>
      <c r="Q327" s="61">
        <v>0</v>
      </c>
      <c r="R327" s="72">
        <v>1</v>
      </c>
      <c r="S327" s="61">
        <v>0</v>
      </c>
      <c r="T327" s="60">
        <v>0</v>
      </c>
      <c r="U327" s="61">
        <v>0</v>
      </c>
      <c r="V327" s="61">
        <v>0</v>
      </c>
      <c r="W327" s="61">
        <v>0</v>
      </c>
      <c r="X327" s="71">
        <v>4</v>
      </c>
      <c r="Y327" s="72">
        <v>23</v>
      </c>
      <c r="Z327" s="72">
        <v>3</v>
      </c>
      <c r="AA327" s="60">
        <v>0</v>
      </c>
      <c r="AB327" s="61">
        <v>0</v>
      </c>
      <c r="AC327" s="61">
        <v>0</v>
      </c>
      <c r="AD327" s="61">
        <v>0</v>
      </c>
      <c r="AE327" s="61">
        <v>0</v>
      </c>
      <c r="AF327" s="60">
        <v>0</v>
      </c>
      <c r="AG327" s="72">
        <v>0.01</v>
      </c>
      <c r="AH327" s="72">
        <v>0.01</v>
      </c>
      <c r="AI327" s="61">
        <v>0</v>
      </c>
      <c r="AJ327" s="72">
        <v>0.01</v>
      </c>
      <c r="AK327" s="64" t="s">
        <v>25</v>
      </c>
    </row>
    <row r="328" spans="1:37" ht="17.25" thickBot="1">
      <c r="A328" s="73">
        <v>326</v>
      </c>
      <c r="B328" s="58" t="s">
        <v>303</v>
      </c>
      <c r="C328" s="59" t="s">
        <v>1814</v>
      </c>
      <c r="D328" s="70" t="s">
        <v>104</v>
      </c>
      <c r="E328" s="59" t="s">
        <v>79</v>
      </c>
      <c r="F328" s="70" t="s">
        <v>3674</v>
      </c>
      <c r="G328" s="70">
        <v>1994</v>
      </c>
      <c r="H328" s="71">
        <v>5</v>
      </c>
      <c r="I328" s="72">
        <v>5</v>
      </c>
      <c r="J328" s="72">
        <v>450</v>
      </c>
      <c r="K328" s="72">
        <v>5</v>
      </c>
      <c r="L328" s="71">
        <v>1</v>
      </c>
      <c r="M328" s="61">
        <v>0</v>
      </c>
      <c r="N328" s="72">
        <v>1</v>
      </c>
      <c r="O328" s="72">
        <v>1</v>
      </c>
      <c r="P328" s="61">
        <v>0</v>
      </c>
      <c r="Q328" s="61">
        <v>0</v>
      </c>
      <c r="R328" s="61">
        <v>0</v>
      </c>
      <c r="S328" s="61">
        <v>0</v>
      </c>
      <c r="T328" s="71">
        <v>0.4</v>
      </c>
      <c r="U328" s="72">
        <v>0.4</v>
      </c>
      <c r="V328" s="72">
        <v>0.5</v>
      </c>
      <c r="W328" s="72">
        <v>0.9</v>
      </c>
      <c r="X328" s="71">
        <v>8</v>
      </c>
      <c r="Y328" s="72">
        <v>35</v>
      </c>
      <c r="Z328" s="72">
        <v>16</v>
      </c>
      <c r="AA328" s="71">
        <v>0.2</v>
      </c>
      <c r="AB328" s="61">
        <v>0</v>
      </c>
      <c r="AC328" s="72">
        <v>0.2</v>
      </c>
      <c r="AD328" s="72">
        <v>0.2</v>
      </c>
      <c r="AE328" s="72">
        <v>0.2</v>
      </c>
      <c r="AF328" s="71">
        <v>0.08</v>
      </c>
      <c r="AG328" s="72">
        <v>0.09</v>
      </c>
      <c r="AH328" s="72">
        <v>0.18</v>
      </c>
      <c r="AI328" s="72">
        <v>0.08</v>
      </c>
      <c r="AJ328" s="72">
        <v>0.18</v>
      </c>
      <c r="AK328" s="64" t="s">
        <v>25</v>
      </c>
    </row>
    <row r="329" spans="1:37" ht="17.25" thickBot="1">
      <c r="A329" s="73">
        <v>327</v>
      </c>
      <c r="B329" s="58" t="s">
        <v>304</v>
      </c>
      <c r="C329" s="59" t="s">
        <v>1812</v>
      </c>
      <c r="D329" s="70" t="s">
        <v>104</v>
      </c>
      <c r="E329" s="59" t="s">
        <v>75</v>
      </c>
      <c r="F329" s="70" t="s">
        <v>3675</v>
      </c>
      <c r="G329" s="70">
        <v>1997</v>
      </c>
      <c r="H329" s="71">
        <v>4</v>
      </c>
      <c r="I329" s="72">
        <v>4</v>
      </c>
      <c r="J329" s="72">
        <v>360</v>
      </c>
      <c r="K329" s="72">
        <v>4</v>
      </c>
      <c r="L329" s="60">
        <v>0</v>
      </c>
      <c r="M329" s="61">
        <v>0</v>
      </c>
      <c r="N329" s="61">
        <v>0</v>
      </c>
      <c r="O329" s="61">
        <v>0</v>
      </c>
      <c r="P329" s="61">
        <v>0</v>
      </c>
      <c r="Q329" s="61">
        <v>0</v>
      </c>
      <c r="R329" s="72">
        <v>1</v>
      </c>
      <c r="S329" s="61">
        <v>0</v>
      </c>
      <c r="T329" s="60">
        <v>0</v>
      </c>
      <c r="U329" s="61">
        <v>0</v>
      </c>
      <c r="V329" s="72">
        <v>0.2</v>
      </c>
      <c r="W329" s="72">
        <v>0.2</v>
      </c>
      <c r="X329" s="71">
        <v>8</v>
      </c>
      <c r="Y329" s="72">
        <v>11</v>
      </c>
      <c r="Z329" s="72">
        <v>8</v>
      </c>
      <c r="AA329" s="60">
        <v>0</v>
      </c>
      <c r="AB329" s="61">
        <v>0</v>
      </c>
      <c r="AC329" s="61">
        <v>0</v>
      </c>
      <c r="AD329" s="61">
        <v>0</v>
      </c>
      <c r="AE329" s="61">
        <v>0</v>
      </c>
      <c r="AF329" s="60">
        <v>0</v>
      </c>
      <c r="AG329" s="72">
        <v>0.05</v>
      </c>
      <c r="AH329" s="72">
        <v>0.05</v>
      </c>
      <c r="AI329" s="61">
        <v>0</v>
      </c>
      <c r="AJ329" s="72">
        <v>0.05</v>
      </c>
      <c r="AK329" s="64" t="s">
        <v>25</v>
      </c>
    </row>
    <row r="330" spans="1:37" ht="17.25" thickBot="1">
      <c r="A330" s="73">
        <v>328</v>
      </c>
      <c r="B330" s="58" t="s">
        <v>2729</v>
      </c>
      <c r="C330" s="59" t="s">
        <v>1815</v>
      </c>
      <c r="D330" s="70" t="s">
        <v>104</v>
      </c>
      <c r="E330" s="59" t="s">
        <v>2356</v>
      </c>
      <c r="F330" s="70" t="s">
        <v>3579</v>
      </c>
      <c r="G330" s="70">
        <v>1993</v>
      </c>
      <c r="H330" s="71">
        <v>5</v>
      </c>
      <c r="I330" s="72">
        <v>5</v>
      </c>
      <c r="J330" s="72">
        <v>439</v>
      </c>
      <c r="K330" s="72">
        <v>4.9000000000000004</v>
      </c>
      <c r="L330" s="60">
        <v>0</v>
      </c>
      <c r="M330" s="72">
        <v>1</v>
      </c>
      <c r="N330" s="72">
        <v>1</v>
      </c>
      <c r="O330" s="61">
        <v>0</v>
      </c>
      <c r="P330" s="61">
        <v>0</v>
      </c>
      <c r="Q330" s="61">
        <v>0</v>
      </c>
      <c r="R330" s="72">
        <v>1</v>
      </c>
      <c r="S330" s="61">
        <v>0</v>
      </c>
      <c r="T330" s="71">
        <v>0.1</v>
      </c>
      <c r="U330" s="72">
        <v>0.1</v>
      </c>
      <c r="V330" s="72">
        <v>0.1</v>
      </c>
      <c r="W330" s="72">
        <v>0.2</v>
      </c>
      <c r="X330" s="71">
        <v>1</v>
      </c>
      <c r="Y330" s="72">
        <v>8</v>
      </c>
      <c r="Z330" s="72">
        <v>2</v>
      </c>
      <c r="AA330" s="60">
        <v>0</v>
      </c>
      <c r="AB330" s="72">
        <v>0.21</v>
      </c>
      <c r="AC330" s="72">
        <v>0.21</v>
      </c>
      <c r="AD330" s="61">
        <v>0</v>
      </c>
      <c r="AE330" s="72">
        <v>0.21</v>
      </c>
      <c r="AF330" s="71">
        <v>0.03</v>
      </c>
      <c r="AG330" s="72">
        <v>0.02</v>
      </c>
      <c r="AH330" s="72">
        <v>0.05</v>
      </c>
      <c r="AI330" s="72">
        <v>0.03</v>
      </c>
      <c r="AJ330" s="72">
        <v>0.05</v>
      </c>
      <c r="AK330" s="64" t="s">
        <v>25</v>
      </c>
    </row>
    <row r="331" spans="1:37" ht="17.25" thickBot="1">
      <c r="A331" s="73">
        <v>329</v>
      </c>
      <c r="B331" s="58" t="s">
        <v>306</v>
      </c>
      <c r="C331" s="59" t="s">
        <v>1823</v>
      </c>
      <c r="D331" s="70" t="s">
        <v>103</v>
      </c>
      <c r="E331" s="59" t="s">
        <v>65</v>
      </c>
      <c r="F331" s="70" t="s">
        <v>3676</v>
      </c>
      <c r="G331" s="70">
        <v>1996</v>
      </c>
      <c r="H331" s="71">
        <v>5</v>
      </c>
      <c r="I331" s="72">
        <v>5</v>
      </c>
      <c r="J331" s="72">
        <v>435</v>
      </c>
      <c r="K331" s="72">
        <v>4.8</v>
      </c>
      <c r="L331" s="71">
        <v>2</v>
      </c>
      <c r="M331" s="72">
        <v>1</v>
      </c>
      <c r="N331" s="72">
        <v>3</v>
      </c>
      <c r="O331" s="72">
        <v>2</v>
      </c>
      <c r="P331" s="61">
        <v>0</v>
      </c>
      <c r="Q331" s="61">
        <v>0</v>
      </c>
      <c r="R331" s="72">
        <v>2</v>
      </c>
      <c r="S331" s="61">
        <v>0</v>
      </c>
      <c r="T331" s="71">
        <v>1</v>
      </c>
      <c r="U331" s="72">
        <v>1</v>
      </c>
      <c r="V331" s="72">
        <v>0.9</v>
      </c>
      <c r="W331" s="72">
        <v>1.9</v>
      </c>
      <c r="X331" s="71">
        <v>14</v>
      </c>
      <c r="Y331" s="72">
        <v>52</v>
      </c>
      <c r="Z331" s="72">
        <v>10</v>
      </c>
      <c r="AA331" s="71">
        <v>0.41</v>
      </c>
      <c r="AB331" s="72">
        <v>0.21</v>
      </c>
      <c r="AC331" s="72">
        <v>0.62</v>
      </c>
      <c r="AD331" s="72">
        <v>0.41</v>
      </c>
      <c r="AE331" s="72">
        <v>0.62</v>
      </c>
      <c r="AF331" s="71">
        <v>0.21</v>
      </c>
      <c r="AG331" s="72">
        <v>0.19</v>
      </c>
      <c r="AH331" s="72">
        <v>0.4</v>
      </c>
      <c r="AI331" s="72">
        <v>0.21</v>
      </c>
      <c r="AJ331" s="72">
        <v>0.4</v>
      </c>
      <c r="AK331" s="64" t="s">
        <v>25</v>
      </c>
    </row>
    <row r="332" spans="1:37" ht="17.25" thickBot="1">
      <c r="A332" s="73">
        <v>330</v>
      </c>
      <c r="B332" s="58" t="s">
        <v>2996</v>
      </c>
      <c r="C332" s="59" t="s">
        <v>1815</v>
      </c>
      <c r="D332" s="70" t="s">
        <v>102</v>
      </c>
      <c r="E332" s="59" t="s">
        <v>2355</v>
      </c>
      <c r="F332" s="70" t="s">
        <v>3677</v>
      </c>
      <c r="G332" s="70">
        <v>1989</v>
      </c>
      <c r="H332" s="71">
        <v>1</v>
      </c>
      <c r="I332" s="61">
        <v>0</v>
      </c>
      <c r="J332" s="72">
        <v>10</v>
      </c>
      <c r="K332" s="72">
        <v>0.1</v>
      </c>
      <c r="L332" s="60">
        <v>0</v>
      </c>
      <c r="M332" s="61">
        <v>0</v>
      </c>
      <c r="N332" s="61">
        <v>0</v>
      </c>
      <c r="O332" s="61">
        <v>0</v>
      </c>
      <c r="P332" s="61">
        <v>0</v>
      </c>
      <c r="Q332" s="61">
        <v>0</v>
      </c>
      <c r="R332" s="61">
        <v>0</v>
      </c>
      <c r="S332" s="61">
        <v>0</v>
      </c>
      <c r="T332" s="71">
        <v>0.5</v>
      </c>
      <c r="U332" s="72">
        <v>0.5</v>
      </c>
      <c r="V332" s="61">
        <v>0</v>
      </c>
      <c r="W332" s="72">
        <v>0.5</v>
      </c>
      <c r="X332" s="60">
        <v>0</v>
      </c>
      <c r="Y332" s="61">
        <v>0</v>
      </c>
      <c r="Z332" s="72">
        <v>1</v>
      </c>
      <c r="AA332" s="60">
        <v>0</v>
      </c>
      <c r="AB332" s="61">
        <v>0</v>
      </c>
      <c r="AC332" s="61">
        <v>0</v>
      </c>
      <c r="AD332" s="61">
        <v>0</v>
      </c>
      <c r="AE332" s="61">
        <v>0</v>
      </c>
      <c r="AF332" s="71">
        <v>4.07</v>
      </c>
      <c r="AG332" s="61">
        <v>0</v>
      </c>
      <c r="AH332" s="72">
        <v>4.07</v>
      </c>
      <c r="AI332" s="72">
        <v>4.07</v>
      </c>
      <c r="AJ332" s="72">
        <v>4.07</v>
      </c>
      <c r="AK332" s="64" t="s">
        <v>25</v>
      </c>
    </row>
    <row r="333" spans="1:37" ht="17.25" thickBot="1">
      <c r="A333" s="73">
        <v>331</v>
      </c>
      <c r="B333" s="58" t="s">
        <v>308</v>
      </c>
      <c r="C333" s="59" t="s">
        <v>1828</v>
      </c>
      <c r="D333" s="70" t="s">
        <v>104</v>
      </c>
      <c r="E333" s="59" t="s">
        <v>77</v>
      </c>
      <c r="F333" s="70" t="s">
        <v>3633</v>
      </c>
      <c r="G333" s="70">
        <v>1999</v>
      </c>
      <c r="H333" s="71">
        <v>3</v>
      </c>
      <c r="I333" s="61">
        <v>0</v>
      </c>
      <c r="J333" s="72">
        <v>81</v>
      </c>
      <c r="K333" s="72">
        <v>0.9</v>
      </c>
      <c r="L333" s="60">
        <v>0</v>
      </c>
      <c r="M333" s="61">
        <v>0</v>
      </c>
      <c r="N333" s="61">
        <v>0</v>
      </c>
      <c r="O333" s="61">
        <v>0</v>
      </c>
      <c r="P333" s="61">
        <v>0</v>
      </c>
      <c r="Q333" s="61">
        <v>0</v>
      </c>
      <c r="R333" s="61">
        <v>0</v>
      </c>
      <c r="S333" s="61">
        <v>0</v>
      </c>
      <c r="T333" s="60">
        <v>0</v>
      </c>
      <c r="U333" s="61">
        <v>0</v>
      </c>
      <c r="V333" s="72">
        <v>0.1</v>
      </c>
      <c r="W333" s="72">
        <v>0.1</v>
      </c>
      <c r="X333" s="60">
        <v>0</v>
      </c>
      <c r="Y333" s="72">
        <v>2</v>
      </c>
      <c r="Z333" s="72">
        <v>2</v>
      </c>
      <c r="AA333" s="60">
        <v>0</v>
      </c>
      <c r="AB333" s="61">
        <v>0</v>
      </c>
      <c r="AC333" s="61">
        <v>0</v>
      </c>
      <c r="AD333" s="61">
        <v>0</v>
      </c>
      <c r="AE333" s="61">
        <v>0</v>
      </c>
      <c r="AF333" s="71">
        <v>0.03</v>
      </c>
      <c r="AG333" s="72">
        <v>0.06</v>
      </c>
      <c r="AH333" s="72">
        <v>0.09</v>
      </c>
      <c r="AI333" s="72">
        <v>0.03</v>
      </c>
      <c r="AJ333" s="72">
        <v>0.09</v>
      </c>
      <c r="AK333" s="64" t="s">
        <v>25</v>
      </c>
    </row>
    <row r="334" spans="1:37" ht="17.25" thickBot="1">
      <c r="A334" s="73">
        <v>332</v>
      </c>
      <c r="B334" s="58" t="s">
        <v>309</v>
      </c>
      <c r="C334" s="59" t="s">
        <v>1824</v>
      </c>
      <c r="D334" s="70" t="s">
        <v>104</v>
      </c>
      <c r="E334" s="59" t="s">
        <v>71</v>
      </c>
      <c r="F334" s="70" t="s">
        <v>3678</v>
      </c>
      <c r="G334" s="70">
        <v>1998</v>
      </c>
      <c r="H334" s="71">
        <v>5</v>
      </c>
      <c r="I334" s="72">
        <v>5</v>
      </c>
      <c r="J334" s="72">
        <v>373</v>
      </c>
      <c r="K334" s="72">
        <v>4.0999999999999996</v>
      </c>
      <c r="L334" s="71">
        <v>2</v>
      </c>
      <c r="M334" s="61">
        <v>0</v>
      </c>
      <c r="N334" s="72">
        <v>2</v>
      </c>
      <c r="O334" s="72">
        <v>2</v>
      </c>
      <c r="P334" s="61">
        <v>0</v>
      </c>
      <c r="Q334" s="61">
        <v>0</v>
      </c>
      <c r="R334" s="61">
        <v>0</v>
      </c>
      <c r="S334" s="61">
        <v>0</v>
      </c>
      <c r="T334" s="71">
        <v>0.8</v>
      </c>
      <c r="U334" s="72">
        <v>0.8</v>
      </c>
      <c r="V334" s="72">
        <v>0.1</v>
      </c>
      <c r="W334" s="72">
        <v>0.9</v>
      </c>
      <c r="X334" s="71">
        <v>4</v>
      </c>
      <c r="Y334" s="72">
        <v>18</v>
      </c>
      <c r="Z334" s="61">
        <v>0</v>
      </c>
      <c r="AA334" s="71">
        <v>0.48</v>
      </c>
      <c r="AB334" s="61">
        <v>0</v>
      </c>
      <c r="AC334" s="72">
        <v>0.48</v>
      </c>
      <c r="AD334" s="72">
        <v>0.48</v>
      </c>
      <c r="AE334" s="72">
        <v>0.48</v>
      </c>
      <c r="AF334" s="71">
        <v>0.19</v>
      </c>
      <c r="AG334" s="72">
        <v>0.02</v>
      </c>
      <c r="AH334" s="72">
        <v>0.21</v>
      </c>
      <c r="AI334" s="72">
        <v>0.19</v>
      </c>
      <c r="AJ334" s="72">
        <v>0.21</v>
      </c>
      <c r="AK334" s="64" t="s">
        <v>25</v>
      </c>
    </row>
    <row r="335" spans="1:37" ht="17.25" thickBot="1">
      <c r="A335" s="73">
        <v>333</v>
      </c>
      <c r="B335" s="58" t="s">
        <v>310</v>
      </c>
      <c r="C335" s="59" t="s">
        <v>1815</v>
      </c>
      <c r="D335" s="70" t="s">
        <v>103</v>
      </c>
      <c r="E335" s="59" t="s">
        <v>95</v>
      </c>
      <c r="F335" s="70" t="s">
        <v>3679</v>
      </c>
      <c r="G335" s="70">
        <v>1995</v>
      </c>
      <c r="H335" s="71">
        <v>3</v>
      </c>
      <c r="I335" s="72">
        <v>3</v>
      </c>
      <c r="J335" s="72">
        <v>210</v>
      </c>
      <c r="K335" s="72">
        <v>2.2999999999999998</v>
      </c>
      <c r="L335" s="60">
        <v>0</v>
      </c>
      <c r="M335" s="61">
        <v>0</v>
      </c>
      <c r="N335" s="61">
        <v>0</v>
      </c>
      <c r="O335" s="61">
        <v>0</v>
      </c>
      <c r="P335" s="61">
        <v>0</v>
      </c>
      <c r="Q335" s="61">
        <v>0</v>
      </c>
      <c r="R335" s="61">
        <v>0</v>
      </c>
      <c r="S335" s="61">
        <v>0</v>
      </c>
      <c r="T335" s="60">
        <v>0</v>
      </c>
      <c r="U335" s="61">
        <v>0</v>
      </c>
      <c r="V335" s="72">
        <v>0.1</v>
      </c>
      <c r="W335" s="72">
        <v>0.1</v>
      </c>
      <c r="X335" s="71">
        <v>3</v>
      </c>
      <c r="Y335" s="72">
        <v>9</v>
      </c>
      <c r="Z335" s="72">
        <v>3</v>
      </c>
      <c r="AA335" s="60">
        <v>0</v>
      </c>
      <c r="AB335" s="61">
        <v>0</v>
      </c>
      <c r="AC335" s="61">
        <v>0</v>
      </c>
      <c r="AD335" s="61">
        <v>0</v>
      </c>
      <c r="AE335" s="61">
        <v>0</v>
      </c>
      <c r="AF335" s="71">
        <v>0.01</v>
      </c>
      <c r="AG335" s="72">
        <v>0.03</v>
      </c>
      <c r="AH335" s="72">
        <v>0.04</v>
      </c>
      <c r="AI335" s="72">
        <v>0.01</v>
      </c>
      <c r="AJ335" s="72">
        <v>0.04</v>
      </c>
      <c r="AK335" s="64" t="s">
        <v>25</v>
      </c>
    </row>
    <row r="336" spans="1:37" ht="17.25" thickBot="1">
      <c r="A336" s="73">
        <v>334</v>
      </c>
      <c r="B336" s="58" t="s">
        <v>2730</v>
      </c>
      <c r="C336" s="59" t="s">
        <v>1860</v>
      </c>
      <c r="D336" s="70" t="s">
        <v>103</v>
      </c>
      <c r="E336" s="59" t="s">
        <v>2671</v>
      </c>
      <c r="F336" s="70" t="s">
        <v>3680</v>
      </c>
      <c r="G336" s="70">
        <v>1993</v>
      </c>
      <c r="H336" s="71">
        <v>4</v>
      </c>
      <c r="I336" s="72">
        <v>1</v>
      </c>
      <c r="J336" s="72">
        <v>138</v>
      </c>
      <c r="K336" s="72">
        <v>1.5</v>
      </c>
      <c r="L336" s="60">
        <v>0</v>
      </c>
      <c r="M336" s="61">
        <v>0</v>
      </c>
      <c r="N336" s="61">
        <v>0</v>
      </c>
      <c r="O336" s="61">
        <v>0</v>
      </c>
      <c r="P336" s="61">
        <v>0</v>
      </c>
      <c r="Q336" s="61">
        <v>0</v>
      </c>
      <c r="R336" s="61">
        <v>0</v>
      </c>
      <c r="S336" s="61">
        <v>0</v>
      </c>
      <c r="T336" s="71">
        <v>0.3</v>
      </c>
      <c r="U336" s="72">
        <v>0.3</v>
      </c>
      <c r="V336" s="61">
        <v>0</v>
      </c>
      <c r="W336" s="72">
        <v>0.3</v>
      </c>
      <c r="X336" s="71">
        <v>1</v>
      </c>
      <c r="Y336" s="72">
        <v>6</v>
      </c>
      <c r="Z336" s="72">
        <v>3</v>
      </c>
      <c r="AA336" s="60">
        <v>0</v>
      </c>
      <c r="AB336" s="61">
        <v>0</v>
      </c>
      <c r="AC336" s="61">
        <v>0</v>
      </c>
      <c r="AD336" s="61">
        <v>0</v>
      </c>
      <c r="AE336" s="61">
        <v>0</v>
      </c>
      <c r="AF336" s="71">
        <v>0.19</v>
      </c>
      <c r="AG336" s="61">
        <v>0</v>
      </c>
      <c r="AH336" s="72">
        <v>0.19</v>
      </c>
      <c r="AI336" s="72">
        <v>0.19</v>
      </c>
      <c r="AJ336" s="72">
        <v>0.19</v>
      </c>
      <c r="AK336" s="64" t="s">
        <v>25</v>
      </c>
    </row>
    <row r="337" spans="1:37" ht="17.25" thickBot="1">
      <c r="A337" s="73">
        <v>335</v>
      </c>
      <c r="B337" s="58" t="s">
        <v>94</v>
      </c>
      <c r="C337" s="59" t="s">
        <v>1844</v>
      </c>
      <c r="D337" s="70" t="s">
        <v>111</v>
      </c>
      <c r="E337" s="59" t="s">
        <v>93</v>
      </c>
      <c r="F337" s="70" t="s">
        <v>3681</v>
      </c>
      <c r="G337" s="70">
        <v>1993</v>
      </c>
      <c r="H337" s="71">
        <v>5</v>
      </c>
      <c r="I337" s="72">
        <v>5</v>
      </c>
      <c r="J337" s="72">
        <v>450</v>
      </c>
      <c r="K337" s="72">
        <v>5</v>
      </c>
      <c r="L337" s="60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61">
        <v>0</v>
      </c>
      <c r="S337" s="61">
        <v>0</v>
      </c>
      <c r="T337" s="60">
        <v>0</v>
      </c>
      <c r="U337" s="61">
        <v>0</v>
      </c>
      <c r="V337" s="61">
        <v>0</v>
      </c>
      <c r="W337" s="61">
        <v>0</v>
      </c>
      <c r="X337" s="60">
        <v>0</v>
      </c>
      <c r="Y337" s="61">
        <v>0</v>
      </c>
      <c r="Z337" s="61">
        <v>0</v>
      </c>
      <c r="AA337" s="60">
        <v>0</v>
      </c>
      <c r="AB337" s="61">
        <v>0</v>
      </c>
      <c r="AC337" s="61">
        <v>0</v>
      </c>
      <c r="AD337" s="61">
        <v>0</v>
      </c>
      <c r="AE337" s="61">
        <v>0</v>
      </c>
      <c r="AF337" s="60">
        <v>0</v>
      </c>
      <c r="AG337" s="61">
        <v>0</v>
      </c>
      <c r="AH337" s="61">
        <v>0</v>
      </c>
      <c r="AI337" s="61">
        <v>0</v>
      </c>
      <c r="AJ337" s="61">
        <v>0</v>
      </c>
      <c r="AK337" s="64" t="s">
        <v>25</v>
      </c>
    </row>
    <row r="338" spans="1:37" ht="17.25" thickBot="1">
      <c r="A338" s="73">
        <v>336</v>
      </c>
      <c r="B338" s="58" t="s">
        <v>311</v>
      </c>
      <c r="C338" s="59" t="s">
        <v>1815</v>
      </c>
      <c r="D338" s="70" t="s">
        <v>102</v>
      </c>
      <c r="E338" s="59" t="s">
        <v>63</v>
      </c>
      <c r="F338" s="70" t="s">
        <v>3682</v>
      </c>
      <c r="G338" s="70">
        <v>2001</v>
      </c>
      <c r="H338" s="71">
        <v>5</v>
      </c>
      <c r="I338" s="72">
        <v>5</v>
      </c>
      <c r="J338" s="72">
        <v>448</v>
      </c>
      <c r="K338" s="72">
        <v>5</v>
      </c>
      <c r="L338" s="71">
        <v>2</v>
      </c>
      <c r="M338" s="72">
        <v>2</v>
      </c>
      <c r="N338" s="72">
        <v>4</v>
      </c>
      <c r="O338" s="72">
        <v>1</v>
      </c>
      <c r="P338" s="72">
        <v>1</v>
      </c>
      <c r="Q338" s="72">
        <v>1</v>
      </c>
      <c r="R338" s="72">
        <v>1</v>
      </c>
      <c r="S338" s="61">
        <v>0</v>
      </c>
      <c r="T338" s="71">
        <v>2.2000000000000002</v>
      </c>
      <c r="U338" s="72">
        <v>1.4</v>
      </c>
      <c r="V338" s="72">
        <v>1.3</v>
      </c>
      <c r="W338" s="72">
        <v>2.7</v>
      </c>
      <c r="X338" s="71">
        <v>27</v>
      </c>
      <c r="Y338" s="72">
        <v>20</v>
      </c>
      <c r="Z338" s="72">
        <v>84</v>
      </c>
      <c r="AA338" s="71">
        <v>0.4</v>
      </c>
      <c r="AB338" s="72">
        <v>0.4</v>
      </c>
      <c r="AC338" s="72">
        <v>0.8</v>
      </c>
      <c r="AD338" s="72">
        <v>0.2</v>
      </c>
      <c r="AE338" s="72">
        <v>0.6</v>
      </c>
      <c r="AF338" s="71">
        <v>0.45</v>
      </c>
      <c r="AG338" s="72">
        <v>0.26</v>
      </c>
      <c r="AH338" s="72">
        <v>0.71</v>
      </c>
      <c r="AI338" s="72">
        <v>0.28999999999999998</v>
      </c>
      <c r="AJ338" s="72">
        <v>0.55000000000000004</v>
      </c>
      <c r="AK338" s="64" t="s">
        <v>25</v>
      </c>
    </row>
    <row r="339" spans="1:37" ht="17.25" thickBot="1">
      <c r="A339" s="73">
        <v>337</v>
      </c>
      <c r="B339" s="58" t="s">
        <v>312</v>
      </c>
      <c r="C339" s="59" t="s">
        <v>1852</v>
      </c>
      <c r="D339" s="70" t="s">
        <v>102</v>
      </c>
      <c r="E339" s="59" t="s">
        <v>79</v>
      </c>
      <c r="F339" s="70" t="s">
        <v>3683</v>
      </c>
      <c r="G339" s="70">
        <v>1992</v>
      </c>
      <c r="H339" s="71">
        <v>5</v>
      </c>
      <c r="I339" s="72">
        <v>5</v>
      </c>
      <c r="J339" s="72">
        <v>430</v>
      </c>
      <c r="K339" s="72">
        <v>4.8</v>
      </c>
      <c r="L339" s="71">
        <v>2</v>
      </c>
      <c r="M339" s="72">
        <v>4</v>
      </c>
      <c r="N339" s="72">
        <v>6</v>
      </c>
      <c r="O339" s="72">
        <v>2</v>
      </c>
      <c r="P339" s="61">
        <v>0</v>
      </c>
      <c r="Q339" s="72">
        <v>1</v>
      </c>
      <c r="R339" s="61">
        <v>0</v>
      </c>
      <c r="S339" s="61">
        <v>0</v>
      </c>
      <c r="T339" s="71">
        <v>2.7</v>
      </c>
      <c r="U339" s="72">
        <v>1.8</v>
      </c>
      <c r="V339" s="72">
        <v>2.9</v>
      </c>
      <c r="W339" s="72">
        <v>4.7</v>
      </c>
      <c r="X339" s="71">
        <v>10</v>
      </c>
      <c r="Y339" s="72">
        <v>14</v>
      </c>
      <c r="Z339" s="72">
        <v>35</v>
      </c>
      <c r="AA339" s="71">
        <v>0.42</v>
      </c>
      <c r="AB339" s="72">
        <v>0.84</v>
      </c>
      <c r="AC339" s="72">
        <v>1.26</v>
      </c>
      <c r="AD339" s="72">
        <v>0.42</v>
      </c>
      <c r="AE339" s="72">
        <v>1.26</v>
      </c>
      <c r="AF339" s="71">
        <v>0.56999999999999995</v>
      </c>
      <c r="AG339" s="72">
        <v>0.61</v>
      </c>
      <c r="AH339" s="72">
        <v>1.18</v>
      </c>
      <c r="AI339" s="72">
        <v>0.37</v>
      </c>
      <c r="AJ339" s="72">
        <v>0.98</v>
      </c>
      <c r="AK339" s="64" t="s">
        <v>25</v>
      </c>
    </row>
    <row r="340" spans="1:37" ht="17.25" thickBot="1">
      <c r="A340" s="73">
        <v>338</v>
      </c>
      <c r="B340" s="58" t="s">
        <v>313</v>
      </c>
      <c r="C340" s="59" t="s">
        <v>1817</v>
      </c>
      <c r="D340" s="70" t="s">
        <v>104</v>
      </c>
      <c r="E340" s="59" t="s">
        <v>63</v>
      </c>
      <c r="F340" s="70" t="s">
        <v>3684</v>
      </c>
      <c r="G340" s="70">
        <v>2001</v>
      </c>
      <c r="H340" s="71">
        <v>5</v>
      </c>
      <c r="I340" s="72">
        <v>5</v>
      </c>
      <c r="J340" s="72">
        <v>450</v>
      </c>
      <c r="K340" s="72">
        <v>5</v>
      </c>
      <c r="L340" s="60">
        <v>0</v>
      </c>
      <c r="M340" s="72">
        <v>1</v>
      </c>
      <c r="N340" s="72">
        <v>1</v>
      </c>
      <c r="O340" s="61">
        <v>0</v>
      </c>
      <c r="P340" s="61">
        <v>0</v>
      </c>
      <c r="Q340" s="61">
        <v>0</v>
      </c>
      <c r="R340" s="61">
        <v>0</v>
      </c>
      <c r="S340" s="61">
        <v>0</v>
      </c>
      <c r="T340" s="60">
        <v>0</v>
      </c>
      <c r="U340" s="61">
        <v>0</v>
      </c>
      <c r="V340" s="72">
        <v>0.1</v>
      </c>
      <c r="W340" s="72">
        <v>0.1</v>
      </c>
      <c r="X340" s="71">
        <v>2</v>
      </c>
      <c r="Y340" s="72">
        <v>30</v>
      </c>
      <c r="Z340" s="72">
        <v>1</v>
      </c>
      <c r="AA340" s="60">
        <v>0</v>
      </c>
      <c r="AB340" s="72">
        <v>0.2</v>
      </c>
      <c r="AC340" s="72">
        <v>0.2</v>
      </c>
      <c r="AD340" s="61">
        <v>0</v>
      </c>
      <c r="AE340" s="72">
        <v>0.2</v>
      </c>
      <c r="AF340" s="71">
        <v>0.01</v>
      </c>
      <c r="AG340" s="72">
        <v>0.02</v>
      </c>
      <c r="AH340" s="72">
        <v>0.02</v>
      </c>
      <c r="AI340" s="72">
        <v>0.01</v>
      </c>
      <c r="AJ340" s="72">
        <v>0.02</v>
      </c>
      <c r="AK340" s="64" t="s">
        <v>25</v>
      </c>
    </row>
    <row r="341" spans="1:37" ht="17.25" thickBot="1">
      <c r="A341" s="73">
        <v>339</v>
      </c>
      <c r="B341" s="58" t="s">
        <v>3685</v>
      </c>
      <c r="C341" s="59" t="s">
        <v>1847</v>
      </c>
      <c r="D341" s="70" t="s">
        <v>103</v>
      </c>
      <c r="E341" s="59" t="s">
        <v>2671</v>
      </c>
      <c r="F341" s="70" t="s">
        <v>3236</v>
      </c>
      <c r="G341" s="70">
        <v>1999</v>
      </c>
      <c r="H341" s="71">
        <v>1</v>
      </c>
      <c r="I341" s="72">
        <v>1</v>
      </c>
      <c r="J341" s="72">
        <v>73</v>
      </c>
      <c r="K341" s="72">
        <v>0.8</v>
      </c>
      <c r="L341" s="60">
        <v>0</v>
      </c>
      <c r="M341" s="61">
        <v>0</v>
      </c>
      <c r="N341" s="61">
        <v>0</v>
      </c>
      <c r="O341" s="61">
        <v>0</v>
      </c>
      <c r="P341" s="61">
        <v>0</v>
      </c>
      <c r="Q341" s="61">
        <v>0</v>
      </c>
      <c r="R341" s="61">
        <v>0</v>
      </c>
      <c r="S341" s="61">
        <v>0</v>
      </c>
      <c r="T341" s="60">
        <v>0</v>
      </c>
      <c r="U341" s="61">
        <v>0</v>
      </c>
      <c r="V341" s="72">
        <v>0.1</v>
      </c>
      <c r="W341" s="72">
        <v>0.1</v>
      </c>
      <c r="X341" s="60">
        <v>0</v>
      </c>
      <c r="Y341" s="72">
        <v>1</v>
      </c>
      <c r="Z341" s="61">
        <v>0</v>
      </c>
      <c r="AA341" s="60">
        <v>0</v>
      </c>
      <c r="AB341" s="61">
        <v>0</v>
      </c>
      <c r="AC341" s="61">
        <v>0</v>
      </c>
      <c r="AD341" s="61">
        <v>0</v>
      </c>
      <c r="AE341" s="61">
        <v>0</v>
      </c>
      <c r="AF341" s="60">
        <v>0</v>
      </c>
      <c r="AG341" s="72">
        <v>0.06</v>
      </c>
      <c r="AH341" s="72">
        <v>0.06</v>
      </c>
      <c r="AI341" s="61">
        <v>0</v>
      </c>
      <c r="AJ341" s="72">
        <v>0.06</v>
      </c>
      <c r="AK341" s="64" t="s">
        <v>25</v>
      </c>
    </row>
    <row r="342" spans="1:37" ht="17.25" thickBot="1">
      <c r="A342" s="73">
        <v>340</v>
      </c>
      <c r="B342" s="58" t="s">
        <v>314</v>
      </c>
      <c r="C342" s="59" t="s">
        <v>1849</v>
      </c>
      <c r="D342" s="70" t="s">
        <v>104</v>
      </c>
      <c r="E342" s="59" t="s">
        <v>71</v>
      </c>
      <c r="F342" s="70" t="s">
        <v>3686</v>
      </c>
      <c r="G342" s="70">
        <v>1996</v>
      </c>
      <c r="H342" s="71">
        <v>1</v>
      </c>
      <c r="I342" s="61">
        <v>0</v>
      </c>
      <c r="J342" s="72">
        <v>77</v>
      </c>
      <c r="K342" s="72">
        <v>0.9</v>
      </c>
      <c r="L342" s="60">
        <v>0</v>
      </c>
      <c r="M342" s="61">
        <v>0</v>
      </c>
      <c r="N342" s="61">
        <v>0</v>
      </c>
      <c r="O342" s="61">
        <v>0</v>
      </c>
      <c r="P342" s="61">
        <v>0</v>
      </c>
      <c r="Q342" s="61">
        <v>0</v>
      </c>
      <c r="R342" s="72">
        <v>1</v>
      </c>
      <c r="S342" s="61">
        <v>0</v>
      </c>
      <c r="T342" s="71">
        <v>0.1</v>
      </c>
      <c r="U342" s="72">
        <v>0.1</v>
      </c>
      <c r="V342" s="61">
        <v>0</v>
      </c>
      <c r="W342" s="72">
        <v>0.1</v>
      </c>
      <c r="X342" s="60">
        <v>0</v>
      </c>
      <c r="Y342" s="72">
        <v>2</v>
      </c>
      <c r="Z342" s="61">
        <v>0</v>
      </c>
      <c r="AA342" s="60">
        <v>0</v>
      </c>
      <c r="AB342" s="61">
        <v>0</v>
      </c>
      <c r="AC342" s="61">
        <v>0</v>
      </c>
      <c r="AD342" s="61">
        <v>0</v>
      </c>
      <c r="AE342" s="61">
        <v>0</v>
      </c>
      <c r="AF342" s="71">
        <v>0.14000000000000001</v>
      </c>
      <c r="AG342" s="61">
        <v>0</v>
      </c>
      <c r="AH342" s="72">
        <v>0.14000000000000001</v>
      </c>
      <c r="AI342" s="72">
        <v>0.14000000000000001</v>
      </c>
      <c r="AJ342" s="72">
        <v>0.14000000000000001</v>
      </c>
      <c r="AK342" s="64" t="s">
        <v>25</v>
      </c>
    </row>
    <row r="343" spans="1:37" ht="17.25" thickBot="1">
      <c r="A343" s="73">
        <v>341</v>
      </c>
      <c r="B343" s="58" t="s">
        <v>74</v>
      </c>
      <c r="C343" s="59" t="s">
        <v>1823</v>
      </c>
      <c r="D343" s="70" t="s">
        <v>111</v>
      </c>
      <c r="E343" s="59" t="s">
        <v>81</v>
      </c>
      <c r="F343" s="70" t="s">
        <v>3687</v>
      </c>
      <c r="G343" s="70">
        <v>1997</v>
      </c>
      <c r="H343" s="71">
        <v>5</v>
      </c>
      <c r="I343" s="72">
        <v>5</v>
      </c>
      <c r="J343" s="72">
        <v>450</v>
      </c>
      <c r="K343" s="72">
        <v>5</v>
      </c>
      <c r="L343" s="60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61">
        <v>0</v>
      </c>
      <c r="S343" s="61">
        <v>0</v>
      </c>
      <c r="T343" s="60">
        <v>0</v>
      </c>
      <c r="U343" s="61">
        <v>0</v>
      </c>
      <c r="V343" s="61">
        <v>0</v>
      </c>
      <c r="W343" s="61">
        <v>0</v>
      </c>
      <c r="X343" s="60">
        <v>0</v>
      </c>
      <c r="Y343" s="72">
        <v>1</v>
      </c>
      <c r="Z343" s="61">
        <v>0</v>
      </c>
      <c r="AA343" s="60">
        <v>0</v>
      </c>
      <c r="AB343" s="61">
        <v>0</v>
      </c>
      <c r="AC343" s="61">
        <v>0</v>
      </c>
      <c r="AD343" s="61">
        <v>0</v>
      </c>
      <c r="AE343" s="61">
        <v>0</v>
      </c>
      <c r="AF343" s="60">
        <v>0</v>
      </c>
      <c r="AG343" s="61">
        <v>0</v>
      </c>
      <c r="AH343" s="61">
        <v>0</v>
      </c>
      <c r="AI343" s="61">
        <v>0</v>
      </c>
      <c r="AJ343" s="61">
        <v>0</v>
      </c>
      <c r="AK343" s="64" t="s">
        <v>25</v>
      </c>
    </row>
    <row r="344" spans="1:37" ht="17.25" thickBot="1">
      <c r="A344" s="73">
        <v>342</v>
      </c>
      <c r="B344" s="58" t="s">
        <v>315</v>
      </c>
      <c r="C344" s="59" t="s">
        <v>1815</v>
      </c>
      <c r="D344" s="70" t="s">
        <v>1822</v>
      </c>
      <c r="E344" s="59" t="s">
        <v>69</v>
      </c>
      <c r="F344" s="70" t="s">
        <v>3688</v>
      </c>
      <c r="G344" s="70">
        <v>2000</v>
      </c>
      <c r="H344" s="71">
        <v>3</v>
      </c>
      <c r="I344" s="61">
        <v>0</v>
      </c>
      <c r="J344" s="72">
        <v>79</v>
      </c>
      <c r="K344" s="72">
        <v>0.9</v>
      </c>
      <c r="L344" s="60">
        <v>0</v>
      </c>
      <c r="M344" s="61">
        <v>0</v>
      </c>
      <c r="N344" s="61">
        <v>0</v>
      </c>
      <c r="O344" s="61">
        <v>0</v>
      </c>
      <c r="P344" s="61">
        <v>0</v>
      </c>
      <c r="Q344" s="61">
        <v>0</v>
      </c>
      <c r="R344" s="61">
        <v>0</v>
      </c>
      <c r="S344" s="61">
        <v>0</v>
      </c>
      <c r="T344" s="60">
        <v>0</v>
      </c>
      <c r="U344" s="61">
        <v>0</v>
      </c>
      <c r="V344" s="72">
        <v>0.1</v>
      </c>
      <c r="W344" s="72">
        <v>0.1</v>
      </c>
      <c r="X344" s="71">
        <v>10</v>
      </c>
      <c r="Y344" s="72">
        <v>4</v>
      </c>
      <c r="Z344" s="72">
        <v>5</v>
      </c>
      <c r="AA344" s="60">
        <v>0</v>
      </c>
      <c r="AB344" s="61">
        <v>0</v>
      </c>
      <c r="AC344" s="61">
        <v>0</v>
      </c>
      <c r="AD344" s="61">
        <v>0</v>
      </c>
      <c r="AE344" s="61">
        <v>0</v>
      </c>
      <c r="AF344" s="60">
        <v>0</v>
      </c>
      <c r="AG344" s="72">
        <v>0.06</v>
      </c>
      <c r="AH344" s="72">
        <v>0.06</v>
      </c>
      <c r="AI344" s="61">
        <v>0</v>
      </c>
      <c r="AJ344" s="72">
        <v>0.06</v>
      </c>
      <c r="AK344" s="64" t="s">
        <v>25</v>
      </c>
    </row>
    <row r="345" spans="1:37" ht="17.25" thickBot="1">
      <c r="A345" s="73">
        <v>343</v>
      </c>
      <c r="B345" s="58" t="s">
        <v>3689</v>
      </c>
      <c r="C345" s="59" t="s">
        <v>1833</v>
      </c>
      <c r="D345" s="70" t="s">
        <v>103</v>
      </c>
      <c r="E345" s="59" t="s">
        <v>87</v>
      </c>
      <c r="F345" s="70" t="s">
        <v>3207</v>
      </c>
      <c r="G345" s="70">
        <v>1997</v>
      </c>
      <c r="H345" s="71">
        <v>1</v>
      </c>
      <c r="I345" s="72">
        <v>1</v>
      </c>
      <c r="J345" s="72">
        <v>90</v>
      </c>
      <c r="K345" s="72">
        <v>1</v>
      </c>
      <c r="L345" s="60">
        <v>0</v>
      </c>
      <c r="M345" s="61">
        <v>0</v>
      </c>
      <c r="N345" s="61">
        <v>0</v>
      </c>
      <c r="O345" s="61">
        <v>0</v>
      </c>
      <c r="P345" s="61">
        <v>0</v>
      </c>
      <c r="Q345" s="61">
        <v>0</v>
      </c>
      <c r="R345" s="61">
        <v>0</v>
      </c>
      <c r="S345" s="61">
        <v>0</v>
      </c>
      <c r="T345" s="71">
        <v>0.1</v>
      </c>
      <c r="U345" s="72">
        <v>0.1</v>
      </c>
      <c r="V345" s="61">
        <v>0</v>
      </c>
      <c r="W345" s="72">
        <v>0.1</v>
      </c>
      <c r="X345" s="60">
        <v>0</v>
      </c>
      <c r="Y345" s="72">
        <v>1</v>
      </c>
      <c r="Z345" s="61">
        <v>0</v>
      </c>
      <c r="AA345" s="60">
        <v>0</v>
      </c>
      <c r="AB345" s="61">
        <v>0</v>
      </c>
      <c r="AC345" s="61">
        <v>0</v>
      </c>
      <c r="AD345" s="61">
        <v>0</v>
      </c>
      <c r="AE345" s="61">
        <v>0</v>
      </c>
      <c r="AF345" s="71">
        <v>0.06</v>
      </c>
      <c r="AG345" s="61">
        <v>0</v>
      </c>
      <c r="AH345" s="72">
        <v>0.06</v>
      </c>
      <c r="AI345" s="72">
        <v>0.06</v>
      </c>
      <c r="AJ345" s="72">
        <v>0.06</v>
      </c>
      <c r="AK345" s="64" t="s">
        <v>25</v>
      </c>
    </row>
    <row r="346" spans="1:37" ht="17.25" thickBot="1">
      <c r="A346" s="73">
        <v>344</v>
      </c>
      <c r="B346" s="58" t="s">
        <v>316</v>
      </c>
      <c r="C346" s="59" t="s">
        <v>1823</v>
      </c>
      <c r="D346" s="70" t="s">
        <v>1822</v>
      </c>
      <c r="E346" s="59" t="s">
        <v>93</v>
      </c>
      <c r="F346" s="70" t="s">
        <v>3690</v>
      </c>
      <c r="G346" s="70">
        <v>1992</v>
      </c>
      <c r="H346" s="71">
        <v>4</v>
      </c>
      <c r="I346" s="72">
        <v>2</v>
      </c>
      <c r="J346" s="72">
        <v>173</v>
      </c>
      <c r="K346" s="72">
        <v>1.9</v>
      </c>
      <c r="L346" s="60">
        <v>0</v>
      </c>
      <c r="M346" s="72">
        <v>1</v>
      </c>
      <c r="N346" s="72">
        <v>1</v>
      </c>
      <c r="O346" s="61">
        <v>0</v>
      </c>
      <c r="P346" s="61">
        <v>0</v>
      </c>
      <c r="Q346" s="61">
        <v>0</v>
      </c>
      <c r="R346" s="61">
        <v>0</v>
      </c>
      <c r="S346" s="61">
        <v>0</v>
      </c>
      <c r="T346" s="71">
        <v>0.3</v>
      </c>
      <c r="U346" s="72">
        <v>0.3</v>
      </c>
      <c r="V346" s="72">
        <v>1.4</v>
      </c>
      <c r="W346" s="72">
        <v>1.8</v>
      </c>
      <c r="X346" s="71">
        <v>4</v>
      </c>
      <c r="Y346" s="72">
        <v>8</v>
      </c>
      <c r="Z346" s="72">
        <v>16</v>
      </c>
      <c r="AA346" s="60">
        <v>0</v>
      </c>
      <c r="AB346" s="72">
        <v>0.52</v>
      </c>
      <c r="AC346" s="72">
        <v>0.52</v>
      </c>
      <c r="AD346" s="61">
        <v>0</v>
      </c>
      <c r="AE346" s="72">
        <v>0.52</v>
      </c>
      <c r="AF346" s="71">
        <v>0.18</v>
      </c>
      <c r="AG346" s="72">
        <v>0.75</v>
      </c>
      <c r="AH346" s="72">
        <v>0.92</v>
      </c>
      <c r="AI346" s="72">
        <v>0.18</v>
      </c>
      <c r="AJ346" s="72">
        <v>0.92</v>
      </c>
      <c r="AK346" s="64" t="s">
        <v>25</v>
      </c>
    </row>
    <row r="347" spans="1:37" ht="17.25" thickBot="1">
      <c r="A347" s="73">
        <v>345</v>
      </c>
      <c r="B347" s="58" t="s">
        <v>317</v>
      </c>
      <c r="C347" s="59" t="s">
        <v>1839</v>
      </c>
      <c r="D347" s="70" t="s">
        <v>1822</v>
      </c>
      <c r="E347" s="59" t="s">
        <v>77</v>
      </c>
      <c r="F347" s="70" t="s">
        <v>3691</v>
      </c>
      <c r="G347" s="70">
        <v>2001</v>
      </c>
      <c r="H347" s="71">
        <v>5</v>
      </c>
      <c r="I347" s="72">
        <v>3</v>
      </c>
      <c r="J347" s="72">
        <v>257</v>
      </c>
      <c r="K347" s="72">
        <v>2.9</v>
      </c>
      <c r="L347" s="71">
        <v>1</v>
      </c>
      <c r="M347" s="61">
        <v>0</v>
      </c>
      <c r="N347" s="72">
        <v>1</v>
      </c>
      <c r="O347" s="72">
        <v>1</v>
      </c>
      <c r="P347" s="61">
        <v>0</v>
      </c>
      <c r="Q347" s="61">
        <v>0</v>
      </c>
      <c r="R347" s="61">
        <v>0</v>
      </c>
      <c r="S347" s="61">
        <v>0</v>
      </c>
      <c r="T347" s="71">
        <v>0.7</v>
      </c>
      <c r="U347" s="72">
        <v>0.7</v>
      </c>
      <c r="V347" s="72">
        <v>0.4</v>
      </c>
      <c r="W347" s="72">
        <v>1.1000000000000001</v>
      </c>
      <c r="X347" s="71">
        <v>3</v>
      </c>
      <c r="Y347" s="72">
        <v>9</v>
      </c>
      <c r="Z347" s="72">
        <v>18</v>
      </c>
      <c r="AA347" s="71">
        <v>0.35</v>
      </c>
      <c r="AB347" s="61">
        <v>0</v>
      </c>
      <c r="AC347" s="72">
        <v>0.35</v>
      </c>
      <c r="AD347" s="72">
        <v>0.35</v>
      </c>
      <c r="AE347" s="72">
        <v>0.35</v>
      </c>
      <c r="AF347" s="71">
        <v>0.25</v>
      </c>
      <c r="AG347" s="72">
        <v>0.15</v>
      </c>
      <c r="AH347" s="72">
        <v>0.4</v>
      </c>
      <c r="AI347" s="72">
        <v>0.25</v>
      </c>
      <c r="AJ347" s="72">
        <v>0.4</v>
      </c>
      <c r="AK347" s="64" t="s">
        <v>25</v>
      </c>
    </row>
    <row r="348" spans="1:37" ht="17.25" thickBot="1">
      <c r="A348" s="73">
        <v>346</v>
      </c>
      <c r="B348" s="58" t="s">
        <v>318</v>
      </c>
      <c r="C348" s="59" t="s">
        <v>1820</v>
      </c>
      <c r="D348" s="70" t="s">
        <v>104</v>
      </c>
      <c r="E348" s="59" t="s">
        <v>67</v>
      </c>
      <c r="F348" s="70" t="s">
        <v>3556</v>
      </c>
      <c r="G348" s="70">
        <v>1991</v>
      </c>
      <c r="H348" s="71">
        <v>5</v>
      </c>
      <c r="I348" s="72">
        <v>5</v>
      </c>
      <c r="J348" s="72">
        <v>450</v>
      </c>
      <c r="K348" s="72">
        <v>5</v>
      </c>
      <c r="L348" s="60">
        <v>0</v>
      </c>
      <c r="M348" s="61">
        <v>0</v>
      </c>
      <c r="N348" s="61">
        <v>0</v>
      </c>
      <c r="O348" s="61">
        <v>0</v>
      </c>
      <c r="P348" s="61">
        <v>0</v>
      </c>
      <c r="Q348" s="61">
        <v>0</v>
      </c>
      <c r="R348" s="72">
        <v>1</v>
      </c>
      <c r="S348" s="61">
        <v>0</v>
      </c>
      <c r="T348" s="71">
        <v>0.1</v>
      </c>
      <c r="U348" s="72">
        <v>0.1</v>
      </c>
      <c r="V348" s="61">
        <v>0</v>
      </c>
      <c r="W348" s="72">
        <v>0.1</v>
      </c>
      <c r="X348" s="60">
        <v>0</v>
      </c>
      <c r="Y348" s="72">
        <v>11</v>
      </c>
      <c r="Z348" s="72">
        <v>2</v>
      </c>
      <c r="AA348" s="60">
        <v>0</v>
      </c>
      <c r="AB348" s="61">
        <v>0</v>
      </c>
      <c r="AC348" s="61">
        <v>0</v>
      </c>
      <c r="AD348" s="61">
        <v>0</v>
      </c>
      <c r="AE348" s="61">
        <v>0</v>
      </c>
      <c r="AF348" s="71">
        <v>0.03</v>
      </c>
      <c r="AG348" s="61">
        <v>0</v>
      </c>
      <c r="AH348" s="72">
        <v>0.03</v>
      </c>
      <c r="AI348" s="72">
        <v>0.03</v>
      </c>
      <c r="AJ348" s="72">
        <v>0.03</v>
      </c>
      <c r="AK348" s="64" t="s">
        <v>25</v>
      </c>
    </row>
    <row r="349" spans="1:37" ht="17.25" thickBot="1">
      <c r="A349" s="73">
        <v>347</v>
      </c>
      <c r="B349" s="58" t="s">
        <v>319</v>
      </c>
      <c r="C349" s="59" t="s">
        <v>1827</v>
      </c>
      <c r="D349" s="70" t="s">
        <v>102</v>
      </c>
      <c r="E349" s="59" t="s">
        <v>85</v>
      </c>
      <c r="F349" s="70" t="s">
        <v>3692</v>
      </c>
      <c r="G349" s="70">
        <v>1992</v>
      </c>
      <c r="H349" s="71">
        <v>5</v>
      </c>
      <c r="I349" s="72">
        <v>5</v>
      </c>
      <c r="J349" s="72">
        <v>393</v>
      </c>
      <c r="K349" s="72">
        <v>4.4000000000000004</v>
      </c>
      <c r="L349" s="60">
        <v>0</v>
      </c>
      <c r="M349" s="61">
        <v>0</v>
      </c>
      <c r="N349" s="61">
        <v>0</v>
      </c>
      <c r="O349" s="61">
        <v>0</v>
      </c>
      <c r="P349" s="61">
        <v>0</v>
      </c>
      <c r="Q349" s="61">
        <v>0</v>
      </c>
      <c r="R349" s="61">
        <v>0</v>
      </c>
      <c r="S349" s="61">
        <v>0</v>
      </c>
      <c r="T349" s="71">
        <v>0.3</v>
      </c>
      <c r="U349" s="72">
        <v>0.3</v>
      </c>
      <c r="V349" s="72">
        <v>0.6</v>
      </c>
      <c r="W349" s="72">
        <v>0.9</v>
      </c>
      <c r="X349" s="71">
        <v>1</v>
      </c>
      <c r="Y349" s="72">
        <v>13</v>
      </c>
      <c r="Z349" s="72">
        <v>10</v>
      </c>
      <c r="AA349" s="60">
        <v>0</v>
      </c>
      <c r="AB349" s="61">
        <v>0</v>
      </c>
      <c r="AC349" s="61">
        <v>0</v>
      </c>
      <c r="AD349" s="61">
        <v>0</v>
      </c>
      <c r="AE349" s="61">
        <v>0</v>
      </c>
      <c r="AF349" s="71">
        <v>7.0000000000000007E-2</v>
      </c>
      <c r="AG349" s="72">
        <v>0.13</v>
      </c>
      <c r="AH349" s="72">
        <v>0.2</v>
      </c>
      <c r="AI349" s="72">
        <v>7.0000000000000007E-2</v>
      </c>
      <c r="AJ349" s="72">
        <v>0.2</v>
      </c>
      <c r="AK349" s="64" t="s">
        <v>25</v>
      </c>
    </row>
    <row r="350" spans="1:37" ht="17.25" thickBot="1">
      <c r="A350" s="73">
        <v>348</v>
      </c>
      <c r="B350" s="58" t="s">
        <v>320</v>
      </c>
      <c r="C350" s="59" t="s">
        <v>1844</v>
      </c>
      <c r="D350" s="70" t="s">
        <v>104</v>
      </c>
      <c r="E350" s="59" t="s">
        <v>93</v>
      </c>
      <c r="F350" s="70" t="s">
        <v>3693</v>
      </c>
      <c r="G350" s="70">
        <v>1993</v>
      </c>
      <c r="H350" s="71">
        <v>5</v>
      </c>
      <c r="I350" s="72">
        <v>5</v>
      </c>
      <c r="J350" s="72">
        <v>450</v>
      </c>
      <c r="K350" s="72">
        <v>5</v>
      </c>
      <c r="L350" s="60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72">
        <v>3</v>
      </c>
      <c r="S350" s="61">
        <v>0</v>
      </c>
      <c r="T350" s="71">
        <v>0.1</v>
      </c>
      <c r="U350" s="72">
        <v>0.1</v>
      </c>
      <c r="V350" s="61">
        <v>0</v>
      </c>
      <c r="W350" s="72">
        <v>0.2</v>
      </c>
      <c r="X350" s="71">
        <v>13</v>
      </c>
      <c r="Y350" s="72">
        <v>26</v>
      </c>
      <c r="Z350" s="72">
        <v>20</v>
      </c>
      <c r="AA350" s="60">
        <v>0</v>
      </c>
      <c r="AB350" s="61">
        <v>0</v>
      </c>
      <c r="AC350" s="61">
        <v>0</v>
      </c>
      <c r="AD350" s="61">
        <v>0</v>
      </c>
      <c r="AE350" s="61">
        <v>0</v>
      </c>
      <c r="AF350" s="71">
        <v>0.03</v>
      </c>
      <c r="AG350" s="61">
        <v>0</v>
      </c>
      <c r="AH350" s="72">
        <v>0.03</v>
      </c>
      <c r="AI350" s="72">
        <v>0.03</v>
      </c>
      <c r="AJ350" s="72">
        <v>0.03</v>
      </c>
      <c r="AK350" s="64" t="s">
        <v>25</v>
      </c>
    </row>
    <row r="351" spans="1:37" ht="17.25" thickBot="1">
      <c r="A351" s="73">
        <v>349</v>
      </c>
      <c r="B351" s="58" t="s">
        <v>1783</v>
      </c>
      <c r="C351" s="59" t="s">
        <v>1827</v>
      </c>
      <c r="D351" s="70" t="s">
        <v>102</v>
      </c>
      <c r="E351" s="59" t="s">
        <v>95</v>
      </c>
      <c r="F351" s="70" t="s">
        <v>3694</v>
      </c>
      <c r="G351" s="70">
        <v>2000</v>
      </c>
      <c r="H351" s="71">
        <v>4</v>
      </c>
      <c r="I351" s="72">
        <v>3</v>
      </c>
      <c r="J351" s="72">
        <v>222</v>
      </c>
      <c r="K351" s="72">
        <v>2.5</v>
      </c>
      <c r="L351" s="71">
        <v>1</v>
      </c>
      <c r="M351" s="61">
        <v>0</v>
      </c>
      <c r="N351" s="72">
        <v>1</v>
      </c>
      <c r="O351" s="72">
        <v>1</v>
      </c>
      <c r="P351" s="61">
        <v>0</v>
      </c>
      <c r="Q351" s="61">
        <v>0</v>
      </c>
      <c r="R351" s="72">
        <v>1</v>
      </c>
      <c r="S351" s="61">
        <v>0</v>
      </c>
      <c r="T351" s="71">
        <v>0.6</v>
      </c>
      <c r="U351" s="72">
        <v>0.6</v>
      </c>
      <c r="V351" s="72">
        <v>0.2</v>
      </c>
      <c r="W351" s="72">
        <v>0.8</v>
      </c>
      <c r="X351" s="71">
        <v>6</v>
      </c>
      <c r="Y351" s="72">
        <v>5</v>
      </c>
      <c r="Z351" s="72">
        <v>13</v>
      </c>
      <c r="AA351" s="71">
        <v>0.41</v>
      </c>
      <c r="AB351" s="61">
        <v>0</v>
      </c>
      <c r="AC351" s="72">
        <v>0.41</v>
      </c>
      <c r="AD351" s="72">
        <v>0.41</v>
      </c>
      <c r="AE351" s="72">
        <v>0.41</v>
      </c>
      <c r="AF351" s="71">
        <v>0.24</v>
      </c>
      <c r="AG351" s="72">
        <v>0.09</v>
      </c>
      <c r="AH351" s="72">
        <v>0.34</v>
      </c>
      <c r="AI351" s="72">
        <v>0.24</v>
      </c>
      <c r="AJ351" s="72">
        <v>0.34</v>
      </c>
      <c r="AK351" s="64" t="s">
        <v>25</v>
      </c>
    </row>
    <row r="352" spans="1:37" ht="17.25" thickBot="1">
      <c r="A352" s="73">
        <v>350</v>
      </c>
      <c r="B352" s="58" t="s">
        <v>321</v>
      </c>
      <c r="C352" s="59" t="s">
        <v>1824</v>
      </c>
      <c r="D352" s="70" t="s">
        <v>104</v>
      </c>
      <c r="E352" s="59" t="s">
        <v>95</v>
      </c>
      <c r="F352" s="70" t="s">
        <v>3672</v>
      </c>
      <c r="G352" s="70">
        <v>1997</v>
      </c>
      <c r="H352" s="71">
        <v>4</v>
      </c>
      <c r="I352" s="72">
        <v>3</v>
      </c>
      <c r="J352" s="72">
        <v>249</v>
      </c>
      <c r="K352" s="72">
        <v>2.8</v>
      </c>
      <c r="L352" s="60">
        <v>0</v>
      </c>
      <c r="M352" s="72">
        <v>1</v>
      </c>
      <c r="N352" s="72">
        <v>1</v>
      </c>
      <c r="O352" s="61">
        <v>0</v>
      </c>
      <c r="P352" s="61">
        <v>0</v>
      </c>
      <c r="Q352" s="61">
        <v>0</v>
      </c>
      <c r="R352" s="61">
        <v>0</v>
      </c>
      <c r="S352" s="61">
        <v>0</v>
      </c>
      <c r="T352" s="60">
        <v>0</v>
      </c>
      <c r="U352" s="61">
        <v>0</v>
      </c>
      <c r="V352" s="72">
        <v>0.2</v>
      </c>
      <c r="W352" s="72">
        <v>0.2</v>
      </c>
      <c r="X352" s="71">
        <v>3</v>
      </c>
      <c r="Y352" s="72">
        <v>11</v>
      </c>
      <c r="Z352" s="61">
        <v>0</v>
      </c>
      <c r="AA352" s="60">
        <v>0</v>
      </c>
      <c r="AB352" s="72">
        <v>0.36</v>
      </c>
      <c r="AC352" s="72">
        <v>0.36</v>
      </c>
      <c r="AD352" s="61">
        <v>0</v>
      </c>
      <c r="AE352" s="72">
        <v>0.36</v>
      </c>
      <c r="AF352" s="60">
        <v>0</v>
      </c>
      <c r="AG352" s="72">
        <v>7.0000000000000007E-2</v>
      </c>
      <c r="AH352" s="72">
        <v>7.0000000000000007E-2</v>
      </c>
      <c r="AI352" s="61">
        <v>0</v>
      </c>
      <c r="AJ352" s="72">
        <v>7.0000000000000007E-2</v>
      </c>
      <c r="AK352" s="64" t="s">
        <v>25</v>
      </c>
    </row>
    <row r="353" spans="1:37" ht="17.25" thickBot="1">
      <c r="A353" s="73">
        <v>351</v>
      </c>
      <c r="B353" s="58" t="s">
        <v>322</v>
      </c>
      <c r="C353" s="59" t="s">
        <v>1815</v>
      </c>
      <c r="D353" s="70" t="s">
        <v>104</v>
      </c>
      <c r="E353" s="59" t="s">
        <v>69</v>
      </c>
      <c r="F353" s="70" t="s">
        <v>3695</v>
      </c>
      <c r="G353" s="70">
        <v>1995</v>
      </c>
      <c r="H353" s="71">
        <v>2</v>
      </c>
      <c r="I353" s="72">
        <v>2</v>
      </c>
      <c r="J353" s="72">
        <v>180</v>
      </c>
      <c r="K353" s="72">
        <v>2</v>
      </c>
      <c r="L353" s="60">
        <v>0</v>
      </c>
      <c r="M353" s="61">
        <v>0</v>
      </c>
      <c r="N353" s="61">
        <v>0</v>
      </c>
      <c r="O353" s="61">
        <v>0</v>
      </c>
      <c r="P353" s="61">
        <v>0</v>
      </c>
      <c r="Q353" s="61">
        <v>0</v>
      </c>
      <c r="R353" s="72">
        <v>1</v>
      </c>
      <c r="S353" s="61">
        <v>0</v>
      </c>
      <c r="T353" s="60">
        <v>0</v>
      </c>
      <c r="U353" s="61">
        <v>0</v>
      </c>
      <c r="V353" s="72">
        <v>0.7</v>
      </c>
      <c r="W353" s="72">
        <v>0.7</v>
      </c>
      <c r="X353" s="71">
        <v>1</v>
      </c>
      <c r="Y353" s="72">
        <v>11</v>
      </c>
      <c r="Z353" s="72">
        <v>8</v>
      </c>
      <c r="AA353" s="60">
        <v>0</v>
      </c>
      <c r="AB353" s="61">
        <v>0</v>
      </c>
      <c r="AC353" s="61">
        <v>0</v>
      </c>
      <c r="AD353" s="61">
        <v>0</v>
      </c>
      <c r="AE353" s="61">
        <v>0</v>
      </c>
      <c r="AF353" s="60">
        <v>0</v>
      </c>
      <c r="AG353" s="72">
        <v>0.36</v>
      </c>
      <c r="AH353" s="72">
        <v>0.36</v>
      </c>
      <c r="AI353" s="61">
        <v>0</v>
      </c>
      <c r="AJ353" s="72">
        <v>0.36</v>
      </c>
      <c r="AK353" s="64" t="s">
        <v>25</v>
      </c>
    </row>
    <row r="354" spans="1:37" ht="17.25" thickBot="1">
      <c r="A354" s="73">
        <v>352</v>
      </c>
      <c r="B354" s="58" t="s">
        <v>323</v>
      </c>
      <c r="C354" s="59" t="s">
        <v>1844</v>
      </c>
      <c r="D354" s="70" t="s">
        <v>1813</v>
      </c>
      <c r="E354" s="59" t="s">
        <v>65</v>
      </c>
      <c r="F354" s="70" t="s">
        <v>3696</v>
      </c>
      <c r="G354" s="70">
        <v>1994</v>
      </c>
      <c r="H354" s="71">
        <v>4</v>
      </c>
      <c r="I354" s="72">
        <v>3</v>
      </c>
      <c r="J354" s="72">
        <v>284</v>
      </c>
      <c r="K354" s="72">
        <v>3.2</v>
      </c>
      <c r="L354" s="71">
        <v>1</v>
      </c>
      <c r="M354" s="72">
        <v>1</v>
      </c>
      <c r="N354" s="72">
        <v>2</v>
      </c>
      <c r="O354" s="72">
        <v>1</v>
      </c>
      <c r="P354" s="61">
        <v>0</v>
      </c>
      <c r="Q354" s="61">
        <v>0</v>
      </c>
      <c r="R354" s="72">
        <v>1</v>
      </c>
      <c r="S354" s="61">
        <v>0</v>
      </c>
      <c r="T354" s="71">
        <v>0.4</v>
      </c>
      <c r="U354" s="72">
        <v>0.4</v>
      </c>
      <c r="V354" s="72">
        <v>1</v>
      </c>
      <c r="W354" s="72">
        <v>1.4</v>
      </c>
      <c r="X354" s="71">
        <v>19</v>
      </c>
      <c r="Y354" s="72">
        <v>24</v>
      </c>
      <c r="Z354" s="72">
        <v>27</v>
      </c>
      <c r="AA354" s="71">
        <v>0.32</v>
      </c>
      <c r="AB354" s="72">
        <v>0.32</v>
      </c>
      <c r="AC354" s="72">
        <v>0.63</v>
      </c>
      <c r="AD354" s="72">
        <v>0.32</v>
      </c>
      <c r="AE354" s="72">
        <v>0.63</v>
      </c>
      <c r="AF354" s="71">
        <v>0.11</v>
      </c>
      <c r="AG354" s="72">
        <v>0.33</v>
      </c>
      <c r="AH354" s="72">
        <v>0.44</v>
      </c>
      <c r="AI354" s="72">
        <v>0.11</v>
      </c>
      <c r="AJ354" s="72">
        <v>0.44</v>
      </c>
      <c r="AK354" s="64" t="s">
        <v>25</v>
      </c>
    </row>
    <row r="355" spans="1:37" ht="17.25" thickBot="1">
      <c r="A355" s="73">
        <v>353</v>
      </c>
      <c r="B355" s="58" t="s">
        <v>2338</v>
      </c>
      <c r="C355" s="59" t="s">
        <v>1844</v>
      </c>
      <c r="D355" s="70" t="s">
        <v>102</v>
      </c>
      <c r="E355" s="59" t="s">
        <v>93</v>
      </c>
      <c r="F355" s="70" t="s">
        <v>3697</v>
      </c>
      <c r="G355" s="70">
        <v>2002</v>
      </c>
      <c r="H355" s="71">
        <v>5</v>
      </c>
      <c r="I355" s="72">
        <v>3</v>
      </c>
      <c r="J355" s="72">
        <v>244</v>
      </c>
      <c r="K355" s="72">
        <v>2.7</v>
      </c>
      <c r="L355" s="60">
        <v>0</v>
      </c>
      <c r="M355" s="61">
        <v>0</v>
      </c>
      <c r="N355" s="61">
        <v>0</v>
      </c>
      <c r="O355" s="61">
        <v>0</v>
      </c>
      <c r="P355" s="61">
        <v>0</v>
      </c>
      <c r="Q355" s="61">
        <v>0</v>
      </c>
      <c r="R355" s="61">
        <v>0</v>
      </c>
      <c r="S355" s="61">
        <v>0</v>
      </c>
      <c r="T355" s="71">
        <v>1</v>
      </c>
      <c r="U355" s="72">
        <v>1</v>
      </c>
      <c r="V355" s="72">
        <v>0.2</v>
      </c>
      <c r="W355" s="72">
        <v>1.2</v>
      </c>
      <c r="X355" s="71">
        <v>5</v>
      </c>
      <c r="Y355" s="72">
        <v>9</v>
      </c>
      <c r="Z355" s="72">
        <v>12</v>
      </c>
      <c r="AA355" s="60">
        <v>0</v>
      </c>
      <c r="AB355" s="61">
        <v>0</v>
      </c>
      <c r="AC355" s="61">
        <v>0</v>
      </c>
      <c r="AD355" s="61">
        <v>0</v>
      </c>
      <c r="AE355" s="61">
        <v>0</v>
      </c>
      <c r="AF355" s="71">
        <v>0.38</v>
      </c>
      <c r="AG355" s="72">
        <v>0.08</v>
      </c>
      <c r="AH355" s="72">
        <v>0.46</v>
      </c>
      <c r="AI355" s="72">
        <v>0.38</v>
      </c>
      <c r="AJ355" s="72">
        <v>0.46</v>
      </c>
      <c r="AK355" s="64" t="s">
        <v>25</v>
      </c>
    </row>
    <row r="356" spans="1:37" ht="17.25" thickBot="1">
      <c r="A356" s="73">
        <v>354</v>
      </c>
      <c r="B356" s="58" t="s">
        <v>324</v>
      </c>
      <c r="C356" s="59" t="s">
        <v>1825</v>
      </c>
      <c r="D356" s="70" t="s">
        <v>104</v>
      </c>
      <c r="E356" s="59" t="s">
        <v>81</v>
      </c>
      <c r="F356" s="70" t="s">
        <v>3698</v>
      </c>
      <c r="G356" s="70">
        <v>1984</v>
      </c>
      <c r="H356" s="71">
        <v>5</v>
      </c>
      <c r="I356" s="72">
        <v>5</v>
      </c>
      <c r="J356" s="72">
        <v>450</v>
      </c>
      <c r="K356" s="72">
        <v>5</v>
      </c>
      <c r="L356" s="60">
        <v>0</v>
      </c>
      <c r="M356" s="61">
        <v>0</v>
      </c>
      <c r="N356" s="61">
        <v>0</v>
      </c>
      <c r="O356" s="61">
        <v>0</v>
      </c>
      <c r="P356" s="61">
        <v>0</v>
      </c>
      <c r="Q356" s="61">
        <v>0</v>
      </c>
      <c r="R356" s="61">
        <v>0</v>
      </c>
      <c r="S356" s="61">
        <v>0</v>
      </c>
      <c r="T356" s="71">
        <v>0.1</v>
      </c>
      <c r="U356" s="72">
        <v>0.1</v>
      </c>
      <c r="V356" s="72">
        <v>0.1</v>
      </c>
      <c r="W356" s="72">
        <v>0.2</v>
      </c>
      <c r="X356" s="71">
        <v>1</v>
      </c>
      <c r="Y356" s="72">
        <v>22</v>
      </c>
      <c r="Z356" s="72">
        <v>1</v>
      </c>
      <c r="AA356" s="60">
        <v>0</v>
      </c>
      <c r="AB356" s="61">
        <v>0</v>
      </c>
      <c r="AC356" s="61">
        <v>0</v>
      </c>
      <c r="AD356" s="61">
        <v>0</v>
      </c>
      <c r="AE356" s="61">
        <v>0</v>
      </c>
      <c r="AF356" s="71">
        <v>0.02</v>
      </c>
      <c r="AG356" s="72">
        <v>0.02</v>
      </c>
      <c r="AH356" s="72">
        <v>0.04</v>
      </c>
      <c r="AI356" s="72">
        <v>0.02</v>
      </c>
      <c r="AJ356" s="72">
        <v>0.04</v>
      </c>
      <c r="AK356" s="64" t="s">
        <v>25</v>
      </c>
    </row>
    <row r="357" spans="1:37" ht="17.25" thickBot="1">
      <c r="A357" s="73">
        <v>355</v>
      </c>
      <c r="B357" s="58" t="s">
        <v>3699</v>
      </c>
      <c r="C357" s="59" t="s">
        <v>1849</v>
      </c>
      <c r="D357" s="70" t="s">
        <v>102</v>
      </c>
      <c r="E357" s="59" t="s">
        <v>95</v>
      </c>
      <c r="F357" s="70" t="s">
        <v>3700</v>
      </c>
      <c r="G357" s="70">
        <v>1999</v>
      </c>
      <c r="H357" s="71">
        <v>1</v>
      </c>
      <c r="I357" s="61">
        <v>0</v>
      </c>
      <c r="J357" s="72">
        <v>18</v>
      </c>
      <c r="K357" s="72">
        <v>0.2</v>
      </c>
      <c r="L357" s="60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0">
        <v>0</v>
      </c>
      <c r="U357" s="61">
        <v>0</v>
      </c>
      <c r="V357" s="61">
        <v>0</v>
      </c>
      <c r="W357" s="61">
        <v>0</v>
      </c>
      <c r="X357" s="60">
        <v>0</v>
      </c>
      <c r="Y357" s="72">
        <v>2</v>
      </c>
      <c r="Z357" s="72">
        <v>1</v>
      </c>
      <c r="AA357" s="60">
        <v>0</v>
      </c>
      <c r="AB357" s="61">
        <v>0</v>
      </c>
      <c r="AC357" s="61">
        <v>0</v>
      </c>
      <c r="AD357" s="61">
        <v>0</v>
      </c>
      <c r="AE357" s="61">
        <v>0</v>
      </c>
      <c r="AF357" s="60">
        <v>0</v>
      </c>
      <c r="AG357" s="61">
        <v>0</v>
      </c>
      <c r="AH357" s="61">
        <v>0</v>
      </c>
      <c r="AI357" s="61">
        <v>0</v>
      </c>
      <c r="AJ357" s="61">
        <v>0</v>
      </c>
      <c r="AK357" s="64" t="s">
        <v>25</v>
      </c>
    </row>
    <row r="358" spans="1:37" ht="17.25" thickBot="1">
      <c r="A358" s="73">
        <v>356</v>
      </c>
      <c r="B358" s="58" t="s">
        <v>325</v>
      </c>
      <c r="C358" s="59" t="s">
        <v>1815</v>
      </c>
      <c r="D358" s="70" t="s">
        <v>103</v>
      </c>
      <c r="E358" s="59" t="s">
        <v>71</v>
      </c>
      <c r="F358" s="70" t="s">
        <v>3701</v>
      </c>
      <c r="G358" s="70">
        <v>2000</v>
      </c>
      <c r="H358" s="71">
        <v>3</v>
      </c>
      <c r="I358" s="72">
        <v>1</v>
      </c>
      <c r="J358" s="72">
        <v>97</v>
      </c>
      <c r="K358" s="72">
        <v>1.1000000000000001</v>
      </c>
      <c r="L358" s="60">
        <v>0</v>
      </c>
      <c r="M358" s="61">
        <v>0</v>
      </c>
      <c r="N358" s="61">
        <v>0</v>
      </c>
      <c r="O358" s="61">
        <v>0</v>
      </c>
      <c r="P358" s="61">
        <v>0</v>
      </c>
      <c r="Q358" s="61">
        <v>0</v>
      </c>
      <c r="R358" s="72">
        <v>1</v>
      </c>
      <c r="S358" s="61">
        <v>0</v>
      </c>
      <c r="T358" s="60">
        <v>0</v>
      </c>
      <c r="U358" s="61">
        <v>0</v>
      </c>
      <c r="V358" s="61">
        <v>0</v>
      </c>
      <c r="W358" s="61">
        <v>0</v>
      </c>
      <c r="X358" s="60">
        <v>0</v>
      </c>
      <c r="Y358" s="72">
        <v>6</v>
      </c>
      <c r="Z358" s="72">
        <v>4</v>
      </c>
      <c r="AA358" s="60">
        <v>0</v>
      </c>
      <c r="AB358" s="61">
        <v>0</v>
      </c>
      <c r="AC358" s="61">
        <v>0</v>
      </c>
      <c r="AD358" s="61">
        <v>0</v>
      </c>
      <c r="AE358" s="61">
        <v>0</v>
      </c>
      <c r="AF358" s="60">
        <v>0</v>
      </c>
      <c r="AG358" s="61">
        <v>0</v>
      </c>
      <c r="AH358" s="61">
        <v>0</v>
      </c>
      <c r="AI358" s="61">
        <v>0</v>
      </c>
      <c r="AJ358" s="61">
        <v>0</v>
      </c>
      <c r="AK358" s="64" t="s">
        <v>25</v>
      </c>
    </row>
    <row r="359" spans="1:37" ht="17.25" thickBot="1">
      <c r="A359" s="73">
        <v>357</v>
      </c>
      <c r="B359" s="58" t="s">
        <v>327</v>
      </c>
      <c r="C359" s="59" t="s">
        <v>1815</v>
      </c>
      <c r="D359" s="70" t="s">
        <v>102</v>
      </c>
      <c r="E359" s="59" t="s">
        <v>95</v>
      </c>
      <c r="F359" s="70" t="s">
        <v>3702</v>
      </c>
      <c r="G359" s="70">
        <v>1997</v>
      </c>
      <c r="H359" s="71">
        <v>5</v>
      </c>
      <c r="I359" s="72">
        <v>5</v>
      </c>
      <c r="J359" s="72">
        <v>450</v>
      </c>
      <c r="K359" s="72">
        <v>5</v>
      </c>
      <c r="L359" s="71">
        <v>2</v>
      </c>
      <c r="M359" s="72">
        <v>1</v>
      </c>
      <c r="N359" s="72">
        <v>3</v>
      </c>
      <c r="O359" s="72">
        <v>2</v>
      </c>
      <c r="P359" s="61">
        <v>0</v>
      </c>
      <c r="Q359" s="61">
        <v>0</v>
      </c>
      <c r="R359" s="61">
        <v>0</v>
      </c>
      <c r="S359" s="61">
        <v>0</v>
      </c>
      <c r="T359" s="71">
        <v>2.2000000000000002</v>
      </c>
      <c r="U359" s="72">
        <v>2.2000000000000002</v>
      </c>
      <c r="V359" s="72">
        <v>0.3</v>
      </c>
      <c r="W359" s="72">
        <v>2.5</v>
      </c>
      <c r="X359" s="71">
        <v>9</v>
      </c>
      <c r="Y359" s="72">
        <v>7</v>
      </c>
      <c r="Z359" s="72">
        <v>27</v>
      </c>
      <c r="AA359" s="71">
        <v>0.4</v>
      </c>
      <c r="AB359" s="72">
        <v>0.2</v>
      </c>
      <c r="AC359" s="72">
        <v>0.6</v>
      </c>
      <c r="AD359" s="72">
        <v>0.4</v>
      </c>
      <c r="AE359" s="72">
        <v>0.6</v>
      </c>
      <c r="AF359" s="71">
        <v>0.44</v>
      </c>
      <c r="AG359" s="72">
        <v>7.0000000000000007E-2</v>
      </c>
      <c r="AH359" s="72">
        <v>0.51</v>
      </c>
      <c r="AI359" s="72">
        <v>0.44</v>
      </c>
      <c r="AJ359" s="72">
        <v>0.51</v>
      </c>
      <c r="AK359" s="64" t="s">
        <v>25</v>
      </c>
    </row>
    <row r="360" spans="1:37" ht="17.25" thickBot="1">
      <c r="A360" s="73">
        <v>358</v>
      </c>
      <c r="B360" s="58" t="s">
        <v>328</v>
      </c>
      <c r="C360" s="59" t="s">
        <v>1867</v>
      </c>
      <c r="D360" s="70" t="s">
        <v>102</v>
      </c>
      <c r="E360" s="59" t="s">
        <v>71</v>
      </c>
      <c r="F360" s="70" t="s">
        <v>3703</v>
      </c>
      <c r="G360" s="70">
        <v>1999</v>
      </c>
      <c r="H360" s="71">
        <v>3</v>
      </c>
      <c r="I360" s="72">
        <v>2</v>
      </c>
      <c r="J360" s="72">
        <v>149</v>
      </c>
      <c r="K360" s="72">
        <v>1.7</v>
      </c>
      <c r="L360" s="60">
        <v>0</v>
      </c>
      <c r="M360" s="72">
        <v>2</v>
      </c>
      <c r="N360" s="72">
        <v>2</v>
      </c>
      <c r="O360" s="61">
        <v>0</v>
      </c>
      <c r="P360" s="61">
        <v>0</v>
      </c>
      <c r="Q360" s="61">
        <v>0</v>
      </c>
      <c r="R360" s="72">
        <v>1</v>
      </c>
      <c r="S360" s="61">
        <v>0</v>
      </c>
      <c r="T360" s="71">
        <v>0.4</v>
      </c>
      <c r="U360" s="72">
        <v>0.4</v>
      </c>
      <c r="V360" s="72">
        <v>0.7</v>
      </c>
      <c r="W360" s="72">
        <v>1.1000000000000001</v>
      </c>
      <c r="X360" s="71">
        <v>10</v>
      </c>
      <c r="Y360" s="72">
        <v>8</v>
      </c>
      <c r="Z360" s="72">
        <v>27</v>
      </c>
      <c r="AA360" s="60">
        <v>0</v>
      </c>
      <c r="AB360" s="72">
        <v>1.21</v>
      </c>
      <c r="AC360" s="72">
        <v>1.21</v>
      </c>
      <c r="AD360" s="61">
        <v>0</v>
      </c>
      <c r="AE360" s="72">
        <v>1.21</v>
      </c>
      <c r="AF360" s="71">
        <v>0.24</v>
      </c>
      <c r="AG360" s="72">
        <v>0.44</v>
      </c>
      <c r="AH360" s="72">
        <v>0.68</v>
      </c>
      <c r="AI360" s="72">
        <v>0.24</v>
      </c>
      <c r="AJ360" s="72">
        <v>0.68</v>
      </c>
      <c r="AK360" s="64" t="s">
        <v>25</v>
      </c>
    </row>
    <row r="361" spans="1:37" ht="17.25" thickBot="1">
      <c r="A361" s="73">
        <v>359</v>
      </c>
      <c r="B361" s="58" t="s">
        <v>329</v>
      </c>
      <c r="C361" s="59" t="s">
        <v>1848</v>
      </c>
      <c r="D361" s="70" t="s">
        <v>103</v>
      </c>
      <c r="E361" s="59" t="s">
        <v>91</v>
      </c>
      <c r="F361" s="70" t="s">
        <v>3704</v>
      </c>
      <c r="G361" s="70">
        <v>1995</v>
      </c>
      <c r="H361" s="71">
        <v>4</v>
      </c>
      <c r="I361" s="72">
        <v>4</v>
      </c>
      <c r="J361" s="72">
        <v>304</v>
      </c>
      <c r="K361" s="72">
        <v>3.4</v>
      </c>
      <c r="L361" s="60">
        <v>0</v>
      </c>
      <c r="M361" s="72">
        <v>1</v>
      </c>
      <c r="N361" s="72">
        <v>1</v>
      </c>
      <c r="O361" s="61">
        <v>0</v>
      </c>
      <c r="P361" s="61">
        <v>0</v>
      </c>
      <c r="Q361" s="61">
        <v>0</v>
      </c>
      <c r="R361" s="72">
        <v>1</v>
      </c>
      <c r="S361" s="61">
        <v>0</v>
      </c>
      <c r="T361" s="71">
        <v>0.4</v>
      </c>
      <c r="U361" s="72">
        <v>0.4</v>
      </c>
      <c r="V361" s="72">
        <v>0.5</v>
      </c>
      <c r="W361" s="72">
        <v>0.9</v>
      </c>
      <c r="X361" s="71">
        <v>2</v>
      </c>
      <c r="Y361" s="72">
        <v>6</v>
      </c>
      <c r="Z361" s="72">
        <v>2</v>
      </c>
      <c r="AA361" s="60">
        <v>0</v>
      </c>
      <c r="AB361" s="72">
        <v>0.3</v>
      </c>
      <c r="AC361" s="72">
        <v>0.3</v>
      </c>
      <c r="AD361" s="61">
        <v>0</v>
      </c>
      <c r="AE361" s="72">
        <v>0.3</v>
      </c>
      <c r="AF361" s="71">
        <v>0.11</v>
      </c>
      <c r="AG361" s="72">
        <v>0.15</v>
      </c>
      <c r="AH361" s="72">
        <v>0.26</v>
      </c>
      <c r="AI361" s="72">
        <v>0.11</v>
      </c>
      <c r="AJ361" s="72">
        <v>0.26</v>
      </c>
      <c r="AK361" s="64" t="s">
        <v>25</v>
      </c>
    </row>
    <row r="362" spans="1:37" ht="17.25" thickBot="1">
      <c r="A362" s="73">
        <v>360</v>
      </c>
      <c r="B362" s="58" t="s">
        <v>2731</v>
      </c>
      <c r="C362" s="59" t="s">
        <v>1825</v>
      </c>
      <c r="D362" s="70" t="s">
        <v>103</v>
      </c>
      <c r="E362" s="59" t="s">
        <v>2356</v>
      </c>
      <c r="F362" s="70" t="s">
        <v>3700</v>
      </c>
      <c r="G362" s="70">
        <v>1999</v>
      </c>
      <c r="H362" s="71">
        <v>5</v>
      </c>
      <c r="I362" s="72">
        <v>4</v>
      </c>
      <c r="J362" s="72">
        <v>338</v>
      </c>
      <c r="K362" s="72">
        <v>3.8</v>
      </c>
      <c r="L362" s="60">
        <v>0</v>
      </c>
      <c r="M362" s="61">
        <v>0</v>
      </c>
      <c r="N362" s="61">
        <v>0</v>
      </c>
      <c r="O362" s="61">
        <v>0</v>
      </c>
      <c r="P362" s="61">
        <v>0</v>
      </c>
      <c r="Q362" s="61">
        <v>0</v>
      </c>
      <c r="R362" s="72">
        <v>1</v>
      </c>
      <c r="S362" s="61">
        <v>0</v>
      </c>
      <c r="T362" s="71">
        <v>0.1</v>
      </c>
      <c r="U362" s="72">
        <v>0.1</v>
      </c>
      <c r="V362" s="61">
        <v>0</v>
      </c>
      <c r="W362" s="72">
        <v>0.1</v>
      </c>
      <c r="X362" s="71">
        <v>1</v>
      </c>
      <c r="Y362" s="72">
        <v>5</v>
      </c>
      <c r="Z362" s="72">
        <v>5</v>
      </c>
      <c r="AA362" s="60">
        <v>0</v>
      </c>
      <c r="AB362" s="61">
        <v>0</v>
      </c>
      <c r="AC362" s="61">
        <v>0</v>
      </c>
      <c r="AD362" s="61">
        <v>0</v>
      </c>
      <c r="AE362" s="61">
        <v>0</v>
      </c>
      <c r="AF362" s="71">
        <v>0.01</v>
      </c>
      <c r="AG362" s="72">
        <v>0.01</v>
      </c>
      <c r="AH362" s="72">
        <v>0.02</v>
      </c>
      <c r="AI362" s="72">
        <v>0.01</v>
      </c>
      <c r="AJ362" s="72">
        <v>0.02</v>
      </c>
      <c r="AK362" s="64" t="s">
        <v>25</v>
      </c>
    </row>
    <row r="363" spans="1:37" ht="17.25" thickBot="1">
      <c r="A363" s="73">
        <v>361</v>
      </c>
      <c r="B363" s="58" t="s">
        <v>377</v>
      </c>
      <c r="C363" s="59" t="s">
        <v>1815</v>
      </c>
      <c r="D363" s="70" t="s">
        <v>111</v>
      </c>
      <c r="E363" s="59" t="s">
        <v>73</v>
      </c>
      <c r="F363" s="70" t="s">
        <v>3705</v>
      </c>
      <c r="G363" s="70">
        <v>1990</v>
      </c>
      <c r="H363" s="71">
        <v>3</v>
      </c>
      <c r="I363" s="72">
        <v>3</v>
      </c>
      <c r="J363" s="72">
        <v>270</v>
      </c>
      <c r="K363" s="72">
        <v>3</v>
      </c>
      <c r="L363" s="60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1">
        <v>0</v>
      </c>
      <c r="S363" s="61">
        <v>0</v>
      </c>
      <c r="T363" s="60">
        <v>0</v>
      </c>
      <c r="U363" s="61">
        <v>0</v>
      </c>
      <c r="V363" s="61">
        <v>0</v>
      </c>
      <c r="W363" s="61">
        <v>0</v>
      </c>
      <c r="X363" s="60">
        <v>0</v>
      </c>
      <c r="Y363" s="61">
        <v>0</v>
      </c>
      <c r="Z363" s="61">
        <v>0</v>
      </c>
      <c r="AA363" s="60">
        <v>0</v>
      </c>
      <c r="AB363" s="61">
        <v>0</v>
      </c>
      <c r="AC363" s="61">
        <v>0</v>
      </c>
      <c r="AD363" s="61">
        <v>0</v>
      </c>
      <c r="AE363" s="61">
        <v>0</v>
      </c>
      <c r="AF363" s="60">
        <v>0</v>
      </c>
      <c r="AG363" s="61">
        <v>0</v>
      </c>
      <c r="AH363" s="61">
        <v>0</v>
      </c>
      <c r="AI363" s="61">
        <v>0</v>
      </c>
      <c r="AJ363" s="61">
        <v>0</v>
      </c>
      <c r="AK363" s="64" t="s">
        <v>25</v>
      </c>
    </row>
    <row r="364" spans="1:37" ht="17.25" thickBot="1">
      <c r="A364" s="73">
        <v>362</v>
      </c>
      <c r="B364" s="58" t="s">
        <v>331</v>
      </c>
      <c r="C364" s="59" t="s">
        <v>1815</v>
      </c>
      <c r="D364" s="70" t="s">
        <v>1813</v>
      </c>
      <c r="E364" s="59" t="s">
        <v>81</v>
      </c>
      <c r="F364" s="70" t="s">
        <v>3706</v>
      </c>
      <c r="G364" s="70">
        <v>1994</v>
      </c>
      <c r="H364" s="71">
        <v>5</v>
      </c>
      <c r="I364" s="72">
        <v>5</v>
      </c>
      <c r="J364" s="72">
        <v>439</v>
      </c>
      <c r="K364" s="72">
        <v>4.9000000000000004</v>
      </c>
      <c r="L364" s="71">
        <v>2</v>
      </c>
      <c r="M364" s="61">
        <v>0</v>
      </c>
      <c r="N364" s="72">
        <v>2</v>
      </c>
      <c r="O364" s="72">
        <v>2</v>
      </c>
      <c r="P364" s="61">
        <v>0</v>
      </c>
      <c r="Q364" s="61">
        <v>0</v>
      </c>
      <c r="R364" s="72">
        <v>1</v>
      </c>
      <c r="S364" s="61">
        <v>0</v>
      </c>
      <c r="T364" s="71">
        <v>1.7</v>
      </c>
      <c r="U364" s="72">
        <v>1.7</v>
      </c>
      <c r="V364" s="72">
        <v>1.1000000000000001</v>
      </c>
      <c r="W364" s="72">
        <v>2.8</v>
      </c>
      <c r="X364" s="71">
        <v>32</v>
      </c>
      <c r="Y364" s="72">
        <v>20</v>
      </c>
      <c r="Z364" s="72">
        <v>69</v>
      </c>
      <c r="AA364" s="71">
        <v>0.41</v>
      </c>
      <c r="AB364" s="61">
        <v>0</v>
      </c>
      <c r="AC364" s="72">
        <v>0.41</v>
      </c>
      <c r="AD364" s="72">
        <v>0.41</v>
      </c>
      <c r="AE364" s="72">
        <v>0.41</v>
      </c>
      <c r="AF364" s="71">
        <v>0.36</v>
      </c>
      <c r="AG364" s="72">
        <v>0.22</v>
      </c>
      <c r="AH364" s="72">
        <v>0.57999999999999996</v>
      </c>
      <c r="AI364" s="72">
        <v>0.36</v>
      </c>
      <c r="AJ364" s="72">
        <v>0.57999999999999996</v>
      </c>
      <c r="AK364" s="64" t="s">
        <v>25</v>
      </c>
    </row>
    <row r="365" spans="1:37" ht="17.25" thickBot="1">
      <c r="A365" s="73">
        <v>363</v>
      </c>
      <c r="B365" s="58" t="s">
        <v>2732</v>
      </c>
      <c r="C365" s="59" t="s">
        <v>1873</v>
      </c>
      <c r="D365" s="70" t="s">
        <v>103</v>
      </c>
      <c r="E365" s="59" t="s">
        <v>79</v>
      </c>
      <c r="F365" s="70" t="s">
        <v>3707</v>
      </c>
      <c r="G365" s="70">
        <v>2000</v>
      </c>
      <c r="H365" s="71">
        <v>5</v>
      </c>
      <c r="I365" s="72">
        <v>5</v>
      </c>
      <c r="J365" s="72">
        <v>450</v>
      </c>
      <c r="K365" s="72">
        <v>5</v>
      </c>
      <c r="L365" s="71">
        <v>1</v>
      </c>
      <c r="M365" s="61">
        <v>0</v>
      </c>
      <c r="N365" s="72">
        <v>1</v>
      </c>
      <c r="O365" s="72">
        <v>1</v>
      </c>
      <c r="P365" s="61">
        <v>0</v>
      </c>
      <c r="Q365" s="61">
        <v>0</v>
      </c>
      <c r="R365" s="61">
        <v>0</v>
      </c>
      <c r="S365" s="61">
        <v>0</v>
      </c>
      <c r="T365" s="71">
        <v>0.4</v>
      </c>
      <c r="U365" s="72">
        <v>0.4</v>
      </c>
      <c r="V365" s="72">
        <v>0.5</v>
      </c>
      <c r="W365" s="72">
        <v>1</v>
      </c>
      <c r="X365" s="71">
        <v>11</v>
      </c>
      <c r="Y365" s="72">
        <v>29</v>
      </c>
      <c r="Z365" s="72">
        <v>23</v>
      </c>
      <c r="AA365" s="71">
        <v>0.2</v>
      </c>
      <c r="AB365" s="61">
        <v>0</v>
      </c>
      <c r="AC365" s="72">
        <v>0.2</v>
      </c>
      <c r="AD365" s="72">
        <v>0.2</v>
      </c>
      <c r="AE365" s="72">
        <v>0.2</v>
      </c>
      <c r="AF365" s="71">
        <v>0.09</v>
      </c>
      <c r="AG365" s="72">
        <v>0.11</v>
      </c>
      <c r="AH365" s="72">
        <v>0.2</v>
      </c>
      <c r="AI365" s="72">
        <v>0.09</v>
      </c>
      <c r="AJ365" s="72">
        <v>0.2</v>
      </c>
      <c r="AK365" s="64" t="s">
        <v>25</v>
      </c>
    </row>
    <row r="366" spans="1:37" ht="17.25" thickBot="1">
      <c r="A366" s="73">
        <v>364</v>
      </c>
      <c r="B366" s="58" t="s">
        <v>332</v>
      </c>
      <c r="C366" s="59" t="s">
        <v>1815</v>
      </c>
      <c r="D366" s="70" t="s">
        <v>104</v>
      </c>
      <c r="E366" s="59" t="s">
        <v>67</v>
      </c>
      <c r="F366" s="70" t="s">
        <v>3708</v>
      </c>
      <c r="G366" s="70">
        <v>1995</v>
      </c>
      <c r="H366" s="71">
        <v>2</v>
      </c>
      <c r="I366" s="72">
        <v>1</v>
      </c>
      <c r="J366" s="72">
        <v>77</v>
      </c>
      <c r="K366" s="72">
        <v>0.9</v>
      </c>
      <c r="L366" s="60">
        <v>0</v>
      </c>
      <c r="M366" s="61">
        <v>0</v>
      </c>
      <c r="N366" s="61">
        <v>0</v>
      </c>
      <c r="O366" s="61">
        <v>0</v>
      </c>
      <c r="P366" s="61">
        <v>0</v>
      </c>
      <c r="Q366" s="61">
        <v>0</v>
      </c>
      <c r="R366" s="72">
        <v>1</v>
      </c>
      <c r="S366" s="61">
        <v>0</v>
      </c>
      <c r="T366" s="60">
        <v>0</v>
      </c>
      <c r="U366" s="61">
        <v>0</v>
      </c>
      <c r="V366" s="61">
        <v>0</v>
      </c>
      <c r="W366" s="61">
        <v>0</v>
      </c>
      <c r="X366" s="71">
        <v>1</v>
      </c>
      <c r="Y366" s="72">
        <v>2</v>
      </c>
      <c r="Z366" s="61">
        <v>0</v>
      </c>
      <c r="AA366" s="60">
        <v>0</v>
      </c>
      <c r="AB366" s="61">
        <v>0</v>
      </c>
      <c r="AC366" s="61">
        <v>0</v>
      </c>
      <c r="AD366" s="61">
        <v>0</v>
      </c>
      <c r="AE366" s="61">
        <v>0</v>
      </c>
      <c r="AF366" s="60">
        <v>0</v>
      </c>
      <c r="AG366" s="72">
        <v>0.03</v>
      </c>
      <c r="AH366" s="72">
        <v>0.03</v>
      </c>
      <c r="AI366" s="61">
        <v>0</v>
      </c>
      <c r="AJ366" s="72">
        <v>0.03</v>
      </c>
      <c r="AK366" s="64" t="s">
        <v>25</v>
      </c>
    </row>
    <row r="367" spans="1:37" ht="17.25" thickBot="1">
      <c r="A367" s="73">
        <v>365</v>
      </c>
      <c r="B367" s="58" t="s">
        <v>333</v>
      </c>
      <c r="C367" s="59" t="s">
        <v>1815</v>
      </c>
      <c r="D367" s="70" t="s">
        <v>104</v>
      </c>
      <c r="E367" s="59" t="s">
        <v>96</v>
      </c>
      <c r="F367" s="70" t="s">
        <v>3709</v>
      </c>
      <c r="G367" s="70">
        <v>1992</v>
      </c>
      <c r="H367" s="71">
        <v>5</v>
      </c>
      <c r="I367" s="72">
        <v>5</v>
      </c>
      <c r="J367" s="72">
        <v>449</v>
      </c>
      <c r="K367" s="72">
        <v>5</v>
      </c>
      <c r="L367" s="60">
        <v>0</v>
      </c>
      <c r="M367" s="61">
        <v>0</v>
      </c>
      <c r="N367" s="61">
        <v>0</v>
      </c>
      <c r="O367" s="61">
        <v>0</v>
      </c>
      <c r="P367" s="61">
        <v>0</v>
      </c>
      <c r="Q367" s="61">
        <v>0</v>
      </c>
      <c r="R367" s="61">
        <v>0</v>
      </c>
      <c r="S367" s="61">
        <v>0</v>
      </c>
      <c r="T367" s="71">
        <v>0.4</v>
      </c>
      <c r="U367" s="72">
        <v>0.4</v>
      </c>
      <c r="V367" s="61">
        <v>0</v>
      </c>
      <c r="W367" s="72">
        <v>0.4</v>
      </c>
      <c r="X367" s="71">
        <v>1</v>
      </c>
      <c r="Y367" s="72">
        <v>15</v>
      </c>
      <c r="Z367" s="72">
        <v>3</v>
      </c>
      <c r="AA367" s="60">
        <v>0</v>
      </c>
      <c r="AB367" s="61">
        <v>0</v>
      </c>
      <c r="AC367" s="61">
        <v>0</v>
      </c>
      <c r="AD367" s="61">
        <v>0</v>
      </c>
      <c r="AE367" s="61">
        <v>0</v>
      </c>
      <c r="AF367" s="71">
        <v>0.09</v>
      </c>
      <c r="AG367" s="61">
        <v>0</v>
      </c>
      <c r="AH367" s="72">
        <v>0.09</v>
      </c>
      <c r="AI367" s="72">
        <v>0.09</v>
      </c>
      <c r="AJ367" s="72">
        <v>0.09</v>
      </c>
      <c r="AK367" s="64" t="s">
        <v>25</v>
      </c>
    </row>
    <row r="368" spans="1:37" ht="17.25" thickBot="1">
      <c r="A368" s="73">
        <v>366</v>
      </c>
      <c r="B368" s="58" t="s">
        <v>3210</v>
      </c>
      <c r="C368" s="59" t="s">
        <v>1844</v>
      </c>
      <c r="D368" s="70" t="s">
        <v>104</v>
      </c>
      <c r="E368" s="59" t="s">
        <v>87</v>
      </c>
      <c r="F368" s="70" t="s">
        <v>2984</v>
      </c>
      <c r="G368" s="70">
        <v>2000</v>
      </c>
      <c r="H368" s="71">
        <v>2</v>
      </c>
      <c r="I368" s="61">
        <v>0</v>
      </c>
      <c r="J368" s="72">
        <v>57</v>
      </c>
      <c r="K368" s="72">
        <v>0.6</v>
      </c>
      <c r="L368" s="60">
        <v>0</v>
      </c>
      <c r="M368" s="61">
        <v>0</v>
      </c>
      <c r="N368" s="61">
        <v>0</v>
      </c>
      <c r="O368" s="61">
        <v>0</v>
      </c>
      <c r="P368" s="61">
        <v>0</v>
      </c>
      <c r="Q368" s="61">
        <v>0</v>
      </c>
      <c r="R368" s="72">
        <v>1</v>
      </c>
      <c r="S368" s="61">
        <v>0</v>
      </c>
      <c r="T368" s="60">
        <v>0</v>
      </c>
      <c r="U368" s="61">
        <v>0</v>
      </c>
      <c r="V368" s="61">
        <v>0</v>
      </c>
      <c r="W368" s="61">
        <v>0</v>
      </c>
      <c r="X368" s="71">
        <v>2</v>
      </c>
      <c r="Y368" s="61">
        <v>0</v>
      </c>
      <c r="Z368" s="61">
        <v>0</v>
      </c>
      <c r="AA368" s="60">
        <v>0</v>
      </c>
      <c r="AB368" s="61">
        <v>0</v>
      </c>
      <c r="AC368" s="61">
        <v>0</v>
      </c>
      <c r="AD368" s="61">
        <v>0</v>
      </c>
      <c r="AE368" s="61">
        <v>0</v>
      </c>
      <c r="AF368" s="60">
        <v>0</v>
      </c>
      <c r="AG368" s="61">
        <v>0</v>
      </c>
      <c r="AH368" s="61">
        <v>0</v>
      </c>
      <c r="AI368" s="61">
        <v>0</v>
      </c>
      <c r="AJ368" s="61">
        <v>0</v>
      </c>
      <c r="AK368" s="64" t="s">
        <v>25</v>
      </c>
    </row>
    <row r="369" spans="1:37" ht="17.25" thickBot="1">
      <c r="A369" s="73">
        <v>367</v>
      </c>
      <c r="B369" s="58" t="s">
        <v>3211</v>
      </c>
      <c r="C369" s="59" t="s">
        <v>1815</v>
      </c>
      <c r="D369" s="70" t="s">
        <v>1822</v>
      </c>
      <c r="E369" s="59" t="s">
        <v>95</v>
      </c>
      <c r="F369" s="70" t="s">
        <v>3710</v>
      </c>
      <c r="G369" s="70">
        <v>1999</v>
      </c>
      <c r="H369" s="71">
        <v>2</v>
      </c>
      <c r="I369" s="72">
        <v>1</v>
      </c>
      <c r="J369" s="72">
        <v>92</v>
      </c>
      <c r="K369" s="72">
        <v>1</v>
      </c>
      <c r="L369" s="60">
        <v>0</v>
      </c>
      <c r="M369" s="72">
        <v>1</v>
      </c>
      <c r="N369" s="72">
        <v>1</v>
      </c>
      <c r="O369" s="61">
        <v>0</v>
      </c>
      <c r="P369" s="61">
        <v>0</v>
      </c>
      <c r="Q369" s="61">
        <v>0</v>
      </c>
      <c r="R369" s="61">
        <v>0</v>
      </c>
      <c r="S369" s="61">
        <v>0</v>
      </c>
      <c r="T369" s="71">
        <v>0.1</v>
      </c>
      <c r="U369" s="72">
        <v>0.1</v>
      </c>
      <c r="V369" s="72">
        <v>1</v>
      </c>
      <c r="W369" s="72">
        <v>1</v>
      </c>
      <c r="X369" s="71">
        <v>3</v>
      </c>
      <c r="Y369" s="61">
        <v>0</v>
      </c>
      <c r="Z369" s="72">
        <v>4</v>
      </c>
      <c r="AA369" s="60">
        <v>0</v>
      </c>
      <c r="AB369" s="72">
        <v>0.98</v>
      </c>
      <c r="AC369" s="72">
        <v>0.98</v>
      </c>
      <c r="AD369" s="61">
        <v>0</v>
      </c>
      <c r="AE369" s="72">
        <v>0.98</v>
      </c>
      <c r="AF369" s="71">
        <v>0.05</v>
      </c>
      <c r="AG369" s="72">
        <v>0.96</v>
      </c>
      <c r="AH369" s="72">
        <v>1.01</v>
      </c>
      <c r="AI369" s="72">
        <v>0.05</v>
      </c>
      <c r="AJ369" s="72">
        <v>1.01</v>
      </c>
      <c r="AK369" s="64" t="s">
        <v>25</v>
      </c>
    </row>
    <row r="370" spans="1:37" ht="17.25" thickBot="1">
      <c r="A370" s="73">
        <v>368</v>
      </c>
      <c r="B370" s="58" t="s">
        <v>3711</v>
      </c>
      <c r="C370" s="59" t="s">
        <v>1815</v>
      </c>
      <c r="D370" s="70" t="s">
        <v>104</v>
      </c>
      <c r="E370" s="59" t="s">
        <v>2355</v>
      </c>
      <c r="F370" s="70" t="s">
        <v>3712</v>
      </c>
      <c r="G370" s="70">
        <v>1993</v>
      </c>
      <c r="H370" s="71">
        <v>1</v>
      </c>
      <c r="I370" s="72">
        <v>1</v>
      </c>
      <c r="J370" s="72">
        <v>90</v>
      </c>
      <c r="K370" s="72">
        <v>1</v>
      </c>
      <c r="L370" s="60">
        <v>0</v>
      </c>
      <c r="M370" s="61">
        <v>0</v>
      </c>
      <c r="N370" s="61">
        <v>0</v>
      </c>
      <c r="O370" s="61">
        <v>0</v>
      </c>
      <c r="P370" s="61">
        <v>0</v>
      </c>
      <c r="Q370" s="61">
        <v>0</v>
      </c>
      <c r="R370" s="61">
        <v>0</v>
      </c>
      <c r="S370" s="61">
        <v>0</v>
      </c>
      <c r="T370" s="60">
        <v>0</v>
      </c>
      <c r="U370" s="61">
        <v>0</v>
      </c>
      <c r="V370" s="61">
        <v>0</v>
      </c>
      <c r="W370" s="61">
        <v>0</v>
      </c>
      <c r="X370" s="60">
        <v>0</v>
      </c>
      <c r="Y370" s="72">
        <v>5</v>
      </c>
      <c r="Z370" s="61">
        <v>0</v>
      </c>
      <c r="AA370" s="60">
        <v>0</v>
      </c>
      <c r="AB370" s="61">
        <v>0</v>
      </c>
      <c r="AC370" s="61">
        <v>0</v>
      </c>
      <c r="AD370" s="61">
        <v>0</v>
      </c>
      <c r="AE370" s="61">
        <v>0</v>
      </c>
      <c r="AF370" s="71">
        <v>0.02</v>
      </c>
      <c r="AG370" s="61">
        <v>0</v>
      </c>
      <c r="AH370" s="72">
        <v>0.02</v>
      </c>
      <c r="AI370" s="72">
        <v>0.02</v>
      </c>
      <c r="AJ370" s="72">
        <v>0.02</v>
      </c>
      <c r="AK370" s="64" t="s">
        <v>25</v>
      </c>
    </row>
    <row r="371" spans="1:37" ht="17.25" thickBot="1">
      <c r="A371" s="73">
        <v>369</v>
      </c>
      <c r="B371" s="58" t="s">
        <v>334</v>
      </c>
      <c r="C371" s="59" t="s">
        <v>1821</v>
      </c>
      <c r="D371" s="70" t="s">
        <v>104</v>
      </c>
      <c r="E371" s="59" t="s">
        <v>75</v>
      </c>
      <c r="F371" s="70" t="s">
        <v>3713</v>
      </c>
      <c r="G371" s="70">
        <v>1995</v>
      </c>
      <c r="H371" s="71">
        <v>5</v>
      </c>
      <c r="I371" s="72">
        <v>5</v>
      </c>
      <c r="J371" s="72">
        <v>427</v>
      </c>
      <c r="K371" s="72">
        <v>4.7</v>
      </c>
      <c r="L371" s="60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72">
        <v>2</v>
      </c>
      <c r="S371" s="61">
        <v>0</v>
      </c>
      <c r="T371" s="71">
        <v>0.2</v>
      </c>
      <c r="U371" s="72">
        <v>0.2</v>
      </c>
      <c r="V371" s="72">
        <v>0.1</v>
      </c>
      <c r="W371" s="72">
        <v>0.3</v>
      </c>
      <c r="X371" s="71">
        <v>11</v>
      </c>
      <c r="Y371" s="72">
        <v>24</v>
      </c>
      <c r="Z371" s="72">
        <v>27</v>
      </c>
      <c r="AA371" s="60">
        <v>0</v>
      </c>
      <c r="AB371" s="61">
        <v>0</v>
      </c>
      <c r="AC371" s="61">
        <v>0</v>
      </c>
      <c r="AD371" s="61">
        <v>0</v>
      </c>
      <c r="AE371" s="61">
        <v>0</v>
      </c>
      <c r="AF371" s="71">
        <v>0.04</v>
      </c>
      <c r="AG371" s="72">
        <v>0.01</v>
      </c>
      <c r="AH371" s="72">
        <v>0.05</v>
      </c>
      <c r="AI371" s="72">
        <v>0.04</v>
      </c>
      <c r="AJ371" s="72">
        <v>0.05</v>
      </c>
      <c r="AK371" s="64" t="s">
        <v>25</v>
      </c>
    </row>
    <row r="372" spans="1:37" ht="17.25" thickBot="1">
      <c r="A372" s="73">
        <v>370</v>
      </c>
      <c r="B372" s="58" t="s">
        <v>3212</v>
      </c>
      <c r="C372" s="59" t="s">
        <v>1815</v>
      </c>
      <c r="D372" s="70" t="s">
        <v>104</v>
      </c>
      <c r="E372" s="59" t="s">
        <v>2356</v>
      </c>
      <c r="F372" s="70" t="s">
        <v>3714</v>
      </c>
      <c r="G372" s="70">
        <v>2001</v>
      </c>
      <c r="H372" s="71">
        <v>2</v>
      </c>
      <c r="I372" s="72">
        <v>1</v>
      </c>
      <c r="J372" s="72">
        <v>113</v>
      </c>
      <c r="K372" s="72">
        <v>1.3</v>
      </c>
      <c r="L372" s="60">
        <v>0</v>
      </c>
      <c r="M372" s="61">
        <v>0</v>
      </c>
      <c r="N372" s="61">
        <v>0</v>
      </c>
      <c r="O372" s="61">
        <v>0</v>
      </c>
      <c r="P372" s="61">
        <v>0</v>
      </c>
      <c r="Q372" s="61">
        <v>0</v>
      </c>
      <c r="R372" s="61">
        <v>0</v>
      </c>
      <c r="S372" s="61">
        <v>0</v>
      </c>
      <c r="T372" s="71">
        <v>0.2</v>
      </c>
      <c r="U372" s="72">
        <v>0.2</v>
      </c>
      <c r="V372" s="61">
        <v>0</v>
      </c>
      <c r="W372" s="72">
        <v>0.2</v>
      </c>
      <c r="X372" s="60">
        <v>0</v>
      </c>
      <c r="Y372" s="72">
        <v>2</v>
      </c>
      <c r="Z372" s="61">
        <v>0</v>
      </c>
      <c r="AA372" s="60">
        <v>0</v>
      </c>
      <c r="AB372" s="61">
        <v>0</v>
      </c>
      <c r="AC372" s="61">
        <v>0</v>
      </c>
      <c r="AD372" s="61">
        <v>0</v>
      </c>
      <c r="AE372" s="61">
        <v>0</v>
      </c>
      <c r="AF372" s="71">
        <v>0.13</v>
      </c>
      <c r="AG372" s="61">
        <v>0</v>
      </c>
      <c r="AH372" s="72">
        <v>0.13</v>
      </c>
      <c r="AI372" s="72">
        <v>0.13</v>
      </c>
      <c r="AJ372" s="72">
        <v>0.13</v>
      </c>
      <c r="AK372" s="64" t="s">
        <v>25</v>
      </c>
    </row>
    <row r="373" spans="1:37" ht="17.25" thickBot="1">
      <c r="A373" s="73">
        <v>371</v>
      </c>
      <c r="B373" s="58" t="s">
        <v>335</v>
      </c>
      <c r="C373" s="59" t="s">
        <v>1847</v>
      </c>
      <c r="D373" s="70" t="s">
        <v>1813</v>
      </c>
      <c r="E373" s="59" t="s">
        <v>83</v>
      </c>
      <c r="F373" s="70" t="s">
        <v>3715</v>
      </c>
      <c r="G373" s="70">
        <v>1997</v>
      </c>
      <c r="H373" s="71">
        <v>5</v>
      </c>
      <c r="I373" s="61">
        <v>0</v>
      </c>
      <c r="J373" s="72">
        <v>130</v>
      </c>
      <c r="K373" s="72">
        <v>1.4</v>
      </c>
      <c r="L373" s="60">
        <v>0</v>
      </c>
      <c r="M373" s="61">
        <v>0</v>
      </c>
      <c r="N373" s="61">
        <v>0</v>
      </c>
      <c r="O373" s="61">
        <v>0</v>
      </c>
      <c r="P373" s="61">
        <v>0</v>
      </c>
      <c r="Q373" s="61">
        <v>0</v>
      </c>
      <c r="R373" s="61">
        <v>0</v>
      </c>
      <c r="S373" s="61">
        <v>0</v>
      </c>
      <c r="T373" s="71">
        <v>0.1</v>
      </c>
      <c r="U373" s="72">
        <v>0.1</v>
      </c>
      <c r="V373" s="72">
        <v>0.1</v>
      </c>
      <c r="W373" s="72">
        <v>0.2</v>
      </c>
      <c r="X373" s="71">
        <v>2</v>
      </c>
      <c r="Y373" s="72">
        <v>10</v>
      </c>
      <c r="Z373" s="72">
        <v>3</v>
      </c>
      <c r="AA373" s="60">
        <v>0</v>
      </c>
      <c r="AB373" s="61">
        <v>0</v>
      </c>
      <c r="AC373" s="61">
        <v>0</v>
      </c>
      <c r="AD373" s="61">
        <v>0</v>
      </c>
      <c r="AE373" s="61">
        <v>0</v>
      </c>
      <c r="AF373" s="71">
        <v>0.05</v>
      </c>
      <c r="AG373" s="72">
        <v>0.05</v>
      </c>
      <c r="AH373" s="72">
        <v>0.11</v>
      </c>
      <c r="AI373" s="72">
        <v>0.05</v>
      </c>
      <c r="AJ373" s="72">
        <v>0.11</v>
      </c>
      <c r="AK373" s="64" t="s">
        <v>25</v>
      </c>
    </row>
    <row r="374" spans="1:37" ht="17.25" thickBot="1">
      <c r="A374" s="73">
        <v>372</v>
      </c>
      <c r="B374" s="58" t="s">
        <v>2733</v>
      </c>
      <c r="C374" s="59" t="s">
        <v>1821</v>
      </c>
      <c r="D374" s="70" t="s">
        <v>104</v>
      </c>
      <c r="E374" s="59" t="s">
        <v>63</v>
      </c>
      <c r="F374" s="70" t="s">
        <v>3716</v>
      </c>
      <c r="G374" s="70">
        <v>2001</v>
      </c>
      <c r="H374" s="71">
        <v>1</v>
      </c>
      <c r="I374" s="72">
        <v>1</v>
      </c>
      <c r="J374" s="72">
        <v>49</v>
      </c>
      <c r="K374" s="72">
        <v>0.5</v>
      </c>
      <c r="L374" s="60">
        <v>0</v>
      </c>
      <c r="M374" s="61">
        <v>0</v>
      </c>
      <c r="N374" s="61">
        <v>0</v>
      </c>
      <c r="O374" s="61">
        <v>0</v>
      </c>
      <c r="P374" s="61">
        <v>0</v>
      </c>
      <c r="Q374" s="61">
        <v>0</v>
      </c>
      <c r="R374" s="72">
        <v>1</v>
      </c>
      <c r="S374" s="61">
        <v>0</v>
      </c>
      <c r="T374" s="60">
        <v>0</v>
      </c>
      <c r="U374" s="61">
        <v>0</v>
      </c>
      <c r="V374" s="61">
        <v>0</v>
      </c>
      <c r="W374" s="61">
        <v>0</v>
      </c>
      <c r="X374" s="60">
        <v>0</v>
      </c>
      <c r="Y374" s="72">
        <v>7</v>
      </c>
      <c r="Z374" s="72">
        <v>3</v>
      </c>
      <c r="AA374" s="60">
        <v>0</v>
      </c>
      <c r="AB374" s="61">
        <v>0</v>
      </c>
      <c r="AC374" s="61">
        <v>0</v>
      </c>
      <c r="AD374" s="61">
        <v>0</v>
      </c>
      <c r="AE374" s="61">
        <v>0</v>
      </c>
      <c r="AF374" s="60">
        <v>0</v>
      </c>
      <c r="AG374" s="61">
        <v>0</v>
      </c>
      <c r="AH374" s="61">
        <v>0</v>
      </c>
      <c r="AI374" s="61">
        <v>0</v>
      </c>
      <c r="AJ374" s="61">
        <v>0</v>
      </c>
      <c r="AK374" s="64" t="s">
        <v>25</v>
      </c>
    </row>
    <row r="375" spans="1:37" ht="17.25" thickBot="1">
      <c r="A375" s="73">
        <v>373</v>
      </c>
      <c r="B375" s="58" t="s">
        <v>336</v>
      </c>
      <c r="C375" s="59" t="s">
        <v>1864</v>
      </c>
      <c r="D375" s="70" t="s">
        <v>104</v>
      </c>
      <c r="E375" s="59" t="s">
        <v>63</v>
      </c>
      <c r="F375" s="70" t="s">
        <v>3717</v>
      </c>
      <c r="G375" s="70">
        <v>1998</v>
      </c>
      <c r="H375" s="71">
        <v>4</v>
      </c>
      <c r="I375" s="72">
        <v>1</v>
      </c>
      <c r="J375" s="72">
        <v>133</v>
      </c>
      <c r="K375" s="72">
        <v>1.5</v>
      </c>
      <c r="L375" s="60">
        <v>0</v>
      </c>
      <c r="M375" s="61">
        <v>0</v>
      </c>
      <c r="N375" s="61">
        <v>0</v>
      </c>
      <c r="O375" s="61">
        <v>0</v>
      </c>
      <c r="P375" s="61">
        <v>0</v>
      </c>
      <c r="Q375" s="61">
        <v>0</v>
      </c>
      <c r="R375" s="72">
        <v>2</v>
      </c>
      <c r="S375" s="72">
        <v>1</v>
      </c>
      <c r="T375" s="60">
        <v>0</v>
      </c>
      <c r="U375" s="61">
        <v>0</v>
      </c>
      <c r="V375" s="61">
        <v>0</v>
      </c>
      <c r="W375" s="61">
        <v>0</v>
      </c>
      <c r="X375" s="71">
        <v>1</v>
      </c>
      <c r="Y375" s="72">
        <v>9</v>
      </c>
      <c r="Z375" s="72">
        <v>4</v>
      </c>
      <c r="AA375" s="60">
        <v>0</v>
      </c>
      <c r="AB375" s="61">
        <v>0</v>
      </c>
      <c r="AC375" s="61">
        <v>0</v>
      </c>
      <c r="AD375" s="61">
        <v>0</v>
      </c>
      <c r="AE375" s="61">
        <v>0</v>
      </c>
      <c r="AF375" s="71">
        <v>0.02</v>
      </c>
      <c r="AG375" s="61">
        <v>0</v>
      </c>
      <c r="AH375" s="72">
        <v>0.02</v>
      </c>
      <c r="AI375" s="72">
        <v>0.02</v>
      </c>
      <c r="AJ375" s="72">
        <v>0.02</v>
      </c>
      <c r="AK375" s="64" t="s">
        <v>25</v>
      </c>
    </row>
    <row r="376" spans="1:37" ht="17.25" thickBot="1">
      <c r="A376" s="73">
        <v>374</v>
      </c>
      <c r="B376" s="58" t="s">
        <v>337</v>
      </c>
      <c r="C376" s="59" t="s">
        <v>1815</v>
      </c>
      <c r="D376" s="70" t="s">
        <v>104</v>
      </c>
      <c r="E376" s="59" t="s">
        <v>85</v>
      </c>
      <c r="F376" s="70" t="s">
        <v>3718</v>
      </c>
      <c r="G376" s="70">
        <v>1989</v>
      </c>
      <c r="H376" s="71">
        <v>1</v>
      </c>
      <c r="I376" s="61">
        <v>0</v>
      </c>
      <c r="J376" s="72">
        <v>1</v>
      </c>
      <c r="K376" s="61">
        <v>0</v>
      </c>
      <c r="L376" s="60">
        <v>0</v>
      </c>
      <c r="M376" s="61">
        <v>0</v>
      </c>
      <c r="N376" s="61">
        <v>0</v>
      </c>
      <c r="O376" s="61">
        <v>0</v>
      </c>
      <c r="P376" s="61">
        <v>0</v>
      </c>
      <c r="Q376" s="61">
        <v>0</v>
      </c>
      <c r="R376" s="61">
        <v>0</v>
      </c>
      <c r="S376" s="61">
        <v>0</v>
      </c>
      <c r="T376" s="60">
        <v>0</v>
      </c>
      <c r="U376" s="61">
        <v>0</v>
      </c>
      <c r="V376" s="61">
        <v>0</v>
      </c>
      <c r="W376" s="61">
        <v>0</v>
      </c>
      <c r="X376" s="60">
        <v>0</v>
      </c>
      <c r="Y376" s="61">
        <v>0</v>
      </c>
      <c r="Z376" s="61">
        <v>0</v>
      </c>
      <c r="AA376" s="60">
        <v>0</v>
      </c>
      <c r="AB376" s="61">
        <v>0</v>
      </c>
      <c r="AC376" s="61">
        <v>0</v>
      </c>
      <c r="AD376" s="61">
        <v>0</v>
      </c>
      <c r="AE376" s="61">
        <v>0</v>
      </c>
      <c r="AF376" s="60">
        <v>0</v>
      </c>
      <c r="AG376" s="61">
        <v>0</v>
      </c>
      <c r="AH376" s="61">
        <v>0</v>
      </c>
      <c r="AI376" s="61">
        <v>0</v>
      </c>
      <c r="AJ376" s="61">
        <v>0</v>
      </c>
      <c r="AK376" s="64" t="s">
        <v>25</v>
      </c>
    </row>
    <row r="377" spans="1:37" ht="17.25" thickBot="1">
      <c r="A377" s="73">
        <v>375</v>
      </c>
      <c r="B377" s="58" t="s">
        <v>2734</v>
      </c>
      <c r="C377" s="59" t="s">
        <v>1855</v>
      </c>
      <c r="D377" s="70" t="s">
        <v>103</v>
      </c>
      <c r="E377" s="59" t="s">
        <v>67</v>
      </c>
      <c r="F377" s="70" t="s">
        <v>3719</v>
      </c>
      <c r="G377" s="70">
        <v>2000</v>
      </c>
      <c r="H377" s="71">
        <v>4</v>
      </c>
      <c r="I377" s="72">
        <v>4</v>
      </c>
      <c r="J377" s="72">
        <v>282</v>
      </c>
      <c r="K377" s="72">
        <v>3.1</v>
      </c>
      <c r="L377" s="71">
        <v>1</v>
      </c>
      <c r="M377" s="61">
        <v>0</v>
      </c>
      <c r="N377" s="72">
        <v>1</v>
      </c>
      <c r="O377" s="72">
        <v>1</v>
      </c>
      <c r="P377" s="61">
        <v>0</v>
      </c>
      <c r="Q377" s="61">
        <v>0</v>
      </c>
      <c r="R377" s="72">
        <v>2</v>
      </c>
      <c r="S377" s="61">
        <v>0</v>
      </c>
      <c r="T377" s="71">
        <v>0.7</v>
      </c>
      <c r="U377" s="72">
        <v>0.7</v>
      </c>
      <c r="V377" s="72">
        <v>0.3</v>
      </c>
      <c r="W377" s="72">
        <v>1</v>
      </c>
      <c r="X377" s="71">
        <v>5</v>
      </c>
      <c r="Y377" s="72">
        <v>11</v>
      </c>
      <c r="Z377" s="72">
        <v>16</v>
      </c>
      <c r="AA377" s="71">
        <v>0.32</v>
      </c>
      <c r="AB377" s="61">
        <v>0</v>
      </c>
      <c r="AC377" s="72">
        <v>0.32</v>
      </c>
      <c r="AD377" s="72">
        <v>0.32</v>
      </c>
      <c r="AE377" s="72">
        <v>0.32</v>
      </c>
      <c r="AF377" s="71">
        <v>0.21</v>
      </c>
      <c r="AG377" s="72">
        <v>0.1</v>
      </c>
      <c r="AH377" s="72">
        <v>0.31</v>
      </c>
      <c r="AI377" s="72">
        <v>0.21</v>
      </c>
      <c r="AJ377" s="72">
        <v>0.31</v>
      </c>
      <c r="AK377" s="64" t="s">
        <v>25</v>
      </c>
    </row>
    <row r="378" spans="1:37" ht="17.25" thickBot="1">
      <c r="A378" s="73">
        <v>376</v>
      </c>
      <c r="B378" s="58" t="s">
        <v>2735</v>
      </c>
      <c r="C378" s="59" t="s">
        <v>1823</v>
      </c>
      <c r="D378" s="70" t="s">
        <v>104</v>
      </c>
      <c r="E378" s="59" t="s">
        <v>83</v>
      </c>
      <c r="F378" s="70" t="s">
        <v>3720</v>
      </c>
      <c r="G378" s="70">
        <v>1997</v>
      </c>
      <c r="H378" s="71">
        <v>5</v>
      </c>
      <c r="I378" s="72">
        <v>4</v>
      </c>
      <c r="J378" s="72">
        <v>420</v>
      </c>
      <c r="K378" s="72">
        <v>4.7</v>
      </c>
      <c r="L378" s="60">
        <v>0</v>
      </c>
      <c r="M378" s="61">
        <v>0</v>
      </c>
      <c r="N378" s="61">
        <v>0</v>
      </c>
      <c r="O378" s="61">
        <v>0</v>
      </c>
      <c r="P378" s="61">
        <v>0</v>
      </c>
      <c r="Q378" s="61">
        <v>0</v>
      </c>
      <c r="R378" s="61">
        <v>0</v>
      </c>
      <c r="S378" s="61">
        <v>0</v>
      </c>
      <c r="T378" s="60">
        <v>0</v>
      </c>
      <c r="U378" s="61">
        <v>0</v>
      </c>
      <c r="V378" s="61">
        <v>0</v>
      </c>
      <c r="W378" s="61">
        <v>0</v>
      </c>
      <c r="X378" s="71">
        <v>8</v>
      </c>
      <c r="Y378" s="72">
        <v>31</v>
      </c>
      <c r="Z378" s="72">
        <v>1</v>
      </c>
      <c r="AA378" s="60">
        <v>0</v>
      </c>
      <c r="AB378" s="61">
        <v>0</v>
      </c>
      <c r="AC378" s="61">
        <v>0</v>
      </c>
      <c r="AD378" s="61">
        <v>0</v>
      </c>
      <c r="AE378" s="61">
        <v>0</v>
      </c>
      <c r="AF378" s="71">
        <v>0.01</v>
      </c>
      <c r="AG378" s="61">
        <v>0</v>
      </c>
      <c r="AH378" s="72">
        <v>0.01</v>
      </c>
      <c r="AI378" s="72">
        <v>0.01</v>
      </c>
      <c r="AJ378" s="72">
        <v>0.01</v>
      </c>
      <c r="AK378" s="64" t="s">
        <v>25</v>
      </c>
    </row>
    <row r="379" spans="1:37" ht="17.25" thickBot="1">
      <c r="A379" s="73">
        <v>377</v>
      </c>
      <c r="B379" s="58" t="s">
        <v>2736</v>
      </c>
      <c r="C379" s="59" t="s">
        <v>1815</v>
      </c>
      <c r="D379" s="70" t="s">
        <v>111</v>
      </c>
      <c r="E379" s="59" t="s">
        <v>2355</v>
      </c>
      <c r="F379" s="70" t="s">
        <v>3721</v>
      </c>
      <c r="G379" s="70">
        <v>2002</v>
      </c>
      <c r="H379" s="71">
        <v>4</v>
      </c>
      <c r="I379" s="72">
        <v>4</v>
      </c>
      <c r="J379" s="72">
        <v>360</v>
      </c>
      <c r="K379" s="72">
        <v>4</v>
      </c>
      <c r="L379" s="60">
        <v>0</v>
      </c>
      <c r="M379" s="61">
        <v>0</v>
      </c>
      <c r="N379" s="61">
        <v>0</v>
      </c>
      <c r="O379" s="61">
        <v>0</v>
      </c>
      <c r="P379" s="61">
        <v>0</v>
      </c>
      <c r="Q379" s="61">
        <v>0</v>
      </c>
      <c r="R379" s="72">
        <v>1</v>
      </c>
      <c r="S379" s="61">
        <v>0</v>
      </c>
      <c r="T379" s="60">
        <v>0</v>
      </c>
      <c r="U379" s="61">
        <v>0</v>
      </c>
      <c r="V379" s="61">
        <v>0</v>
      </c>
      <c r="W379" s="61">
        <v>0</v>
      </c>
      <c r="X379" s="60">
        <v>0</v>
      </c>
      <c r="Y379" s="72">
        <v>3</v>
      </c>
      <c r="Z379" s="61">
        <v>0</v>
      </c>
      <c r="AA379" s="60">
        <v>0</v>
      </c>
      <c r="AB379" s="61">
        <v>0</v>
      </c>
      <c r="AC379" s="61">
        <v>0</v>
      </c>
      <c r="AD379" s="61">
        <v>0</v>
      </c>
      <c r="AE379" s="61">
        <v>0</v>
      </c>
      <c r="AF379" s="60">
        <v>0</v>
      </c>
      <c r="AG379" s="61">
        <v>0</v>
      </c>
      <c r="AH379" s="61">
        <v>0</v>
      </c>
      <c r="AI379" s="61">
        <v>0</v>
      </c>
      <c r="AJ379" s="61">
        <v>0</v>
      </c>
      <c r="AK379" s="64" t="s">
        <v>25</v>
      </c>
    </row>
    <row r="380" spans="1:37" ht="17.25" thickBot="1">
      <c r="A380" s="73">
        <v>378</v>
      </c>
      <c r="B380" s="58" t="s">
        <v>2869</v>
      </c>
      <c r="C380" s="59" t="s">
        <v>1823</v>
      </c>
      <c r="D380" s="70" t="s">
        <v>2868</v>
      </c>
      <c r="E380" s="59" t="s">
        <v>75</v>
      </c>
      <c r="F380" s="70" t="s">
        <v>3722</v>
      </c>
      <c r="G380" s="70">
        <v>1996</v>
      </c>
      <c r="H380" s="71">
        <v>3</v>
      </c>
      <c r="I380" s="61">
        <v>0</v>
      </c>
      <c r="J380" s="72">
        <v>35</v>
      </c>
      <c r="K380" s="72">
        <v>0.4</v>
      </c>
      <c r="L380" s="60">
        <v>0</v>
      </c>
      <c r="M380" s="61">
        <v>0</v>
      </c>
      <c r="N380" s="61">
        <v>0</v>
      </c>
      <c r="O380" s="61">
        <v>0</v>
      </c>
      <c r="P380" s="61">
        <v>0</v>
      </c>
      <c r="Q380" s="61">
        <v>0</v>
      </c>
      <c r="R380" s="61">
        <v>0</v>
      </c>
      <c r="S380" s="61">
        <v>0</v>
      </c>
      <c r="T380" s="71">
        <v>0.2</v>
      </c>
      <c r="U380" s="72">
        <v>0.2</v>
      </c>
      <c r="V380" s="61">
        <v>0</v>
      </c>
      <c r="W380" s="72">
        <v>0.2</v>
      </c>
      <c r="X380" s="71">
        <v>1</v>
      </c>
      <c r="Y380" s="61">
        <v>0</v>
      </c>
      <c r="Z380" s="72">
        <v>2</v>
      </c>
      <c r="AA380" s="60">
        <v>0</v>
      </c>
      <c r="AB380" s="61">
        <v>0</v>
      </c>
      <c r="AC380" s="61">
        <v>0</v>
      </c>
      <c r="AD380" s="61">
        <v>0</v>
      </c>
      <c r="AE380" s="61">
        <v>0</v>
      </c>
      <c r="AF380" s="71">
        <v>0.53</v>
      </c>
      <c r="AG380" s="61">
        <v>0</v>
      </c>
      <c r="AH380" s="72">
        <v>0.53</v>
      </c>
      <c r="AI380" s="72">
        <v>0.53</v>
      </c>
      <c r="AJ380" s="72">
        <v>0.53</v>
      </c>
      <c r="AK380" s="64" t="s">
        <v>25</v>
      </c>
    </row>
    <row r="381" spans="1:37" ht="17.25" thickBot="1">
      <c r="A381" s="73">
        <v>379</v>
      </c>
      <c r="B381" s="58" t="s">
        <v>669</v>
      </c>
      <c r="C381" s="59" t="s">
        <v>1866</v>
      </c>
      <c r="D381" s="70" t="s">
        <v>104</v>
      </c>
      <c r="E381" s="59" t="s">
        <v>83</v>
      </c>
      <c r="F381" s="70" t="s">
        <v>3723</v>
      </c>
      <c r="G381" s="70">
        <v>1995</v>
      </c>
      <c r="H381" s="71">
        <v>1</v>
      </c>
      <c r="I381" s="61">
        <v>0</v>
      </c>
      <c r="J381" s="72">
        <v>10</v>
      </c>
      <c r="K381" s="72">
        <v>0.1</v>
      </c>
      <c r="L381" s="60">
        <v>0</v>
      </c>
      <c r="M381" s="61">
        <v>0</v>
      </c>
      <c r="N381" s="61">
        <v>0</v>
      </c>
      <c r="O381" s="61">
        <v>0</v>
      </c>
      <c r="P381" s="61">
        <v>0</v>
      </c>
      <c r="Q381" s="61">
        <v>0</v>
      </c>
      <c r="R381" s="61">
        <v>0</v>
      </c>
      <c r="S381" s="61">
        <v>0</v>
      </c>
      <c r="T381" s="60">
        <v>0</v>
      </c>
      <c r="U381" s="61">
        <v>0</v>
      </c>
      <c r="V381" s="61">
        <v>0</v>
      </c>
      <c r="W381" s="61">
        <v>0</v>
      </c>
      <c r="X381" s="60">
        <v>0</v>
      </c>
      <c r="Y381" s="61">
        <v>0</v>
      </c>
      <c r="Z381" s="61">
        <v>0</v>
      </c>
      <c r="AA381" s="60">
        <v>0</v>
      </c>
      <c r="AB381" s="61">
        <v>0</v>
      </c>
      <c r="AC381" s="61">
        <v>0</v>
      </c>
      <c r="AD381" s="61">
        <v>0</v>
      </c>
      <c r="AE381" s="61">
        <v>0</v>
      </c>
      <c r="AF381" s="60">
        <v>0</v>
      </c>
      <c r="AG381" s="61">
        <v>0</v>
      </c>
      <c r="AH381" s="61">
        <v>0</v>
      </c>
      <c r="AI381" s="61">
        <v>0</v>
      </c>
      <c r="AJ381" s="61">
        <v>0</v>
      </c>
      <c r="AK381" s="64" t="s">
        <v>25</v>
      </c>
    </row>
    <row r="382" spans="1:37" ht="17.25" thickBot="1">
      <c r="A382" s="73">
        <v>380</v>
      </c>
      <c r="B382" s="58" t="s">
        <v>338</v>
      </c>
      <c r="C382" s="59" t="s">
        <v>1842</v>
      </c>
      <c r="D382" s="70" t="s">
        <v>1813</v>
      </c>
      <c r="E382" s="59" t="s">
        <v>93</v>
      </c>
      <c r="F382" s="70" t="s">
        <v>3724</v>
      </c>
      <c r="G382" s="70">
        <v>2001</v>
      </c>
      <c r="H382" s="71">
        <v>2</v>
      </c>
      <c r="I382" s="61">
        <v>0</v>
      </c>
      <c r="J382" s="72">
        <v>30</v>
      </c>
      <c r="K382" s="72">
        <v>0.3</v>
      </c>
      <c r="L382" s="60">
        <v>0</v>
      </c>
      <c r="M382" s="61">
        <v>0</v>
      </c>
      <c r="N382" s="61">
        <v>0</v>
      </c>
      <c r="O382" s="61">
        <v>0</v>
      </c>
      <c r="P382" s="61">
        <v>0</v>
      </c>
      <c r="Q382" s="61">
        <v>0</v>
      </c>
      <c r="R382" s="61">
        <v>0</v>
      </c>
      <c r="S382" s="61">
        <v>0</v>
      </c>
      <c r="T382" s="60">
        <v>0</v>
      </c>
      <c r="U382" s="61">
        <v>0</v>
      </c>
      <c r="V382" s="61">
        <v>0</v>
      </c>
      <c r="W382" s="61">
        <v>0</v>
      </c>
      <c r="X382" s="60">
        <v>0</v>
      </c>
      <c r="Y382" s="72">
        <v>1</v>
      </c>
      <c r="Z382" s="72">
        <v>2</v>
      </c>
      <c r="AA382" s="60">
        <v>0</v>
      </c>
      <c r="AB382" s="61">
        <v>0</v>
      </c>
      <c r="AC382" s="61">
        <v>0</v>
      </c>
      <c r="AD382" s="61">
        <v>0</v>
      </c>
      <c r="AE382" s="61">
        <v>0</v>
      </c>
      <c r="AF382" s="60">
        <v>0</v>
      </c>
      <c r="AG382" s="61">
        <v>0</v>
      </c>
      <c r="AH382" s="61">
        <v>0</v>
      </c>
      <c r="AI382" s="61">
        <v>0</v>
      </c>
      <c r="AJ382" s="61">
        <v>0</v>
      </c>
      <c r="AK382" s="64" t="s">
        <v>25</v>
      </c>
    </row>
    <row r="383" spans="1:37" ht="17.25" thickBot="1">
      <c r="A383" s="73">
        <v>381</v>
      </c>
      <c r="B383" s="58" t="s">
        <v>3725</v>
      </c>
      <c r="C383" s="59" t="s">
        <v>1847</v>
      </c>
      <c r="D383" s="70" t="s">
        <v>102</v>
      </c>
      <c r="E383" s="59" t="s">
        <v>2355</v>
      </c>
      <c r="F383" s="70" t="s">
        <v>3726</v>
      </c>
      <c r="G383" s="70">
        <v>1999</v>
      </c>
      <c r="H383" s="71">
        <v>1</v>
      </c>
      <c r="I383" s="61">
        <v>0</v>
      </c>
      <c r="J383" s="72">
        <v>15</v>
      </c>
      <c r="K383" s="72">
        <v>0.2</v>
      </c>
      <c r="L383" s="60">
        <v>0</v>
      </c>
      <c r="M383" s="61">
        <v>0</v>
      </c>
      <c r="N383" s="61">
        <v>0</v>
      </c>
      <c r="O383" s="61">
        <v>0</v>
      </c>
      <c r="P383" s="61">
        <v>0</v>
      </c>
      <c r="Q383" s="61">
        <v>0</v>
      </c>
      <c r="R383" s="61">
        <v>0</v>
      </c>
      <c r="S383" s="61">
        <v>0</v>
      </c>
      <c r="T383" s="60">
        <v>0</v>
      </c>
      <c r="U383" s="61">
        <v>0</v>
      </c>
      <c r="V383" s="72">
        <v>0.1</v>
      </c>
      <c r="W383" s="72">
        <v>0.2</v>
      </c>
      <c r="X383" s="60">
        <v>0</v>
      </c>
      <c r="Y383" s="72">
        <v>1</v>
      </c>
      <c r="Z383" s="72">
        <v>1</v>
      </c>
      <c r="AA383" s="60">
        <v>0</v>
      </c>
      <c r="AB383" s="61">
        <v>0</v>
      </c>
      <c r="AC383" s="61">
        <v>0</v>
      </c>
      <c r="AD383" s="61">
        <v>0</v>
      </c>
      <c r="AE383" s="61">
        <v>0</v>
      </c>
      <c r="AF383" s="71">
        <v>0.19</v>
      </c>
      <c r="AG383" s="72">
        <v>0.76</v>
      </c>
      <c r="AH383" s="72">
        <v>0.94</v>
      </c>
      <c r="AI383" s="72">
        <v>0.19</v>
      </c>
      <c r="AJ383" s="72">
        <v>0.94</v>
      </c>
      <c r="AK383" s="64" t="s">
        <v>25</v>
      </c>
    </row>
    <row r="384" spans="1:37" ht="17.25" thickBot="1">
      <c r="A384" s="73">
        <v>382</v>
      </c>
      <c r="B384" s="58" t="s">
        <v>339</v>
      </c>
      <c r="C384" s="59" t="s">
        <v>1815</v>
      </c>
      <c r="D384" s="70" t="s">
        <v>104</v>
      </c>
      <c r="E384" s="59" t="s">
        <v>67</v>
      </c>
      <c r="F384" s="70" t="s">
        <v>3727</v>
      </c>
      <c r="G384" s="70">
        <v>1990</v>
      </c>
      <c r="H384" s="71">
        <v>5</v>
      </c>
      <c r="I384" s="72">
        <v>5</v>
      </c>
      <c r="J384" s="72">
        <v>450</v>
      </c>
      <c r="K384" s="72">
        <v>5</v>
      </c>
      <c r="L384" s="60">
        <v>0</v>
      </c>
      <c r="M384" s="61">
        <v>0</v>
      </c>
      <c r="N384" s="61">
        <v>0</v>
      </c>
      <c r="O384" s="61">
        <v>0</v>
      </c>
      <c r="P384" s="61">
        <v>0</v>
      </c>
      <c r="Q384" s="61">
        <v>0</v>
      </c>
      <c r="R384" s="72">
        <v>1</v>
      </c>
      <c r="S384" s="61">
        <v>0</v>
      </c>
      <c r="T384" s="60">
        <v>0</v>
      </c>
      <c r="U384" s="61">
        <v>0</v>
      </c>
      <c r="V384" s="72">
        <v>0.9</v>
      </c>
      <c r="W384" s="72">
        <v>1</v>
      </c>
      <c r="X384" s="71">
        <v>8</v>
      </c>
      <c r="Y384" s="72">
        <v>34</v>
      </c>
      <c r="Z384" s="72">
        <v>13</v>
      </c>
      <c r="AA384" s="60">
        <v>0</v>
      </c>
      <c r="AB384" s="61">
        <v>0</v>
      </c>
      <c r="AC384" s="61">
        <v>0</v>
      </c>
      <c r="AD384" s="61">
        <v>0</v>
      </c>
      <c r="AE384" s="61">
        <v>0</v>
      </c>
      <c r="AF384" s="60">
        <v>0</v>
      </c>
      <c r="AG384" s="72">
        <v>0.19</v>
      </c>
      <c r="AH384" s="72">
        <v>0.19</v>
      </c>
      <c r="AI384" s="61">
        <v>0</v>
      </c>
      <c r="AJ384" s="72">
        <v>0.19</v>
      </c>
      <c r="AK384" s="64" t="s">
        <v>25</v>
      </c>
    </row>
    <row r="385" spans="1:37" ht="17.25" thickBot="1">
      <c r="A385" s="73">
        <v>383</v>
      </c>
      <c r="B385" s="58" t="s">
        <v>340</v>
      </c>
      <c r="C385" s="59" t="s">
        <v>1847</v>
      </c>
      <c r="D385" s="70" t="s">
        <v>102</v>
      </c>
      <c r="E385" s="59" t="s">
        <v>63</v>
      </c>
      <c r="F385" s="70" t="s">
        <v>3728</v>
      </c>
      <c r="G385" s="70">
        <v>1994</v>
      </c>
      <c r="H385" s="71">
        <v>3</v>
      </c>
      <c r="I385" s="72">
        <v>1</v>
      </c>
      <c r="J385" s="72">
        <v>129</v>
      </c>
      <c r="K385" s="72">
        <v>1.4</v>
      </c>
      <c r="L385" s="71">
        <v>1</v>
      </c>
      <c r="M385" s="61">
        <v>0</v>
      </c>
      <c r="N385" s="72">
        <v>1</v>
      </c>
      <c r="O385" s="72">
        <v>1</v>
      </c>
      <c r="P385" s="61">
        <v>0</v>
      </c>
      <c r="Q385" s="61">
        <v>0</v>
      </c>
      <c r="R385" s="61">
        <v>0</v>
      </c>
      <c r="S385" s="61">
        <v>0</v>
      </c>
      <c r="T385" s="71">
        <v>0.1</v>
      </c>
      <c r="U385" s="72">
        <v>0.1</v>
      </c>
      <c r="V385" s="72">
        <v>0.8</v>
      </c>
      <c r="W385" s="72">
        <v>0.9</v>
      </c>
      <c r="X385" s="71">
        <v>3</v>
      </c>
      <c r="Y385" s="72">
        <v>8</v>
      </c>
      <c r="Z385" s="72">
        <v>10</v>
      </c>
      <c r="AA385" s="71">
        <v>0.7</v>
      </c>
      <c r="AB385" s="61">
        <v>0</v>
      </c>
      <c r="AC385" s="72">
        <v>0.7</v>
      </c>
      <c r="AD385" s="72">
        <v>0.7</v>
      </c>
      <c r="AE385" s="72">
        <v>0.7</v>
      </c>
      <c r="AF385" s="71">
        <v>0.06</v>
      </c>
      <c r="AG385" s="72">
        <v>0.59</v>
      </c>
      <c r="AH385" s="72">
        <v>0.65</v>
      </c>
      <c r="AI385" s="72">
        <v>0.06</v>
      </c>
      <c r="AJ385" s="72">
        <v>0.65</v>
      </c>
      <c r="AK385" s="64" t="s">
        <v>25</v>
      </c>
    </row>
    <row r="386" spans="1:37" ht="17.25" thickBot="1">
      <c r="A386" s="73">
        <v>384</v>
      </c>
      <c r="B386" s="58" t="s">
        <v>2771</v>
      </c>
      <c r="C386" s="59" t="s">
        <v>1812</v>
      </c>
      <c r="D386" s="70" t="s">
        <v>104</v>
      </c>
      <c r="E386" s="59" t="s">
        <v>2356</v>
      </c>
      <c r="F386" s="70" t="s">
        <v>3729</v>
      </c>
      <c r="G386" s="70">
        <v>1998</v>
      </c>
      <c r="H386" s="71">
        <v>1</v>
      </c>
      <c r="I386" s="61">
        <v>0</v>
      </c>
      <c r="J386" s="72">
        <v>5</v>
      </c>
      <c r="K386" s="72">
        <v>0.1</v>
      </c>
      <c r="L386" s="60">
        <v>0</v>
      </c>
      <c r="M386" s="61">
        <v>0</v>
      </c>
      <c r="N386" s="61">
        <v>0</v>
      </c>
      <c r="O386" s="61">
        <v>0</v>
      </c>
      <c r="P386" s="61">
        <v>0</v>
      </c>
      <c r="Q386" s="61">
        <v>0</v>
      </c>
      <c r="R386" s="61">
        <v>0</v>
      </c>
      <c r="S386" s="61">
        <v>0</v>
      </c>
      <c r="T386" s="60">
        <v>0</v>
      </c>
      <c r="U386" s="61">
        <v>0</v>
      </c>
      <c r="V386" s="61">
        <v>0</v>
      </c>
      <c r="W386" s="61">
        <v>0</v>
      </c>
      <c r="X386" s="60">
        <v>0</v>
      </c>
      <c r="Y386" s="61">
        <v>0</v>
      </c>
      <c r="Z386" s="61">
        <v>0</v>
      </c>
      <c r="AA386" s="60">
        <v>0</v>
      </c>
      <c r="AB386" s="61">
        <v>0</v>
      </c>
      <c r="AC386" s="61">
        <v>0</v>
      </c>
      <c r="AD386" s="61">
        <v>0</v>
      </c>
      <c r="AE386" s="61">
        <v>0</v>
      </c>
      <c r="AF386" s="60">
        <v>0</v>
      </c>
      <c r="AG386" s="61">
        <v>0</v>
      </c>
      <c r="AH386" s="61">
        <v>0</v>
      </c>
      <c r="AI386" s="61">
        <v>0</v>
      </c>
      <c r="AJ386" s="61">
        <v>0</v>
      </c>
      <c r="AK386" s="64" t="s">
        <v>25</v>
      </c>
    </row>
    <row r="387" spans="1:37" ht="17.25" thickBot="1">
      <c r="A387" s="73">
        <v>385</v>
      </c>
      <c r="B387" s="58" t="s">
        <v>341</v>
      </c>
      <c r="C387" s="59" t="s">
        <v>1868</v>
      </c>
      <c r="D387" s="70" t="s">
        <v>103</v>
      </c>
      <c r="E387" s="59" t="s">
        <v>79</v>
      </c>
      <c r="F387" s="70" t="s">
        <v>3730</v>
      </c>
      <c r="G387" s="70">
        <v>1996</v>
      </c>
      <c r="H387" s="71">
        <v>1</v>
      </c>
      <c r="I387" s="61">
        <v>0</v>
      </c>
      <c r="J387" s="72">
        <v>5</v>
      </c>
      <c r="K387" s="72">
        <v>0.1</v>
      </c>
      <c r="L387" s="60">
        <v>0</v>
      </c>
      <c r="M387" s="61">
        <v>0</v>
      </c>
      <c r="N387" s="61">
        <v>0</v>
      </c>
      <c r="O387" s="61">
        <v>0</v>
      </c>
      <c r="P387" s="61">
        <v>0</v>
      </c>
      <c r="Q387" s="61">
        <v>0</v>
      </c>
      <c r="R387" s="61">
        <v>0</v>
      </c>
      <c r="S387" s="61">
        <v>0</v>
      </c>
      <c r="T387" s="60">
        <v>0</v>
      </c>
      <c r="U387" s="61">
        <v>0</v>
      </c>
      <c r="V387" s="61">
        <v>0</v>
      </c>
      <c r="W387" s="61">
        <v>0</v>
      </c>
      <c r="X387" s="71">
        <v>1</v>
      </c>
      <c r="Y387" s="72">
        <v>1</v>
      </c>
      <c r="Z387" s="72">
        <v>2</v>
      </c>
      <c r="AA387" s="60">
        <v>0</v>
      </c>
      <c r="AB387" s="61">
        <v>0</v>
      </c>
      <c r="AC387" s="61">
        <v>0</v>
      </c>
      <c r="AD387" s="61">
        <v>0</v>
      </c>
      <c r="AE387" s="61">
        <v>0</v>
      </c>
      <c r="AF387" s="60">
        <v>0</v>
      </c>
      <c r="AG387" s="61">
        <v>0</v>
      </c>
      <c r="AH387" s="61">
        <v>0</v>
      </c>
      <c r="AI387" s="61">
        <v>0</v>
      </c>
      <c r="AJ387" s="61">
        <v>0</v>
      </c>
      <c r="AK387" s="64" t="s">
        <v>25</v>
      </c>
    </row>
    <row r="388" spans="1:37" ht="17.25" thickBot="1">
      <c r="A388" s="73">
        <v>386</v>
      </c>
      <c r="B388" s="58" t="s">
        <v>379</v>
      </c>
      <c r="C388" s="59" t="s">
        <v>1812</v>
      </c>
      <c r="D388" s="70" t="s">
        <v>111</v>
      </c>
      <c r="E388" s="59" t="s">
        <v>87</v>
      </c>
      <c r="F388" s="70" t="s">
        <v>3731</v>
      </c>
      <c r="G388" s="70">
        <v>1994</v>
      </c>
      <c r="H388" s="71">
        <v>5</v>
      </c>
      <c r="I388" s="72">
        <v>5</v>
      </c>
      <c r="J388" s="72">
        <v>450</v>
      </c>
      <c r="K388" s="72">
        <v>5</v>
      </c>
      <c r="L388" s="60">
        <v>0</v>
      </c>
      <c r="M388" s="61">
        <v>0</v>
      </c>
      <c r="N388" s="61">
        <v>0</v>
      </c>
      <c r="O388" s="61">
        <v>0</v>
      </c>
      <c r="P388" s="61">
        <v>0</v>
      </c>
      <c r="Q388" s="61">
        <v>0</v>
      </c>
      <c r="R388" s="72">
        <v>1</v>
      </c>
      <c r="S388" s="61">
        <v>0</v>
      </c>
      <c r="T388" s="60">
        <v>0</v>
      </c>
      <c r="U388" s="61">
        <v>0</v>
      </c>
      <c r="V388" s="61">
        <v>0</v>
      </c>
      <c r="W388" s="61">
        <v>0</v>
      </c>
      <c r="X388" s="60">
        <v>0</v>
      </c>
      <c r="Y388" s="61">
        <v>0</v>
      </c>
      <c r="Z388" s="61">
        <v>0</v>
      </c>
      <c r="AA388" s="60">
        <v>0</v>
      </c>
      <c r="AB388" s="61">
        <v>0</v>
      </c>
      <c r="AC388" s="61">
        <v>0</v>
      </c>
      <c r="AD388" s="61">
        <v>0</v>
      </c>
      <c r="AE388" s="61">
        <v>0</v>
      </c>
      <c r="AF388" s="60">
        <v>0</v>
      </c>
      <c r="AG388" s="61">
        <v>0</v>
      </c>
      <c r="AH388" s="61">
        <v>0</v>
      </c>
      <c r="AI388" s="61">
        <v>0</v>
      </c>
      <c r="AJ388" s="61">
        <v>0</v>
      </c>
      <c r="AK388" s="64" t="s">
        <v>25</v>
      </c>
    </row>
    <row r="389" spans="1:37" ht="17.25" thickBot="1">
      <c r="A389" s="73">
        <v>387</v>
      </c>
      <c r="B389" s="58" t="s">
        <v>2737</v>
      </c>
      <c r="C389" s="59" t="s">
        <v>1855</v>
      </c>
      <c r="D389" s="70" t="s">
        <v>104</v>
      </c>
      <c r="E389" s="59" t="s">
        <v>71</v>
      </c>
      <c r="F389" s="70" t="s">
        <v>3732</v>
      </c>
      <c r="G389" s="70">
        <v>2002</v>
      </c>
      <c r="H389" s="71">
        <v>5</v>
      </c>
      <c r="I389" s="72">
        <v>5</v>
      </c>
      <c r="J389" s="72">
        <v>420</v>
      </c>
      <c r="K389" s="72">
        <v>4.7</v>
      </c>
      <c r="L389" s="60">
        <v>0</v>
      </c>
      <c r="M389" s="72">
        <v>2</v>
      </c>
      <c r="N389" s="72">
        <v>2</v>
      </c>
      <c r="O389" s="61">
        <v>0</v>
      </c>
      <c r="P389" s="61">
        <v>0</v>
      </c>
      <c r="Q389" s="61">
        <v>0</v>
      </c>
      <c r="R389" s="72">
        <v>1</v>
      </c>
      <c r="S389" s="61">
        <v>0</v>
      </c>
      <c r="T389" s="71">
        <v>0.1</v>
      </c>
      <c r="U389" s="72">
        <v>0.1</v>
      </c>
      <c r="V389" s="72">
        <v>0.6</v>
      </c>
      <c r="W389" s="72">
        <v>0.6</v>
      </c>
      <c r="X389" s="71">
        <v>20</v>
      </c>
      <c r="Y389" s="72">
        <v>25</v>
      </c>
      <c r="Z389" s="72">
        <v>29</v>
      </c>
      <c r="AA389" s="60">
        <v>0</v>
      </c>
      <c r="AB389" s="72">
        <v>0.43</v>
      </c>
      <c r="AC389" s="72">
        <v>0.43</v>
      </c>
      <c r="AD389" s="61">
        <v>0</v>
      </c>
      <c r="AE389" s="72">
        <v>0.43</v>
      </c>
      <c r="AF389" s="71">
        <v>0.02</v>
      </c>
      <c r="AG389" s="72">
        <v>0.12</v>
      </c>
      <c r="AH389" s="72">
        <v>0.14000000000000001</v>
      </c>
      <c r="AI389" s="72">
        <v>0.02</v>
      </c>
      <c r="AJ389" s="72">
        <v>0.14000000000000001</v>
      </c>
      <c r="AK389" s="64" t="s">
        <v>25</v>
      </c>
    </row>
    <row r="390" spans="1:37" ht="17.25" thickBot="1">
      <c r="A390" s="73">
        <v>388</v>
      </c>
      <c r="B390" s="58" t="s">
        <v>2738</v>
      </c>
      <c r="C390" s="59" t="s">
        <v>1817</v>
      </c>
      <c r="D390" s="70" t="s">
        <v>103</v>
      </c>
      <c r="E390" s="59" t="s">
        <v>81</v>
      </c>
      <c r="F390" s="70" t="s">
        <v>3733</v>
      </c>
      <c r="G390" s="70">
        <v>2004</v>
      </c>
      <c r="H390" s="71">
        <v>3</v>
      </c>
      <c r="I390" s="72">
        <v>1</v>
      </c>
      <c r="J390" s="72">
        <v>99</v>
      </c>
      <c r="K390" s="72">
        <v>1.1000000000000001</v>
      </c>
      <c r="L390" s="60">
        <v>0</v>
      </c>
      <c r="M390" s="61">
        <v>0</v>
      </c>
      <c r="N390" s="61">
        <v>0</v>
      </c>
      <c r="O390" s="61">
        <v>0</v>
      </c>
      <c r="P390" s="61">
        <v>0</v>
      </c>
      <c r="Q390" s="61">
        <v>0</v>
      </c>
      <c r="R390" s="61">
        <v>0</v>
      </c>
      <c r="S390" s="61">
        <v>0</v>
      </c>
      <c r="T390" s="60">
        <v>0</v>
      </c>
      <c r="U390" s="61">
        <v>0</v>
      </c>
      <c r="V390" s="61">
        <v>0</v>
      </c>
      <c r="W390" s="61">
        <v>0</v>
      </c>
      <c r="X390" s="71">
        <v>3</v>
      </c>
      <c r="Y390" s="72">
        <v>8</v>
      </c>
      <c r="Z390" s="61">
        <v>0</v>
      </c>
      <c r="AA390" s="60">
        <v>0</v>
      </c>
      <c r="AB390" s="61">
        <v>0</v>
      </c>
      <c r="AC390" s="61">
        <v>0</v>
      </c>
      <c r="AD390" s="61">
        <v>0</v>
      </c>
      <c r="AE390" s="61">
        <v>0</v>
      </c>
      <c r="AF390" s="60">
        <v>0</v>
      </c>
      <c r="AG390" s="72">
        <v>0.04</v>
      </c>
      <c r="AH390" s="72">
        <v>0.04</v>
      </c>
      <c r="AI390" s="61">
        <v>0</v>
      </c>
      <c r="AJ390" s="72">
        <v>0.04</v>
      </c>
      <c r="AK390" s="64" t="s">
        <v>25</v>
      </c>
    </row>
    <row r="391" spans="1:37" ht="17.25" thickBot="1">
      <c r="A391" s="73">
        <v>389</v>
      </c>
      <c r="B391" s="58" t="s">
        <v>342</v>
      </c>
      <c r="C391" s="59" t="s">
        <v>1821</v>
      </c>
      <c r="D391" s="70" t="s">
        <v>104</v>
      </c>
      <c r="E391" s="59" t="s">
        <v>79</v>
      </c>
      <c r="F391" s="70" t="s">
        <v>3734</v>
      </c>
      <c r="G391" s="70">
        <v>1991</v>
      </c>
      <c r="H391" s="71">
        <v>3</v>
      </c>
      <c r="I391" s="72">
        <v>3</v>
      </c>
      <c r="J391" s="72">
        <v>207</v>
      </c>
      <c r="K391" s="72">
        <v>2.2999999999999998</v>
      </c>
      <c r="L391" s="60">
        <v>0</v>
      </c>
      <c r="M391" s="61">
        <v>0</v>
      </c>
      <c r="N391" s="61">
        <v>0</v>
      </c>
      <c r="O391" s="61">
        <v>0</v>
      </c>
      <c r="P391" s="61">
        <v>0</v>
      </c>
      <c r="Q391" s="61">
        <v>0</v>
      </c>
      <c r="R391" s="61">
        <v>0</v>
      </c>
      <c r="S391" s="72">
        <v>1</v>
      </c>
      <c r="T391" s="71">
        <v>0.2</v>
      </c>
      <c r="U391" s="72">
        <v>0.2</v>
      </c>
      <c r="V391" s="72">
        <v>0.1</v>
      </c>
      <c r="W391" s="72">
        <v>0.3</v>
      </c>
      <c r="X391" s="60">
        <v>0</v>
      </c>
      <c r="Y391" s="72">
        <v>2</v>
      </c>
      <c r="Z391" s="72">
        <v>1</v>
      </c>
      <c r="AA391" s="60">
        <v>0</v>
      </c>
      <c r="AB391" s="61">
        <v>0</v>
      </c>
      <c r="AC391" s="61">
        <v>0</v>
      </c>
      <c r="AD391" s="61">
        <v>0</v>
      </c>
      <c r="AE391" s="61">
        <v>0</v>
      </c>
      <c r="AF391" s="71">
        <v>0.1</v>
      </c>
      <c r="AG391" s="72">
        <v>0.03</v>
      </c>
      <c r="AH391" s="72">
        <v>0.14000000000000001</v>
      </c>
      <c r="AI391" s="72">
        <v>0.1</v>
      </c>
      <c r="AJ391" s="72">
        <v>0.14000000000000001</v>
      </c>
      <c r="AK391" s="64" t="s">
        <v>25</v>
      </c>
    </row>
    <row r="392" spans="1:37" ht="17.25" thickBot="1">
      <c r="A392" s="73">
        <v>390</v>
      </c>
      <c r="B392" s="58" t="s">
        <v>343</v>
      </c>
      <c r="C392" s="59" t="s">
        <v>1817</v>
      </c>
      <c r="D392" s="70" t="s">
        <v>104</v>
      </c>
      <c r="E392" s="59" t="s">
        <v>69</v>
      </c>
      <c r="F392" s="70" t="s">
        <v>3735</v>
      </c>
      <c r="G392" s="70">
        <v>1993</v>
      </c>
      <c r="H392" s="71">
        <v>3</v>
      </c>
      <c r="I392" s="72">
        <v>3</v>
      </c>
      <c r="J392" s="72">
        <v>225</v>
      </c>
      <c r="K392" s="72">
        <v>2.5</v>
      </c>
      <c r="L392" s="71">
        <v>1</v>
      </c>
      <c r="M392" s="61">
        <v>0</v>
      </c>
      <c r="N392" s="72">
        <v>1</v>
      </c>
      <c r="O392" s="72">
        <v>1</v>
      </c>
      <c r="P392" s="61">
        <v>0</v>
      </c>
      <c r="Q392" s="61">
        <v>0</v>
      </c>
      <c r="R392" s="61">
        <v>0</v>
      </c>
      <c r="S392" s="61">
        <v>0</v>
      </c>
      <c r="T392" s="71">
        <v>1</v>
      </c>
      <c r="U392" s="72">
        <v>1</v>
      </c>
      <c r="V392" s="61">
        <v>0</v>
      </c>
      <c r="W392" s="72">
        <v>1</v>
      </c>
      <c r="X392" s="71">
        <v>5</v>
      </c>
      <c r="Y392" s="72">
        <v>12</v>
      </c>
      <c r="Z392" s="61">
        <v>0</v>
      </c>
      <c r="AA392" s="71">
        <v>0.4</v>
      </c>
      <c r="AB392" s="61">
        <v>0</v>
      </c>
      <c r="AC392" s="72">
        <v>0.4</v>
      </c>
      <c r="AD392" s="72">
        <v>0.4</v>
      </c>
      <c r="AE392" s="72">
        <v>0.4</v>
      </c>
      <c r="AF392" s="71">
        <v>0.41</v>
      </c>
      <c r="AG392" s="61">
        <v>0</v>
      </c>
      <c r="AH392" s="72">
        <v>0.41</v>
      </c>
      <c r="AI392" s="72">
        <v>0.41</v>
      </c>
      <c r="AJ392" s="72">
        <v>0.41</v>
      </c>
      <c r="AK392" s="64" t="s">
        <v>25</v>
      </c>
    </row>
    <row r="393" spans="1:37" ht="17.25" thickBot="1">
      <c r="A393" s="73">
        <v>391</v>
      </c>
      <c r="B393" s="58" t="s">
        <v>344</v>
      </c>
      <c r="C393" s="59" t="s">
        <v>1821</v>
      </c>
      <c r="D393" s="70" t="s">
        <v>104</v>
      </c>
      <c r="E393" s="59" t="s">
        <v>73</v>
      </c>
      <c r="F393" s="70" t="s">
        <v>3736</v>
      </c>
      <c r="G393" s="70">
        <v>1992</v>
      </c>
      <c r="H393" s="71">
        <v>5</v>
      </c>
      <c r="I393" s="72">
        <v>2</v>
      </c>
      <c r="J393" s="72">
        <v>245</v>
      </c>
      <c r="K393" s="72">
        <v>2.7</v>
      </c>
      <c r="L393" s="60">
        <v>0</v>
      </c>
      <c r="M393" s="72">
        <v>1</v>
      </c>
      <c r="N393" s="72">
        <v>1</v>
      </c>
      <c r="O393" s="61">
        <v>0</v>
      </c>
      <c r="P393" s="61">
        <v>0</v>
      </c>
      <c r="Q393" s="61">
        <v>0</v>
      </c>
      <c r="R393" s="61">
        <v>0</v>
      </c>
      <c r="S393" s="61">
        <v>0</v>
      </c>
      <c r="T393" s="71">
        <v>0.1</v>
      </c>
      <c r="U393" s="72">
        <v>0.1</v>
      </c>
      <c r="V393" s="61">
        <v>0</v>
      </c>
      <c r="W393" s="72">
        <v>0.1</v>
      </c>
      <c r="X393" s="71">
        <v>4</v>
      </c>
      <c r="Y393" s="72">
        <v>10</v>
      </c>
      <c r="Z393" s="72">
        <v>7</v>
      </c>
      <c r="AA393" s="60">
        <v>0</v>
      </c>
      <c r="AB393" s="72">
        <v>0.37</v>
      </c>
      <c r="AC393" s="72">
        <v>0.37</v>
      </c>
      <c r="AD393" s="61">
        <v>0</v>
      </c>
      <c r="AE393" s="72">
        <v>0.37</v>
      </c>
      <c r="AF393" s="71">
        <v>0.03</v>
      </c>
      <c r="AG393" s="72">
        <v>0.01</v>
      </c>
      <c r="AH393" s="72">
        <v>0.03</v>
      </c>
      <c r="AI393" s="72">
        <v>0.03</v>
      </c>
      <c r="AJ393" s="72">
        <v>0.03</v>
      </c>
      <c r="AK393" s="64" t="s">
        <v>25</v>
      </c>
    </row>
    <row r="394" spans="1:37" ht="17.25" thickBot="1">
      <c r="A394" s="73">
        <v>392</v>
      </c>
      <c r="B394" s="58" t="s">
        <v>2739</v>
      </c>
      <c r="C394" s="59" t="s">
        <v>1821</v>
      </c>
      <c r="D394" s="70" t="s">
        <v>104</v>
      </c>
      <c r="E394" s="59" t="s">
        <v>71</v>
      </c>
      <c r="F394" s="70" t="s">
        <v>3737</v>
      </c>
      <c r="G394" s="70">
        <v>2001</v>
      </c>
      <c r="H394" s="71">
        <v>5</v>
      </c>
      <c r="I394" s="72">
        <v>5</v>
      </c>
      <c r="J394" s="72">
        <v>449</v>
      </c>
      <c r="K394" s="72">
        <v>5</v>
      </c>
      <c r="L394" s="60">
        <v>0</v>
      </c>
      <c r="M394" s="61">
        <v>0</v>
      </c>
      <c r="N394" s="61">
        <v>0</v>
      </c>
      <c r="O394" s="61">
        <v>0</v>
      </c>
      <c r="P394" s="61">
        <v>0</v>
      </c>
      <c r="Q394" s="61">
        <v>0</v>
      </c>
      <c r="R394" s="72">
        <v>1</v>
      </c>
      <c r="S394" s="61">
        <v>0</v>
      </c>
      <c r="T394" s="60">
        <v>0</v>
      </c>
      <c r="U394" s="61">
        <v>0</v>
      </c>
      <c r="V394" s="61">
        <v>0</v>
      </c>
      <c r="W394" s="61">
        <v>0</v>
      </c>
      <c r="X394" s="71">
        <v>4</v>
      </c>
      <c r="Y394" s="72">
        <v>12</v>
      </c>
      <c r="Z394" s="72">
        <v>1</v>
      </c>
      <c r="AA394" s="60">
        <v>0</v>
      </c>
      <c r="AB394" s="61">
        <v>0</v>
      </c>
      <c r="AC394" s="61">
        <v>0</v>
      </c>
      <c r="AD394" s="61">
        <v>0</v>
      </c>
      <c r="AE394" s="61">
        <v>0</v>
      </c>
      <c r="AF394" s="71">
        <v>0.01</v>
      </c>
      <c r="AG394" s="61">
        <v>0</v>
      </c>
      <c r="AH394" s="72">
        <v>0.01</v>
      </c>
      <c r="AI394" s="72">
        <v>0.01</v>
      </c>
      <c r="AJ394" s="72">
        <v>0.01</v>
      </c>
      <c r="AK394" s="64" t="s">
        <v>25</v>
      </c>
    </row>
    <row r="395" spans="1:37" ht="17.25" thickBot="1">
      <c r="A395" s="73">
        <v>393</v>
      </c>
      <c r="B395" s="58" t="s">
        <v>2772</v>
      </c>
      <c r="C395" s="59" t="s">
        <v>1821</v>
      </c>
      <c r="D395" s="70" t="s">
        <v>111</v>
      </c>
      <c r="E395" s="59" t="s">
        <v>73</v>
      </c>
      <c r="F395" s="70" t="s">
        <v>3738</v>
      </c>
      <c r="G395" s="70">
        <v>2002</v>
      </c>
      <c r="H395" s="71">
        <v>2</v>
      </c>
      <c r="I395" s="72">
        <v>2</v>
      </c>
      <c r="J395" s="72">
        <v>180</v>
      </c>
      <c r="K395" s="72">
        <v>2</v>
      </c>
      <c r="L395" s="60">
        <v>0</v>
      </c>
      <c r="M395" s="61">
        <v>0</v>
      </c>
      <c r="N395" s="61">
        <v>0</v>
      </c>
      <c r="O395" s="61">
        <v>0</v>
      </c>
      <c r="P395" s="61">
        <v>0</v>
      </c>
      <c r="Q395" s="61">
        <v>0</v>
      </c>
      <c r="R395" s="61">
        <v>0</v>
      </c>
      <c r="S395" s="61">
        <v>0</v>
      </c>
      <c r="T395" s="60">
        <v>0</v>
      </c>
      <c r="U395" s="61">
        <v>0</v>
      </c>
      <c r="V395" s="61">
        <v>0</v>
      </c>
      <c r="W395" s="61">
        <v>0</v>
      </c>
      <c r="X395" s="60">
        <v>0</v>
      </c>
      <c r="Y395" s="61">
        <v>0</v>
      </c>
      <c r="Z395" s="61">
        <v>0</v>
      </c>
      <c r="AA395" s="60">
        <v>0</v>
      </c>
      <c r="AB395" s="61">
        <v>0</v>
      </c>
      <c r="AC395" s="61">
        <v>0</v>
      </c>
      <c r="AD395" s="61">
        <v>0</v>
      </c>
      <c r="AE395" s="61">
        <v>0</v>
      </c>
      <c r="AF395" s="60">
        <v>0</v>
      </c>
      <c r="AG395" s="61">
        <v>0</v>
      </c>
      <c r="AH395" s="61">
        <v>0</v>
      </c>
      <c r="AI395" s="61">
        <v>0</v>
      </c>
      <c r="AJ395" s="61">
        <v>0</v>
      </c>
      <c r="AK395" s="64" t="s">
        <v>25</v>
      </c>
    </row>
    <row r="396" spans="1:37" ht="17.25" thickBot="1">
      <c r="A396" s="73">
        <v>394</v>
      </c>
      <c r="B396" s="58" t="s">
        <v>2740</v>
      </c>
      <c r="C396" s="59" t="s">
        <v>1855</v>
      </c>
      <c r="D396" s="70" t="s">
        <v>111</v>
      </c>
      <c r="E396" s="59" t="s">
        <v>71</v>
      </c>
      <c r="F396" s="70" t="s">
        <v>3739</v>
      </c>
      <c r="G396" s="70">
        <v>1996</v>
      </c>
      <c r="H396" s="71">
        <v>5</v>
      </c>
      <c r="I396" s="72">
        <v>5</v>
      </c>
      <c r="J396" s="72">
        <v>450</v>
      </c>
      <c r="K396" s="72">
        <v>5</v>
      </c>
      <c r="L396" s="60">
        <v>0</v>
      </c>
      <c r="M396" s="61">
        <v>0</v>
      </c>
      <c r="N396" s="61">
        <v>0</v>
      </c>
      <c r="O396" s="61">
        <v>0</v>
      </c>
      <c r="P396" s="61">
        <v>0</v>
      </c>
      <c r="Q396" s="61">
        <v>0</v>
      </c>
      <c r="R396" s="72">
        <v>1</v>
      </c>
      <c r="S396" s="61">
        <v>0</v>
      </c>
      <c r="T396" s="60">
        <v>0</v>
      </c>
      <c r="U396" s="61">
        <v>0</v>
      </c>
      <c r="V396" s="61">
        <v>0</v>
      </c>
      <c r="W396" s="61">
        <v>0</v>
      </c>
      <c r="X396" s="60">
        <v>0</v>
      </c>
      <c r="Y396" s="61">
        <v>0</v>
      </c>
      <c r="Z396" s="61">
        <v>0</v>
      </c>
      <c r="AA396" s="60">
        <v>0</v>
      </c>
      <c r="AB396" s="61">
        <v>0</v>
      </c>
      <c r="AC396" s="61">
        <v>0</v>
      </c>
      <c r="AD396" s="61">
        <v>0</v>
      </c>
      <c r="AE396" s="61">
        <v>0</v>
      </c>
      <c r="AF396" s="60">
        <v>0</v>
      </c>
      <c r="AG396" s="61">
        <v>0</v>
      </c>
      <c r="AH396" s="61">
        <v>0</v>
      </c>
      <c r="AI396" s="61">
        <v>0</v>
      </c>
      <c r="AJ396" s="61">
        <v>0</v>
      </c>
      <c r="AK396" s="64" t="s">
        <v>25</v>
      </c>
    </row>
    <row r="397" spans="1:37" ht="17.25" thickBot="1">
      <c r="A397" s="73">
        <v>395</v>
      </c>
      <c r="B397" s="58" t="s">
        <v>345</v>
      </c>
      <c r="C397" s="59" t="s">
        <v>1844</v>
      </c>
      <c r="D397" s="70" t="s">
        <v>103</v>
      </c>
      <c r="E397" s="59" t="s">
        <v>63</v>
      </c>
      <c r="F397" s="70" t="s">
        <v>3740</v>
      </c>
      <c r="G397" s="70">
        <v>2000</v>
      </c>
      <c r="H397" s="71">
        <v>3</v>
      </c>
      <c r="I397" s="72">
        <v>1</v>
      </c>
      <c r="J397" s="72">
        <v>128</v>
      </c>
      <c r="K397" s="72">
        <v>1.4</v>
      </c>
      <c r="L397" s="60">
        <v>0</v>
      </c>
      <c r="M397" s="72">
        <v>2</v>
      </c>
      <c r="N397" s="72">
        <v>2</v>
      </c>
      <c r="O397" s="61">
        <v>0</v>
      </c>
      <c r="P397" s="61">
        <v>0</v>
      </c>
      <c r="Q397" s="61">
        <v>0</v>
      </c>
      <c r="R397" s="61">
        <v>0</v>
      </c>
      <c r="S397" s="61">
        <v>0</v>
      </c>
      <c r="T397" s="71">
        <v>0.4</v>
      </c>
      <c r="U397" s="72">
        <v>0.4</v>
      </c>
      <c r="V397" s="72">
        <v>1</v>
      </c>
      <c r="W397" s="72">
        <v>1.4</v>
      </c>
      <c r="X397" s="71">
        <v>5</v>
      </c>
      <c r="Y397" s="72">
        <v>8</v>
      </c>
      <c r="Z397" s="72">
        <v>18</v>
      </c>
      <c r="AA397" s="60">
        <v>0</v>
      </c>
      <c r="AB397" s="72">
        <v>1.41</v>
      </c>
      <c r="AC397" s="72">
        <v>1.41</v>
      </c>
      <c r="AD397" s="61">
        <v>0</v>
      </c>
      <c r="AE397" s="72">
        <v>1.41</v>
      </c>
      <c r="AF397" s="71">
        <v>0.28999999999999998</v>
      </c>
      <c r="AG397" s="72">
        <v>0.71</v>
      </c>
      <c r="AH397" s="72">
        <v>1</v>
      </c>
      <c r="AI397" s="72">
        <v>0.28999999999999998</v>
      </c>
      <c r="AJ397" s="72">
        <v>1</v>
      </c>
      <c r="AK397" s="64" t="s">
        <v>25</v>
      </c>
    </row>
    <row r="398" spans="1:37" ht="17.25" thickBot="1">
      <c r="A398" s="73">
        <v>396</v>
      </c>
      <c r="B398" s="58" t="s">
        <v>346</v>
      </c>
      <c r="C398" s="59" t="s">
        <v>1825</v>
      </c>
      <c r="D398" s="70" t="s">
        <v>102</v>
      </c>
      <c r="E398" s="59" t="s">
        <v>75</v>
      </c>
      <c r="F398" s="70" t="s">
        <v>3741</v>
      </c>
      <c r="G398" s="70">
        <v>1995</v>
      </c>
      <c r="H398" s="71">
        <v>1</v>
      </c>
      <c r="I398" s="61">
        <v>0</v>
      </c>
      <c r="J398" s="72">
        <v>29</v>
      </c>
      <c r="K398" s="72">
        <v>0.3</v>
      </c>
      <c r="L398" s="71">
        <v>1</v>
      </c>
      <c r="M398" s="61">
        <v>0</v>
      </c>
      <c r="N398" s="72">
        <v>1</v>
      </c>
      <c r="O398" s="72">
        <v>1</v>
      </c>
      <c r="P398" s="61">
        <v>0</v>
      </c>
      <c r="Q398" s="61">
        <v>0</v>
      </c>
      <c r="R398" s="61">
        <v>0</v>
      </c>
      <c r="S398" s="61">
        <v>0</v>
      </c>
      <c r="T398" s="71">
        <v>0.3</v>
      </c>
      <c r="U398" s="72">
        <v>0.3</v>
      </c>
      <c r="V398" s="61">
        <v>0</v>
      </c>
      <c r="W398" s="72">
        <v>0.3</v>
      </c>
      <c r="X398" s="60">
        <v>0</v>
      </c>
      <c r="Y398" s="61">
        <v>0</v>
      </c>
      <c r="Z398" s="72">
        <v>2</v>
      </c>
      <c r="AA398" s="71">
        <v>3.1</v>
      </c>
      <c r="AB398" s="61">
        <v>0</v>
      </c>
      <c r="AC398" s="72">
        <v>3.1</v>
      </c>
      <c r="AD398" s="72">
        <v>3.1</v>
      </c>
      <c r="AE398" s="72">
        <v>3.1</v>
      </c>
      <c r="AF398" s="71">
        <v>0.98</v>
      </c>
      <c r="AG398" s="61">
        <v>0</v>
      </c>
      <c r="AH398" s="72">
        <v>0.98</v>
      </c>
      <c r="AI398" s="72">
        <v>0.98</v>
      </c>
      <c r="AJ398" s="72">
        <v>0.98</v>
      </c>
      <c r="AK398" s="64" t="s">
        <v>25</v>
      </c>
    </row>
    <row r="399" spans="1:37" ht="17.25" thickBot="1">
      <c r="A399" s="73">
        <v>397</v>
      </c>
      <c r="B399" s="58" t="s">
        <v>2042</v>
      </c>
      <c r="C399" s="59" t="s">
        <v>1825</v>
      </c>
      <c r="D399" s="70" t="s">
        <v>104</v>
      </c>
      <c r="E399" s="59" t="s">
        <v>2355</v>
      </c>
      <c r="F399" s="70" t="s">
        <v>3742</v>
      </c>
      <c r="G399" s="70">
        <v>1999</v>
      </c>
      <c r="H399" s="71">
        <v>1</v>
      </c>
      <c r="I399" s="72">
        <v>1</v>
      </c>
      <c r="J399" s="72">
        <v>90</v>
      </c>
      <c r="K399" s="72">
        <v>1</v>
      </c>
      <c r="L399" s="60">
        <v>0</v>
      </c>
      <c r="M399" s="61">
        <v>0</v>
      </c>
      <c r="N399" s="61">
        <v>0</v>
      </c>
      <c r="O399" s="61">
        <v>0</v>
      </c>
      <c r="P399" s="61">
        <v>0</v>
      </c>
      <c r="Q399" s="61">
        <v>0</v>
      </c>
      <c r="R399" s="61">
        <v>0</v>
      </c>
      <c r="S399" s="61">
        <v>0</v>
      </c>
      <c r="T399" s="60">
        <v>0</v>
      </c>
      <c r="U399" s="61">
        <v>0</v>
      </c>
      <c r="V399" s="72">
        <v>0.1</v>
      </c>
      <c r="W399" s="72">
        <v>0.1</v>
      </c>
      <c r="X399" s="71">
        <v>1</v>
      </c>
      <c r="Y399" s="61">
        <v>0</v>
      </c>
      <c r="Z399" s="72">
        <v>2</v>
      </c>
      <c r="AA399" s="60">
        <v>0</v>
      </c>
      <c r="AB399" s="61">
        <v>0</v>
      </c>
      <c r="AC399" s="61">
        <v>0</v>
      </c>
      <c r="AD399" s="61">
        <v>0</v>
      </c>
      <c r="AE399" s="61">
        <v>0</v>
      </c>
      <c r="AF399" s="60">
        <v>0</v>
      </c>
      <c r="AG399" s="72">
        <v>0.08</v>
      </c>
      <c r="AH399" s="72">
        <v>0.08</v>
      </c>
      <c r="AI399" s="61">
        <v>0</v>
      </c>
      <c r="AJ399" s="72">
        <v>0.08</v>
      </c>
      <c r="AK399" s="64" t="s">
        <v>25</v>
      </c>
    </row>
    <row r="400" spans="1:37" ht="17.25" thickBot="1">
      <c r="A400" s="73">
        <v>398</v>
      </c>
      <c r="B400" s="58" t="s">
        <v>347</v>
      </c>
      <c r="C400" s="59" t="s">
        <v>1815</v>
      </c>
      <c r="D400" s="70" t="s">
        <v>104</v>
      </c>
      <c r="E400" s="59" t="s">
        <v>65</v>
      </c>
      <c r="F400" s="70" t="s">
        <v>3743</v>
      </c>
      <c r="G400" s="70">
        <v>1990</v>
      </c>
      <c r="H400" s="71">
        <v>5</v>
      </c>
      <c r="I400" s="72">
        <v>5</v>
      </c>
      <c r="J400" s="72">
        <v>449</v>
      </c>
      <c r="K400" s="72">
        <v>5</v>
      </c>
      <c r="L400" s="60">
        <v>0</v>
      </c>
      <c r="M400" s="61">
        <v>0</v>
      </c>
      <c r="N400" s="61">
        <v>0</v>
      </c>
      <c r="O400" s="61">
        <v>0</v>
      </c>
      <c r="P400" s="61">
        <v>0</v>
      </c>
      <c r="Q400" s="61">
        <v>0</v>
      </c>
      <c r="R400" s="61">
        <v>0</v>
      </c>
      <c r="S400" s="61">
        <v>0</v>
      </c>
      <c r="T400" s="60">
        <v>0</v>
      </c>
      <c r="U400" s="61">
        <v>0</v>
      </c>
      <c r="V400" s="72">
        <v>0.8</v>
      </c>
      <c r="W400" s="72">
        <v>0.8</v>
      </c>
      <c r="X400" s="71">
        <v>13</v>
      </c>
      <c r="Y400" s="72">
        <v>31</v>
      </c>
      <c r="Z400" s="72">
        <v>46</v>
      </c>
      <c r="AA400" s="60">
        <v>0</v>
      </c>
      <c r="AB400" s="61">
        <v>0</v>
      </c>
      <c r="AC400" s="61">
        <v>0</v>
      </c>
      <c r="AD400" s="61">
        <v>0</v>
      </c>
      <c r="AE400" s="61">
        <v>0</v>
      </c>
      <c r="AF400" s="71">
        <v>0.01</v>
      </c>
      <c r="AG400" s="72">
        <v>0.16</v>
      </c>
      <c r="AH400" s="72">
        <v>0.16</v>
      </c>
      <c r="AI400" s="72">
        <v>0.01</v>
      </c>
      <c r="AJ400" s="72">
        <v>0.16</v>
      </c>
      <c r="AK400" s="64" t="s">
        <v>25</v>
      </c>
    </row>
    <row r="401" spans="1:37" ht="17.25" thickBot="1">
      <c r="A401" s="73">
        <v>399</v>
      </c>
      <c r="B401" s="58" t="s">
        <v>348</v>
      </c>
      <c r="C401" s="59" t="s">
        <v>1815</v>
      </c>
      <c r="D401" s="70" t="s">
        <v>104</v>
      </c>
      <c r="E401" s="59" t="s">
        <v>69</v>
      </c>
      <c r="F401" s="70" t="s">
        <v>3744</v>
      </c>
      <c r="G401" s="70">
        <v>1997</v>
      </c>
      <c r="H401" s="71">
        <v>5</v>
      </c>
      <c r="I401" s="72">
        <v>4</v>
      </c>
      <c r="J401" s="72">
        <v>341</v>
      </c>
      <c r="K401" s="72">
        <v>3.8</v>
      </c>
      <c r="L401" s="60">
        <v>0</v>
      </c>
      <c r="M401" s="72">
        <v>1</v>
      </c>
      <c r="N401" s="72">
        <v>1</v>
      </c>
      <c r="O401" s="61">
        <v>0</v>
      </c>
      <c r="P401" s="61">
        <v>0</v>
      </c>
      <c r="Q401" s="61">
        <v>0</v>
      </c>
      <c r="R401" s="72">
        <v>2</v>
      </c>
      <c r="S401" s="61">
        <v>0</v>
      </c>
      <c r="T401" s="60">
        <v>0</v>
      </c>
      <c r="U401" s="61">
        <v>0</v>
      </c>
      <c r="V401" s="72">
        <v>1.1000000000000001</v>
      </c>
      <c r="W401" s="72">
        <v>1.1000000000000001</v>
      </c>
      <c r="X401" s="71">
        <v>11</v>
      </c>
      <c r="Y401" s="72">
        <v>16</v>
      </c>
      <c r="Z401" s="72">
        <v>10</v>
      </c>
      <c r="AA401" s="60">
        <v>0</v>
      </c>
      <c r="AB401" s="72">
        <v>0.26</v>
      </c>
      <c r="AC401" s="72">
        <v>0.26</v>
      </c>
      <c r="AD401" s="61">
        <v>0</v>
      </c>
      <c r="AE401" s="72">
        <v>0.26</v>
      </c>
      <c r="AF401" s="60">
        <v>0</v>
      </c>
      <c r="AG401" s="72">
        <v>0.3</v>
      </c>
      <c r="AH401" s="72">
        <v>0.3</v>
      </c>
      <c r="AI401" s="61">
        <v>0</v>
      </c>
      <c r="AJ401" s="72">
        <v>0.3</v>
      </c>
      <c r="AK401" s="64" t="s">
        <v>25</v>
      </c>
    </row>
    <row r="402" spans="1:37" ht="17.25" thickBot="1">
      <c r="A402" s="73">
        <v>400</v>
      </c>
      <c r="B402" s="58" t="s">
        <v>349</v>
      </c>
      <c r="C402" s="59" t="s">
        <v>1815</v>
      </c>
      <c r="D402" s="70" t="s">
        <v>104</v>
      </c>
      <c r="E402" s="59" t="s">
        <v>85</v>
      </c>
      <c r="F402" s="70" t="s">
        <v>3745</v>
      </c>
      <c r="G402" s="70">
        <v>1989</v>
      </c>
      <c r="H402" s="71">
        <v>5</v>
      </c>
      <c r="I402" s="72">
        <v>5</v>
      </c>
      <c r="J402" s="72">
        <v>442</v>
      </c>
      <c r="K402" s="72">
        <v>4.9000000000000004</v>
      </c>
      <c r="L402" s="60">
        <v>0</v>
      </c>
      <c r="M402" s="61">
        <v>0</v>
      </c>
      <c r="N402" s="61">
        <v>0</v>
      </c>
      <c r="O402" s="61">
        <v>0</v>
      </c>
      <c r="P402" s="61">
        <v>0</v>
      </c>
      <c r="Q402" s="61">
        <v>0</v>
      </c>
      <c r="R402" s="72">
        <v>2</v>
      </c>
      <c r="S402" s="61">
        <v>0</v>
      </c>
      <c r="T402" s="71">
        <v>0.5</v>
      </c>
      <c r="U402" s="72">
        <v>0.5</v>
      </c>
      <c r="V402" s="61">
        <v>0</v>
      </c>
      <c r="W402" s="72">
        <v>0.5</v>
      </c>
      <c r="X402" s="71">
        <v>6</v>
      </c>
      <c r="Y402" s="72">
        <v>16</v>
      </c>
      <c r="Z402" s="72">
        <v>4</v>
      </c>
      <c r="AA402" s="60">
        <v>0</v>
      </c>
      <c r="AB402" s="61">
        <v>0</v>
      </c>
      <c r="AC402" s="61">
        <v>0</v>
      </c>
      <c r="AD402" s="61">
        <v>0</v>
      </c>
      <c r="AE402" s="61">
        <v>0</v>
      </c>
      <c r="AF402" s="71">
        <v>0.09</v>
      </c>
      <c r="AG402" s="61">
        <v>0</v>
      </c>
      <c r="AH402" s="72">
        <v>0.09</v>
      </c>
      <c r="AI402" s="72">
        <v>0.09</v>
      </c>
      <c r="AJ402" s="72">
        <v>0.09</v>
      </c>
      <c r="AK402" s="64" t="s">
        <v>25</v>
      </c>
    </row>
    <row r="403" spans="1:37" ht="17.25" thickBot="1">
      <c r="A403" s="73">
        <v>401</v>
      </c>
      <c r="B403" s="58" t="s">
        <v>2870</v>
      </c>
      <c r="C403" s="59" t="s">
        <v>1815</v>
      </c>
      <c r="D403" s="70" t="s">
        <v>103</v>
      </c>
      <c r="E403" s="59" t="s">
        <v>91</v>
      </c>
      <c r="F403" s="70" t="s">
        <v>3197</v>
      </c>
      <c r="G403" s="70">
        <v>1994</v>
      </c>
      <c r="H403" s="71">
        <v>4</v>
      </c>
      <c r="I403" s="72">
        <v>4</v>
      </c>
      <c r="J403" s="72">
        <v>350</v>
      </c>
      <c r="K403" s="72">
        <v>3.9</v>
      </c>
      <c r="L403" s="71">
        <v>2</v>
      </c>
      <c r="M403" s="72">
        <v>3</v>
      </c>
      <c r="N403" s="72">
        <v>5</v>
      </c>
      <c r="O403" s="72">
        <v>2</v>
      </c>
      <c r="P403" s="61">
        <v>0</v>
      </c>
      <c r="Q403" s="61">
        <v>0</v>
      </c>
      <c r="R403" s="72">
        <v>1</v>
      </c>
      <c r="S403" s="61">
        <v>0</v>
      </c>
      <c r="T403" s="71">
        <v>1.4</v>
      </c>
      <c r="U403" s="72">
        <v>1.4</v>
      </c>
      <c r="V403" s="72">
        <v>0.5</v>
      </c>
      <c r="W403" s="72">
        <v>1.9</v>
      </c>
      <c r="X403" s="71">
        <v>1</v>
      </c>
      <c r="Y403" s="72">
        <v>12</v>
      </c>
      <c r="Z403" s="72">
        <v>5</v>
      </c>
      <c r="AA403" s="71">
        <v>0.51</v>
      </c>
      <c r="AB403" s="72">
        <v>0.77</v>
      </c>
      <c r="AC403" s="72">
        <v>1.29</v>
      </c>
      <c r="AD403" s="72">
        <v>0.51</v>
      </c>
      <c r="AE403" s="72">
        <v>1.29</v>
      </c>
      <c r="AF403" s="71">
        <v>0.36</v>
      </c>
      <c r="AG403" s="72">
        <v>0.12</v>
      </c>
      <c r="AH403" s="72">
        <v>0.48</v>
      </c>
      <c r="AI403" s="72">
        <v>0.36</v>
      </c>
      <c r="AJ403" s="72">
        <v>0.48</v>
      </c>
      <c r="AK403" s="64" t="s">
        <v>25</v>
      </c>
    </row>
    <row r="404" spans="1:37" ht="17.25" thickBot="1">
      <c r="A404" s="73">
        <v>402</v>
      </c>
      <c r="B404" s="58" t="s">
        <v>350</v>
      </c>
      <c r="C404" s="59" t="s">
        <v>1815</v>
      </c>
      <c r="D404" s="70" t="s">
        <v>102</v>
      </c>
      <c r="E404" s="59" t="s">
        <v>83</v>
      </c>
      <c r="F404" s="70" t="s">
        <v>3202</v>
      </c>
      <c r="G404" s="70">
        <v>1995</v>
      </c>
      <c r="H404" s="71">
        <v>5</v>
      </c>
      <c r="I404" s="72">
        <v>5</v>
      </c>
      <c r="J404" s="72">
        <v>409</v>
      </c>
      <c r="K404" s="72">
        <v>4.5</v>
      </c>
      <c r="L404" s="60">
        <v>0</v>
      </c>
      <c r="M404" s="72">
        <v>2</v>
      </c>
      <c r="N404" s="72">
        <v>2</v>
      </c>
      <c r="O404" s="61">
        <v>0</v>
      </c>
      <c r="P404" s="61">
        <v>0</v>
      </c>
      <c r="Q404" s="61">
        <v>0</v>
      </c>
      <c r="R404" s="61">
        <v>0</v>
      </c>
      <c r="S404" s="61">
        <v>0</v>
      </c>
      <c r="T404" s="71">
        <v>2.4</v>
      </c>
      <c r="U404" s="72">
        <v>2.4</v>
      </c>
      <c r="V404" s="72">
        <v>1.4</v>
      </c>
      <c r="W404" s="72">
        <v>3.7</v>
      </c>
      <c r="X404" s="71">
        <v>6</v>
      </c>
      <c r="Y404" s="72">
        <v>7</v>
      </c>
      <c r="Z404" s="72">
        <v>24</v>
      </c>
      <c r="AA404" s="60">
        <v>0</v>
      </c>
      <c r="AB404" s="72">
        <v>0.44</v>
      </c>
      <c r="AC404" s="72">
        <v>0.44</v>
      </c>
      <c r="AD404" s="61">
        <v>0</v>
      </c>
      <c r="AE404" s="72">
        <v>0.44</v>
      </c>
      <c r="AF404" s="71">
        <v>0.52</v>
      </c>
      <c r="AG404" s="72">
        <v>0.3</v>
      </c>
      <c r="AH404" s="72">
        <v>0.82</v>
      </c>
      <c r="AI404" s="72">
        <v>0.52</v>
      </c>
      <c r="AJ404" s="72">
        <v>0.82</v>
      </c>
      <c r="AK404" s="64" t="s">
        <v>25</v>
      </c>
    </row>
    <row r="405" spans="1:37" ht="17.25" thickBot="1">
      <c r="A405" s="73">
        <v>403</v>
      </c>
      <c r="B405" s="58" t="s">
        <v>2871</v>
      </c>
      <c r="C405" s="59" t="s">
        <v>1815</v>
      </c>
      <c r="D405" s="70" t="s">
        <v>104</v>
      </c>
      <c r="E405" s="59" t="s">
        <v>73</v>
      </c>
      <c r="F405" s="70" t="s">
        <v>3746</v>
      </c>
      <c r="G405" s="70">
        <v>1995</v>
      </c>
      <c r="H405" s="71">
        <v>2</v>
      </c>
      <c r="I405" s="72">
        <v>2</v>
      </c>
      <c r="J405" s="72">
        <v>180</v>
      </c>
      <c r="K405" s="72">
        <v>2</v>
      </c>
      <c r="L405" s="60">
        <v>0</v>
      </c>
      <c r="M405" s="61">
        <v>0</v>
      </c>
      <c r="N405" s="61">
        <v>0</v>
      </c>
      <c r="O405" s="61">
        <v>0</v>
      </c>
      <c r="P405" s="61">
        <v>0</v>
      </c>
      <c r="Q405" s="61">
        <v>0</v>
      </c>
      <c r="R405" s="72">
        <v>1</v>
      </c>
      <c r="S405" s="61">
        <v>0</v>
      </c>
      <c r="T405" s="60">
        <v>0</v>
      </c>
      <c r="U405" s="61">
        <v>0</v>
      </c>
      <c r="V405" s="61">
        <v>0</v>
      </c>
      <c r="W405" s="61">
        <v>0</v>
      </c>
      <c r="X405" s="71">
        <v>5</v>
      </c>
      <c r="Y405" s="72">
        <v>19</v>
      </c>
      <c r="Z405" s="61">
        <v>0</v>
      </c>
      <c r="AA405" s="60">
        <v>0</v>
      </c>
      <c r="AB405" s="61">
        <v>0</v>
      </c>
      <c r="AC405" s="61">
        <v>0</v>
      </c>
      <c r="AD405" s="61">
        <v>0</v>
      </c>
      <c r="AE405" s="61">
        <v>0</v>
      </c>
      <c r="AF405" s="60">
        <v>0</v>
      </c>
      <c r="AG405" s="61">
        <v>0</v>
      </c>
      <c r="AH405" s="61">
        <v>0</v>
      </c>
      <c r="AI405" s="61">
        <v>0</v>
      </c>
      <c r="AJ405" s="61">
        <v>0</v>
      </c>
      <c r="AK405" s="64" t="s">
        <v>25</v>
      </c>
    </row>
    <row r="406" spans="1:37" ht="17.25" thickBot="1">
      <c r="A406" s="73">
        <v>404</v>
      </c>
      <c r="B406" s="58" t="s">
        <v>351</v>
      </c>
      <c r="C406" s="59" t="s">
        <v>1815</v>
      </c>
      <c r="D406" s="70" t="s">
        <v>1822</v>
      </c>
      <c r="E406" s="59" t="s">
        <v>73</v>
      </c>
      <c r="F406" s="70" t="s">
        <v>3747</v>
      </c>
      <c r="G406" s="70">
        <v>1990</v>
      </c>
      <c r="H406" s="71">
        <v>4</v>
      </c>
      <c r="I406" s="72">
        <v>4</v>
      </c>
      <c r="J406" s="72">
        <v>255</v>
      </c>
      <c r="K406" s="72">
        <v>2.8</v>
      </c>
      <c r="L406" s="71">
        <v>1</v>
      </c>
      <c r="M406" s="61">
        <v>0</v>
      </c>
      <c r="N406" s="72">
        <v>1</v>
      </c>
      <c r="O406" s="72">
        <v>1</v>
      </c>
      <c r="P406" s="61">
        <v>0</v>
      </c>
      <c r="Q406" s="61">
        <v>0</v>
      </c>
      <c r="R406" s="61">
        <v>0</v>
      </c>
      <c r="S406" s="61">
        <v>0</v>
      </c>
      <c r="T406" s="71">
        <v>1.1000000000000001</v>
      </c>
      <c r="U406" s="72">
        <v>1.1000000000000001</v>
      </c>
      <c r="V406" s="72">
        <v>0.2</v>
      </c>
      <c r="W406" s="72">
        <v>1.3</v>
      </c>
      <c r="X406" s="71">
        <v>7</v>
      </c>
      <c r="Y406" s="72">
        <v>7</v>
      </c>
      <c r="Z406" s="72">
        <v>16</v>
      </c>
      <c r="AA406" s="71">
        <v>0.35</v>
      </c>
      <c r="AB406" s="61">
        <v>0</v>
      </c>
      <c r="AC406" s="72">
        <v>0.35</v>
      </c>
      <c r="AD406" s="72">
        <v>0.35</v>
      </c>
      <c r="AE406" s="72">
        <v>0.35</v>
      </c>
      <c r="AF406" s="71">
        <v>0.38</v>
      </c>
      <c r="AG406" s="72">
        <v>0.09</v>
      </c>
      <c r="AH406" s="72">
        <v>0.47</v>
      </c>
      <c r="AI406" s="72">
        <v>0.38</v>
      </c>
      <c r="AJ406" s="72">
        <v>0.47</v>
      </c>
      <c r="AK406" s="64" t="s">
        <v>25</v>
      </c>
    </row>
    <row r="407" spans="1:37" ht="17.25" thickBot="1">
      <c r="A407" s="73">
        <v>405</v>
      </c>
      <c r="B407" s="58" t="s">
        <v>352</v>
      </c>
      <c r="C407" s="59" t="s">
        <v>1815</v>
      </c>
      <c r="D407" s="70" t="s">
        <v>104</v>
      </c>
      <c r="E407" s="59" t="s">
        <v>63</v>
      </c>
      <c r="F407" s="70" t="s">
        <v>3172</v>
      </c>
      <c r="G407" s="70">
        <v>1997</v>
      </c>
      <c r="H407" s="71">
        <v>5</v>
      </c>
      <c r="I407" s="72">
        <v>5</v>
      </c>
      <c r="J407" s="72">
        <v>450</v>
      </c>
      <c r="K407" s="72">
        <v>5</v>
      </c>
      <c r="L407" s="60">
        <v>0</v>
      </c>
      <c r="M407" s="61">
        <v>0</v>
      </c>
      <c r="N407" s="61">
        <v>0</v>
      </c>
      <c r="O407" s="61">
        <v>0</v>
      </c>
      <c r="P407" s="61">
        <v>0</v>
      </c>
      <c r="Q407" s="61">
        <v>0</v>
      </c>
      <c r="R407" s="72">
        <v>1</v>
      </c>
      <c r="S407" s="61">
        <v>0</v>
      </c>
      <c r="T407" s="60">
        <v>0</v>
      </c>
      <c r="U407" s="61">
        <v>0</v>
      </c>
      <c r="V407" s="72">
        <v>0.7</v>
      </c>
      <c r="W407" s="72">
        <v>0.7</v>
      </c>
      <c r="X407" s="71">
        <v>10</v>
      </c>
      <c r="Y407" s="72">
        <v>30</v>
      </c>
      <c r="Z407" s="72">
        <v>25</v>
      </c>
      <c r="AA407" s="60">
        <v>0</v>
      </c>
      <c r="AB407" s="61">
        <v>0</v>
      </c>
      <c r="AC407" s="61">
        <v>0</v>
      </c>
      <c r="AD407" s="61">
        <v>0</v>
      </c>
      <c r="AE407" s="61">
        <v>0</v>
      </c>
      <c r="AF407" s="71">
        <v>0.01</v>
      </c>
      <c r="AG407" s="72">
        <v>0.13</v>
      </c>
      <c r="AH407" s="72">
        <v>0.14000000000000001</v>
      </c>
      <c r="AI407" s="72">
        <v>0.01</v>
      </c>
      <c r="AJ407" s="72">
        <v>0.14000000000000001</v>
      </c>
      <c r="AK407" s="64" t="s">
        <v>25</v>
      </c>
    </row>
    <row r="408" spans="1:37" ht="17.25" thickBot="1">
      <c r="A408" s="73">
        <v>406</v>
      </c>
      <c r="B408" s="58" t="s">
        <v>353</v>
      </c>
      <c r="C408" s="59" t="s">
        <v>1841</v>
      </c>
      <c r="D408" s="70" t="s">
        <v>1856</v>
      </c>
      <c r="E408" s="59" t="s">
        <v>87</v>
      </c>
      <c r="F408" s="70" t="s">
        <v>3748</v>
      </c>
      <c r="G408" s="70">
        <v>2001</v>
      </c>
      <c r="H408" s="71">
        <v>2</v>
      </c>
      <c r="I408" s="72">
        <v>1</v>
      </c>
      <c r="J408" s="72">
        <v>109</v>
      </c>
      <c r="K408" s="72">
        <v>1.2</v>
      </c>
      <c r="L408" s="60">
        <v>0</v>
      </c>
      <c r="M408" s="61">
        <v>0</v>
      </c>
      <c r="N408" s="61">
        <v>0</v>
      </c>
      <c r="O408" s="61">
        <v>0</v>
      </c>
      <c r="P408" s="61">
        <v>0</v>
      </c>
      <c r="Q408" s="61">
        <v>0</v>
      </c>
      <c r="R408" s="61">
        <v>0</v>
      </c>
      <c r="S408" s="61">
        <v>0</v>
      </c>
      <c r="T408" s="60">
        <v>0</v>
      </c>
      <c r="U408" s="61">
        <v>0</v>
      </c>
      <c r="V408" s="61">
        <v>0</v>
      </c>
      <c r="W408" s="72">
        <v>0.1</v>
      </c>
      <c r="X408" s="71">
        <v>1</v>
      </c>
      <c r="Y408" s="72">
        <v>2</v>
      </c>
      <c r="Z408" s="72">
        <v>4</v>
      </c>
      <c r="AA408" s="60">
        <v>0</v>
      </c>
      <c r="AB408" s="61">
        <v>0</v>
      </c>
      <c r="AC408" s="61">
        <v>0</v>
      </c>
      <c r="AD408" s="61">
        <v>0</v>
      </c>
      <c r="AE408" s="61">
        <v>0</v>
      </c>
      <c r="AF408" s="71">
        <v>0.02</v>
      </c>
      <c r="AG408" s="72">
        <v>0.03</v>
      </c>
      <c r="AH408" s="72">
        <v>0.04</v>
      </c>
      <c r="AI408" s="72">
        <v>0.02</v>
      </c>
      <c r="AJ408" s="72">
        <v>0.04</v>
      </c>
      <c r="AK408" s="64" t="s">
        <v>25</v>
      </c>
    </row>
    <row r="409" spans="1:37" ht="17.25" thickBot="1">
      <c r="A409" s="73">
        <v>407</v>
      </c>
      <c r="B409" s="58" t="s">
        <v>354</v>
      </c>
      <c r="C409" s="59" t="s">
        <v>1825</v>
      </c>
      <c r="D409" s="70" t="s">
        <v>1822</v>
      </c>
      <c r="E409" s="59" t="s">
        <v>75</v>
      </c>
      <c r="F409" s="70" t="s">
        <v>3749</v>
      </c>
      <c r="G409" s="70">
        <v>1988</v>
      </c>
      <c r="H409" s="71">
        <v>4</v>
      </c>
      <c r="I409" s="72">
        <v>2</v>
      </c>
      <c r="J409" s="72">
        <v>175</v>
      </c>
      <c r="K409" s="72">
        <v>1.9</v>
      </c>
      <c r="L409" s="60">
        <v>0</v>
      </c>
      <c r="M409" s="61">
        <v>0</v>
      </c>
      <c r="N409" s="61">
        <v>0</v>
      </c>
      <c r="O409" s="61">
        <v>0</v>
      </c>
      <c r="P409" s="61">
        <v>0</v>
      </c>
      <c r="Q409" s="61">
        <v>0</v>
      </c>
      <c r="R409" s="72">
        <v>1</v>
      </c>
      <c r="S409" s="61">
        <v>0</v>
      </c>
      <c r="T409" s="71">
        <v>0.1</v>
      </c>
      <c r="U409" s="72">
        <v>0.1</v>
      </c>
      <c r="V409" s="72">
        <v>0.1</v>
      </c>
      <c r="W409" s="72">
        <v>0.3</v>
      </c>
      <c r="X409" s="71">
        <v>8</v>
      </c>
      <c r="Y409" s="72">
        <v>8</v>
      </c>
      <c r="Z409" s="72">
        <v>15</v>
      </c>
      <c r="AA409" s="60">
        <v>0</v>
      </c>
      <c r="AB409" s="61">
        <v>0</v>
      </c>
      <c r="AC409" s="61">
        <v>0</v>
      </c>
      <c r="AD409" s="61">
        <v>0</v>
      </c>
      <c r="AE409" s="61">
        <v>0</v>
      </c>
      <c r="AF409" s="71">
        <v>7.0000000000000007E-2</v>
      </c>
      <c r="AG409" s="72">
        <v>7.0000000000000007E-2</v>
      </c>
      <c r="AH409" s="72">
        <v>0.14000000000000001</v>
      </c>
      <c r="AI409" s="72">
        <v>7.0000000000000007E-2</v>
      </c>
      <c r="AJ409" s="72">
        <v>0.14000000000000001</v>
      </c>
      <c r="AK409" s="64" t="s">
        <v>25</v>
      </c>
    </row>
    <row r="410" spans="1:37" ht="17.25" thickBot="1">
      <c r="A410" s="73">
        <v>408</v>
      </c>
      <c r="B410" s="58" t="s">
        <v>355</v>
      </c>
      <c r="C410" s="59" t="s">
        <v>1815</v>
      </c>
      <c r="D410" s="70" t="s">
        <v>102</v>
      </c>
      <c r="E410" s="59" t="s">
        <v>67</v>
      </c>
      <c r="F410" s="70" t="s">
        <v>3750</v>
      </c>
      <c r="G410" s="70">
        <v>1992</v>
      </c>
      <c r="H410" s="71">
        <v>5</v>
      </c>
      <c r="I410" s="72">
        <v>1</v>
      </c>
      <c r="J410" s="72">
        <v>190</v>
      </c>
      <c r="K410" s="72">
        <v>2.1</v>
      </c>
      <c r="L410" s="71">
        <v>3</v>
      </c>
      <c r="M410" s="61">
        <v>0</v>
      </c>
      <c r="N410" s="72">
        <v>3</v>
      </c>
      <c r="O410" s="72">
        <v>2</v>
      </c>
      <c r="P410" s="72">
        <v>1</v>
      </c>
      <c r="Q410" s="72">
        <v>1</v>
      </c>
      <c r="R410" s="72">
        <v>1</v>
      </c>
      <c r="S410" s="61">
        <v>0</v>
      </c>
      <c r="T410" s="71">
        <v>2.4</v>
      </c>
      <c r="U410" s="72">
        <v>1.6</v>
      </c>
      <c r="V410" s="61">
        <v>0</v>
      </c>
      <c r="W410" s="72">
        <v>1.7</v>
      </c>
      <c r="X410" s="71">
        <v>2</v>
      </c>
      <c r="Y410" s="72">
        <v>1</v>
      </c>
      <c r="Z410" s="72">
        <v>16</v>
      </c>
      <c r="AA410" s="71">
        <v>1.42</v>
      </c>
      <c r="AB410" s="61">
        <v>0</v>
      </c>
      <c r="AC410" s="72">
        <v>1.42</v>
      </c>
      <c r="AD410" s="72">
        <v>0.95</v>
      </c>
      <c r="AE410" s="72">
        <v>0.95</v>
      </c>
      <c r="AF410" s="71">
        <v>1.1499999999999999</v>
      </c>
      <c r="AG410" s="72">
        <v>0.01</v>
      </c>
      <c r="AH410" s="72">
        <v>1.17</v>
      </c>
      <c r="AI410" s="72">
        <v>0.78</v>
      </c>
      <c r="AJ410" s="72">
        <v>0.79</v>
      </c>
      <c r="AK410" s="64" t="s">
        <v>25</v>
      </c>
    </row>
    <row r="411" spans="1:37" ht="17.25" thickBot="1">
      <c r="A411" s="73">
        <v>409</v>
      </c>
      <c r="B411" s="58" t="s">
        <v>356</v>
      </c>
      <c r="C411" s="59" t="s">
        <v>1841</v>
      </c>
      <c r="D411" s="70" t="s">
        <v>102</v>
      </c>
      <c r="E411" s="59" t="s">
        <v>75</v>
      </c>
      <c r="F411" s="70" t="s">
        <v>3751</v>
      </c>
      <c r="G411" s="70">
        <v>1997</v>
      </c>
      <c r="H411" s="71">
        <v>5</v>
      </c>
      <c r="I411" s="72">
        <v>5</v>
      </c>
      <c r="J411" s="72">
        <v>410</v>
      </c>
      <c r="K411" s="72">
        <v>4.5999999999999996</v>
      </c>
      <c r="L411" s="60">
        <v>0</v>
      </c>
      <c r="M411" s="61">
        <v>0</v>
      </c>
      <c r="N411" s="61">
        <v>0</v>
      </c>
      <c r="O411" s="61">
        <v>0</v>
      </c>
      <c r="P411" s="61">
        <v>0</v>
      </c>
      <c r="Q411" s="61">
        <v>0</v>
      </c>
      <c r="R411" s="61">
        <v>0</v>
      </c>
      <c r="S411" s="61">
        <v>0</v>
      </c>
      <c r="T411" s="71">
        <v>0.2</v>
      </c>
      <c r="U411" s="72">
        <v>0.2</v>
      </c>
      <c r="V411" s="72">
        <v>0.4</v>
      </c>
      <c r="W411" s="72">
        <v>0.7</v>
      </c>
      <c r="X411" s="71">
        <v>5</v>
      </c>
      <c r="Y411" s="72">
        <v>13</v>
      </c>
      <c r="Z411" s="72">
        <v>31</v>
      </c>
      <c r="AA411" s="60">
        <v>0</v>
      </c>
      <c r="AB411" s="61">
        <v>0</v>
      </c>
      <c r="AC411" s="61">
        <v>0</v>
      </c>
      <c r="AD411" s="61">
        <v>0</v>
      </c>
      <c r="AE411" s="61">
        <v>0</v>
      </c>
      <c r="AF411" s="71">
        <v>0.05</v>
      </c>
      <c r="AG411" s="72">
        <v>0.1</v>
      </c>
      <c r="AH411" s="72">
        <v>0.15</v>
      </c>
      <c r="AI411" s="72">
        <v>0.05</v>
      </c>
      <c r="AJ411" s="72">
        <v>0.15</v>
      </c>
      <c r="AK411" s="64" t="s">
        <v>25</v>
      </c>
    </row>
    <row r="412" spans="1:37" ht="17.25" thickBot="1">
      <c r="A412" s="73">
        <v>410</v>
      </c>
      <c r="B412" s="58" t="s">
        <v>357</v>
      </c>
      <c r="C412" s="59" t="s">
        <v>1860</v>
      </c>
      <c r="D412" s="70" t="s">
        <v>102</v>
      </c>
      <c r="E412" s="59" t="s">
        <v>77</v>
      </c>
      <c r="F412" s="70" t="s">
        <v>3752</v>
      </c>
      <c r="G412" s="70">
        <v>1996</v>
      </c>
      <c r="H412" s="71">
        <v>5</v>
      </c>
      <c r="I412" s="72">
        <v>5</v>
      </c>
      <c r="J412" s="72">
        <v>419</v>
      </c>
      <c r="K412" s="72">
        <v>4.7</v>
      </c>
      <c r="L412" s="71">
        <v>2</v>
      </c>
      <c r="M412" s="61">
        <v>0</v>
      </c>
      <c r="N412" s="72">
        <v>2</v>
      </c>
      <c r="O412" s="72">
        <v>2</v>
      </c>
      <c r="P412" s="61">
        <v>0</v>
      </c>
      <c r="Q412" s="61">
        <v>0</v>
      </c>
      <c r="R412" s="72">
        <v>1</v>
      </c>
      <c r="S412" s="61">
        <v>0</v>
      </c>
      <c r="T412" s="71">
        <v>2.7</v>
      </c>
      <c r="U412" s="72">
        <v>2.7</v>
      </c>
      <c r="V412" s="72">
        <v>0.1</v>
      </c>
      <c r="W412" s="72">
        <v>2.8</v>
      </c>
      <c r="X412" s="71">
        <v>9</v>
      </c>
      <c r="Y412" s="72">
        <v>6</v>
      </c>
      <c r="Z412" s="72">
        <v>27</v>
      </c>
      <c r="AA412" s="71">
        <v>0.43</v>
      </c>
      <c r="AB412" s="61">
        <v>0</v>
      </c>
      <c r="AC412" s="72">
        <v>0.43</v>
      </c>
      <c r="AD412" s="72">
        <v>0.43</v>
      </c>
      <c r="AE412" s="72">
        <v>0.43</v>
      </c>
      <c r="AF412" s="71">
        <v>0.56999999999999995</v>
      </c>
      <c r="AG412" s="72">
        <v>0.02</v>
      </c>
      <c r="AH412" s="72">
        <v>0.6</v>
      </c>
      <c r="AI412" s="72">
        <v>0.56999999999999995</v>
      </c>
      <c r="AJ412" s="72">
        <v>0.6</v>
      </c>
      <c r="AK412" s="64" t="s">
        <v>25</v>
      </c>
    </row>
    <row r="413" spans="1:37" ht="17.25" thickBot="1">
      <c r="A413" s="73">
        <v>411</v>
      </c>
      <c r="B413" s="58" t="s">
        <v>358</v>
      </c>
      <c r="C413" s="59" t="s">
        <v>1870</v>
      </c>
      <c r="D413" s="70" t="s">
        <v>102</v>
      </c>
      <c r="E413" s="59" t="s">
        <v>87</v>
      </c>
      <c r="F413" s="70" t="s">
        <v>3753</v>
      </c>
      <c r="G413" s="70">
        <v>1991</v>
      </c>
      <c r="H413" s="71">
        <v>5</v>
      </c>
      <c r="I413" s="61">
        <v>0</v>
      </c>
      <c r="J413" s="72">
        <v>47</v>
      </c>
      <c r="K413" s="72">
        <v>0.5</v>
      </c>
      <c r="L413" s="71">
        <v>1</v>
      </c>
      <c r="M413" s="61">
        <v>0</v>
      </c>
      <c r="N413" s="72">
        <v>1</v>
      </c>
      <c r="O413" s="72">
        <v>1</v>
      </c>
      <c r="P413" s="61">
        <v>0</v>
      </c>
      <c r="Q413" s="61">
        <v>0</v>
      </c>
      <c r="R413" s="61">
        <v>0</v>
      </c>
      <c r="S413" s="61">
        <v>0</v>
      </c>
      <c r="T413" s="71">
        <v>0.1</v>
      </c>
      <c r="U413" s="72">
        <v>0.1</v>
      </c>
      <c r="V413" s="72">
        <v>0.1</v>
      </c>
      <c r="W413" s="72">
        <v>0.2</v>
      </c>
      <c r="X413" s="71">
        <v>1</v>
      </c>
      <c r="Y413" s="72">
        <v>1</v>
      </c>
      <c r="Z413" s="72">
        <v>1</v>
      </c>
      <c r="AA413" s="71">
        <v>1.91</v>
      </c>
      <c r="AB413" s="61">
        <v>0</v>
      </c>
      <c r="AC413" s="72">
        <v>1.91</v>
      </c>
      <c r="AD413" s="72">
        <v>1.91</v>
      </c>
      <c r="AE413" s="72">
        <v>1.91</v>
      </c>
      <c r="AF413" s="71">
        <v>0.23</v>
      </c>
      <c r="AG413" s="72">
        <v>0.13</v>
      </c>
      <c r="AH413" s="72">
        <v>0.36</v>
      </c>
      <c r="AI413" s="72">
        <v>0.23</v>
      </c>
      <c r="AJ413" s="72">
        <v>0.36</v>
      </c>
      <c r="AK413" s="64" t="s">
        <v>25</v>
      </c>
    </row>
    <row r="414" spans="1:37" ht="17.25" thickBot="1">
      <c r="A414" s="73">
        <v>412</v>
      </c>
      <c r="B414" s="58" t="s">
        <v>2741</v>
      </c>
      <c r="C414" s="59" t="s">
        <v>1815</v>
      </c>
      <c r="D414" s="70" t="s">
        <v>1813</v>
      </c>
      <c r="E414" s="59" t="s">
        <v>2671</v>
      </c>
      <c r="F414" s="70" t="s">
        <v>3754</v>
      </c>
      <c r="G414" s="70">
        <v>1994</v>
      </c>
      <c r="H414" s="71">
        <v>3</v>
      </c>
      <c r="I414" s="61">
        <v>0</v>
      </c>
      <c r="J414" s="72">
        <v>20</v>
      </c>
      <c r="K414" s="72">
        <v>0.2</v>
      </c>
      <c r="L414" s="60">
        <v>0</v>
      </c>
      <c r="M414" s="61">
        <v>0</v>
      </c>
      <c r="N414" s="61">
        <v>0</v>
      </c>
      <c r="O414" s="61">
        <v>0</v>
      </c>
      <c r="P414" s="61">
        <v>0</v>
      </c>
      <c r="Q414" s="61">
        <v>0</v>
      </c>
      <c r="R414" s="61">
        <v>0</v>
      </c>
      <c r="S414" s="61">
        <v>0</v>
      </c>
      <c r="T414" s="71">
        <v>0.1</v>
      </c>
      <c r="U414" s="72">
        <v>0.1</v>
      </c>
      <c r="V414" s="72">
        <v>0.3</v>
      </c>
      <c r="W414" s="72">
        <v>0.4</v>
      </c>
      <c r="X414" s="60">
        <v>0</v>
      </c>
      <c r="Y414" s="72">
        <v>1</v>
      </c>
      <c r="Z414" s="61">
        <v>0</v>
      </c>
      <c r="AA414" s="60">
        <v>0</v>
      </c>
      <c r="AB414" s="61">
        <v>0</v>
      </c>
      <c r="AC414" s="61">
        <v>0</v>
      </c>
      <c r="AD414" s="61">
        <v>0</v>
      </c>
      <c r="AE414" s="61">
        <v>0</v>
      </c>
      <c r="AF414" s="71">
        <v>0.5</v>
      </c>
      <c r="AG414" s="72">
        <v>1.2</v>
      </c>
      <c r="AH414" s="72">
        <v>1.69</v>
      </c>
      <c r="AI414" s="72">
        <v>0.5</v>
      </c>
      <c r="AJ414" s="72">
        <v>1.69</v>
      </c>
      <c r="AK414" s="64" t="s">
        <v>25</v>
      </c>
    </row>
    <row r="415" spans="1:37" ht="17.25" thickBot="1">
      <c r="A415" s="73">
        <v>413</v>
      </c>
      <c r="B415" s="58" t="s">
        <v>359</v>
      </c>
      <c r="C415" s="59" t="s">
        <v>1815</v>
      </c>
      <c r="D415" s="70" t="s">
        <v>104</v>
      </c>
      <c r="E415" s="59" t="s">
        <v>87</v>
      </c>
      <c r="F415" s="70" t="s">
        <v>3755</v>
      </c>
      <c r="G415" s="70">
        <v>1997</v>
      </c>
      <c r="H415" s="71">
        <v>5</v>
      </c>
      <c r="I415" s="72">
        <v>5</v>
      </c>
      <c r="J415" s="72">
        <v>425</v>
      </c>
      <c r="K415" s="72">
        <v>4.7</v>
      </c>
      <c r="L415" s="60">
        <v>0</v>
      </c>
      <c r="M415" s="61">
        <v>0</v>
      </c>
      <c r="N415" s="61">
        <v>0</v>
      </c>
      <c r="O415" s="61">
        <v>0</v>
      </c>
      <c r="P415" s="61">
        <v>0</v>
      </c>
      <c r="Q415" s="61">
        <v>0</v>
      </c>
      <c r="R415" s="61">
        <v>0</v>
      </c>
      <c r="S415" s="72">
        <v>1</v>
      </c>
      <c r="T415" s="71">
        <v>0.1</v>
      </c>
      <c r="U415" s="72">
        <v>0.1</v>
      </c>
      <c r="V415" s="72">
        <v>0.2</v>
      </c>
      <c r="W415" s="72">
        <v>0.3</v>
      </c>
      <c r="X415" s="60">
        <v>0</v>
      </c>
      <c r="Y415" s="72">
        <v>8</v>
      </c>
      <c r="Z415" s="72">
        <v>1</v>
      </c>
      <c r="AA415" s="60">
        <v>0</v>
      </c>
      <c r="AB415" s="61">
        <v>0</v>
      </c>
      <c r="AC415" s="61">
        <v>0</v>
      </c>
      <c r="AD415" s="61">
        <v>0</v>
      </c>
      <c r="AE415" s="61">
        <v>0</v>
      </c>
      <c r="AF415" s="71">
        <v>0.02</v>
      </c>
      <c r="AG415" s="72">
        <v>0.04</v>
      </c>
      <c r="AH415" s="72">
        <v>7.0000000000000007E-2</v>
      </c>
      <c r="AI415" s="72">
        <v>0.02</v>
      </c>
      <c r="AJ415" s="72">
        <v>7.0000000000000007E-2</v>
      </c>
      <c r="AK415" s="64" t="s">
        <v>25</v>
      </c>
    </row>
    <row r="416" spans="1:37" ht="17.25" thickBot="1">
      <c r="A416" s="73">
        <v>414</v>
      </c>
      <c r="B416" s="58" t="s">
        <v>360</v>
      </c>
      <c r="C416" s="59" t="s">
        <v>1815</v>
      </c>
      <c r="D416" s="70" t="s">
        <v>103</v>
      </c>
      <c r="E416" s="59" t="s">
        <v>87</v>
      </c>
      <c r="F416" s="70" t="s">
        <v>3756</v>
      </c>
      <c r="G416" s="70">
        <v>1997</v>
      </c>
      <c r="H416" s="71">
        <v>5</v>
      </c>
      <c r="I416" s="72">
        <v>3</v>
      </c>
      <c r="J416" s="72">
        <v>312</v>
      </c>
      <c r="K416" s="72">
        <v>3.5</v>
      </c>
      <c r="L416" s="60">
        <v>0</v>
      </c>
      <c r="M416" s="61">
        <v>0</v>
      </c>
      <c r="N416" s="61">
        <v>0</v>
      </c>
      <c r="O416" s="61">
        <v>0</v>
      </c>
      <c r="P416" s="61">
        <v>0</v>
      </c>
      <c r="Q416" s="61">
        <v>0</v>
      </c>
      <c r="R416" s="72">
        <v>1</v>
      </c>
      <c r="S416" s="61">
        <v>0</v>
      </c>
      <c r="T416" s="60">
        <v>0</v>
      </c>
      <c r="U416" s="61">
        <v>0</v>
      </c>
      <c r="V416" s="61">
        <v>0</v>
      </c>
      <c r="W416" s="61">
        <v>0</v>
      </c>
      <c r="X416" s="71">
        <v>4</v>
      </c>
      <c r="Y416" s="72">
        <v>8</v>
      </c>
      <c r="Z416" s="72">
        <v>3</v>
      </c>
      <c r="AA416" s="60">
        <v>0</v>
      </c>
      <c r="AB416" s="61">
        <v>0</v>
      </c>
      <c r="AC416" s="61">
        <v>0</v>
      </c>
      <c r="AD416" s="61">
        <v>0</v>
      </c>
      <c r="AE416" s="61">
        <v>0</v>
      </c>
      <c r="AF416" s="60">
        <v>0</v>
      </c>
      <c r="AG416" s="61">
        <v>0</v>
      </c>
      <c r="AH416" s="61">
        <v>0</v>
      </c>
      <c r="AI416" s="61">
        <v>0</v>
      </c>
      <c r="AJ416" s="61">
        <v>0</v>
      </c>
      <c r="AK416" s="64" t="s">
        <v>25</v>
      </c>
    </row>
    <row r="417" spans="1:37" ht="17.25" thickBot="1">
      <c r="A417" s="73">
        <v>415</v>
      </c>
      <c r="B417" s="58" t="s">
        <v>361</v>
      </c>
      <c r="C417" s="59" t="s">
        <v>1815</v>
      </c>
      <c r="D417" s="70" t="s">
        <v>104</v>
      </c>
      <c r="E417" s="59" t="s">
        <v>96</v>
      </c>
      <c r="F417" s="70" t="s">
        <v>3757</v>
      </c>
      <c r="G417" s="70">
        <v>1985</v>
      </c>
      <c r="H417" s="71">
        <v>5</v>
      </c>
      <c r="I417" s="72">
        <v>5</v>
      </c>
      <c r="J417" s="72">
        <v>446</v>
      </c>
      <c r="K417" s="72">
        <v>5</v>
      </c>
      <c r="L417" s="60">
        <v>0</v>
      </c>
      <c r="M417" s="61">
        <v>0</v>
      </c>
      <c r="N417" s="61">
        <v>0</v>
      </c>
      <c r="O417" s="61">
        <v>0</v>
      </c>
      <c r="P417" s="61">
        <v>0</v>
      </c>
      <c r="Q417" s="61">
        <v>0</v>
      </c>
      <c r="R417" s="72">
        <v>1</v>
      </c>
      <c r="S417" s="61">
        <v>0</v>
      </c>
      <c r="T417" s="71">
        <v>0.1</v>
      </c>
      <c r="U417" s="72">
        <v>0.1</v>
      </c>
      <c r="V417" s="72">
        <v>0.4</v>
      </c>
      <c r="W417" s="72">
        <v>0.5</v>
      </c>
      <c r="X417" s="71">
        <v>6</v>
      </c>
      <c r="Y417" s="72">
        <v>20</v>
      </c>
      <c r="Z417" s="72">
        <v>6</v>
      </c>
      <c r="AA417" s="60">
        <v>0</v>
      </c>
      <c r="AB417" s="61">
        <v>0</v>
      </c>
      <c r="AC417" s="61">
        <v>0</v>
      </c>
      <c r="AD417" s="61">
        <v>0</v>
      </c>
      <c r="AE417" s="61">
        <v>0</v>
      </c>
      <c r="AF417" s="71">
        <v>0.01</v>
      </c>
      <c r="AG417" s="72">
        <v>0.09</v>
      </c>
      <c r="AH417" s="72">
        <v>0.1</v>
      </c>
      <c r="AI417" s="72">
        <v>0.01</v>
      </c>
      <c r="AJ417" s="72">
        <v>0.1</v>
      </c>
      <c r="AK417" s="64" t="s">
        <v>25</v>
      </c>
    </row>
    <row r="418" spans="1:37" ht="17.25" thickBot="1">
      <c r="A418" s="73">
        <v>416</v>
      </c>
      <c r="B418" s="58" t="s">
        <v>1789</v>
      </c>
      <c r="C418" s="59" t="s">
        <v>1865</v>
      </c>
      <c r="D418" s="70" t="s">
        <v>104</v>
      </c>
      <c r="E418" s="59" t="s">
        <v>95</v>
      </c>
      <c r="F418" s="70" t="s">
        <v>3214</v>
      </c>
      <c r="G418" s="70">
        <v>2002</v>
      </c>
      <c r="H418" s="71">
        <v>5</v>
      </c>
      <c r="I418" s="72">
        <v>5</v>
      </c>
      <c r="J418" s="72">
        <v>450</v>
      </c>
      <c r="K418" s="72">
        <v>5</v>
      </c>
      <c r="L418" s="60">
        <v>0</v>
      </c>
      <c r="M418" s="61">
        <v>0</v>
      </c>
      <c r="N418" s="61">
        <v>0</v>
      </c>
      <c r="O418" s="61">
        <v>0</v>
      </c>
      <c r="P418" s="61">
        <v>0</v>
      </c>
      <c r="Q418" s="61">
        <v>0</v>
      </c>
      <c r="R418" s="61">
        <v>0</v>
      </c>
      <c r="S418" s="61">
        <v>0</v>
      </c>
      <c r="T418" s="60">
        <v>0</v>
      </c>
      <c r="U418" s="61">
        <v>0</v>
      </c>
      <c r="V418" s="61">
        <v>0</v>
      </c>
      <c r="W418" s="61">
        <v>0</v>
      </c>
      <c r="X418" s="71">
        <v>2</v>
      </c>
      <c r="Y418" s="72">
        <v>17</v>
      </c>
      <c r="Z418" s="61">
        <v>0</v>
      </c>
      <c r="AA418" s="60">
        <v>0</v>
      </c>
      <c r="AB418" s="61">
        <v>0</v>
      </c>
      <c r="AC418" s="61">
        <v>0</v>
      </c>
      <c r="AD418" s="61">
        <v>0</v>
      </c>
      <c r="AE418" s="61">
        <v>0</v>
      </c>
      <c r="AF418" s="60">
        <v>0</v>
      </c>
      <c r="AG418" s="61">
        <v>0</v>
      </c>
      <c r="AH418" s="61">
        <v>0</v>
      </c>
      <c r="AI418" s="61">
        <v>0</v>
      </c>
      <c r="AJ418" s="61">
        <v>0</v>
      </c>
      <c r="AK418" s="64" t="s">
        <v>25</v>
      </c>
    </row>
    <row r="419" spans="1:37" ht="17.25" thickBot="1">
      <c r="A419" s="73">
        <v>417</v>
      </c>
      <c r="B419" s="58" t="s">
        <v>2997</v>
      </c>
      <c r="C419" s="59" t="s">
        <v>1855</v>
      </c>
      <c r="D419" s="70" t="s">
        <v>1822</v>
      </c>
      <c r="E419" s="59" t="s">
        <v>83</v>
      </c>
      <c r="F419" s="70" t="s">
        <v>3758</v>
      </c>
      <c r="G419" s="70">
        <v>1999</v>
      </c>
      <c r="H419" s="71">
        <v>3</v>
      </c>
      <c r="I419" s="72">
        <v>1</v>
      </c>
      <c r="J419" s="72">
        <v>100</v>
      </c>
      <c r="K419" s="72">
        <v>1.1000000000000001</v>
      </c>
      <c r="L419" s="60">
        <v>0</v>
      </c>
      <c r="M419" s="61">
        <v>0</v>
      </c>
      <c r="N419" s="61">
        <v>0</v>
      </c>
      <c r="O419" s="61">
        <v>0</v>
      </c>
      <c r="P419" s="61">
        <v>0</v>
      </c>
      <c r="Q419" s="61">
        <v>0</v>
      </c>
      <c r="R419" s="72">
        <v>1</v>
      </c>
      <c r="S419" s="61">
        <v>0</v>
      </c>
      <c r="T419" s="71">
        <v>0.3</v>
      </c>
      <c r="U419" s="72">
        <v>0.3</v>
      </c>
      <c r="V419" s="72">
        <v>0.6</v>
      </c>
      <c r="W419" s="72">
        <v>0.9</v>
      </c>
      <c r="X419" s="71">
        <v>7</v>
      </c>
      <c r="Y419" s="72">
        <v>4</v>
      </c>
      <c r="Z419" s="72">
        <v>9</v>
      </c>
      <c r="AA419" s="60">
        <v>0</v>
      </c>
      <c r="AB419" s="61">
        <v>0</v>
      </c>
      <c r="AC419" s="61">
        <v>0</v>
      </c>
      <c r="AD419" s="61">
        <v>0</v>
      </c>
      <c r="AE419" s="61">
        <v>0</v>
      </c>
      <c r="AF419" s="71">
        <v>0.23</v>
      </c>
      <c r="AG419" s="72">
        <v>0.56000000000000005</v>
      </c>
      <c r="AH419" s="72">
        <v>0.79</v>
      </c>
      <c r="AI419" s="72">
        <v>0.23</v>
      </c>
      <c r="AJ419" s="72">
        <v>0.79</v>
      </c>
      <c r="AK419" s="64" t="s">
        <v>25</v>
      </c>
    </row>
    <row r="420" spans="1:37" ht="17.25" thickBot="1">
      <c r="A420" s="73">
        <v>418</v>
      </c>
      <c r="B420" s="58" t="s">
        <v>2742</v>
      </c>
      <c r="C420" s="59" t="s">
        <v>1816</v>
      </c>
      <c r="D420" s="70" t="s">
        <v>102</v>
      </c>
      <c r="E420" s="59" t="s">
        <v>2355</v>
      </c>
      <c r="F420" s="70" t="s">
        <v>3541</v>
      </c>
      <c r="G420" s="70">
        <v>2000</v>
      </c>
      <c r="H420" s="71">
        <v>2</v>
      </c>
      <c r="I420" s="61">
        <v>0</v>
      </c>
      <c r="J420" s="72">
        <v>57</v>
      </c>
      <c r="K420" s="72">
        <v>0.6</v>
      </c>
      <c r="L420" s="60">
        <v>0</v>
      </c>
      <c r="M420" s="61">
        <v>0</v>
      </c>
      <c r="N420" s="61">
        <v>0</v>
      </c>
      <c r="O420" s="61">
        <v>0</v>
      </c>
      <c r="P420" s="61">
        <v>0</v>
      </c>
      <c r="Q420" s="61">
        <v>0</v>
      </c>
      <c r="R420" s="61">
        <v>0</v>
      </c>
      <c r="S420" s="72">
        <v>1</v>
      </c>
      <c r="T420" s="71">
        <v>0.1</v>
      </c>
      <c r="U420" s="72">
        <v>0.1</v>
      </c>
      <c r="V420" s="61">
        <v>0</v>
      </c>
      <c r="W420" s="72">
        <v>0.2</v>
      </c>
      <c r="X420" s="71">
        <v>2</v>
      </c>
      <c r="Y420" s="61">
        <v>0</v>
      </c>
      <c r="Z420" s="72">
        <v>4</v>
      </c>
      <c r="AA420" s="60">
        <v>0</v>
      </c>
      <c r="AB420" s="61">
        <v>0</v>
      </c>
      <c r="AC420" s="61">
        <v>0</v>
      </c>
      <c r="AD420" s="61">
        <v>0</v>
      </c>
      <c r="AE420" s="61">
        <v>0</v>
      </c>
      <c r="AF420" s="71">
        <v>0.21</v>
      </c>
      <c r="AG420" s="72">
        <v>0.04</v>
      </c>
      <c r="AH420" s="72">
        <v>0.25</v>
      </c>
      <c r="AI420" s="72">
        <v>0.21</v>
      </c>
      <c r="AJ420" s="72">
        <v>0.25</v>
      </c>
      <c r="AK420" s="64" t="s">
        <v>25</v>
      </c>
    </row>
    <row r="421" spans="1:37" ht="17.25" thickBot="1">
      <c r="A421" s="73">
        <v>419</v>
      </c>
      <c r="B421" s="58" t="s">
        <v>2872</v>
      </c>
      <c r="C421" s="59" t="s">
        <v>1865</v>
      </c>
      <c r="D421" s="70" t="s">
        <v>104</v>
      </c>
      <c r="E421" s="59" t="s">
        <v>63</v>
      </c>
      <c r="F421" s="70" t="s">
        <v>3759</v>
      </c>
      <c r="G421" s="70">
        <v>1996</v>
      </c>
      <c r="H421" s="71">
        <v>4</v>
      </c>
      <c r="I421" s="72">
        <v>2</v>
      </c>
      <c r="J421" s="72">
        <v>191</v>
      </c>
      <c r="K421" s="72">
        <v>2.1</v>
      </c>
      <c r="L421" s="60">
        <v>0</v>
      </c>
      <c r="M421" s="61">
        <v>0</v>
      </c>
      <c r="N421" s="61">
        <v>0</v>
      </c>
      <c r="O421" s="61">
        <v>0</v>
      </c>
      <c r="P421" s="61">
        <v>0</v>
      </c>
      <c r="Q421" s="61">
        <v>0</v>
      </c>
      <c r="R421" s="61">
        <v>0</v>
      </c>
      <c r="S421" s="61">
        <v>0</v>
      </c>
      <c r="T421" s="71">
        <v>0.1</v>
      </c>
      <c r="U421" s="72">
        <v>0.1</v>
      </c>
      <c r="V421" s="72">
        <v>0.2</v>
      </c>
      <c r="W421" s="72">
        <v>0.3</v>
      </c>
      <c r="X421" s="71">
        <v>6</v>
      </c>
      <c r="Y421" s="72">
        <v>20</v>
      </c>
      <c r="Z421" s="72">
        <v>7</v>
      </c>
      <c r="AA421" s="60">
        <v>0</v>
      </c>
      <c r="AB421" s="61">
        <v>0</v>
      </c>
      <c r="AC421" s="61">
        <v>0</v>
      </c>
      <c r="AD421" s="61">
        <v>0</v>
      </c>
      <c r="AE421" s="61">
        <v>0</v>
      </c>
      <c r="AF421" s="71">
        <v>0.04</v>
      </c>
      <c r="AG421" s="72">
        <v>0.09</v>
      </c>
      <c r="AH421" s="72">
        <v>0.13</v>
      </c>
      <c r="AI421" s="72">
        <v>0.04</v>
      </c>
      <c r="AJ421" s="72">
        <v>0.13</v>
      </c>
      <c r="AK421" s="64" t="s">
        <v>25</v>
      </c>
    </row>
    <row r="422" spans="1:37" ht="17.25" thickBot="1">
      <c r="A422" s="73">
        <v>420</v>
      </c>
      <c r="B422" s="58" t="s">
        <v>362</v>
      </c>
      <c r="C422" s="59" t="s">
        <v>1817</v>
      </c>
      <c r="D422" s="70" t="s">
        <v>104</v>
      </c>
      <c r="E422" s="59" t="s">
        <v>91</v>
      </c>
      <c r="F422" s="70" t="s">
        <v>3760</v>
      </c>
      <c r="G422" s="70">
        <v>1994</v>
      </c>
      <c r="H422" s="71">
        <v>5</v>
      </c>
      <c r="I422" s="72">
        <v>5</v>
      </c>
      <c r="J422" s="72">
        <v>450</v>
      </c>
      <c r="K422" s="72">
        <v>5</v>
      </c>
      <c r="L422" s="71">
        <v>1</v>
      </c>
      <c r="M422" s="61">
        <v>0</v>
      </c>
      <c r="N422" s="72">
        <v>1</v>
      </c>
      <c r="O422" s="72">
        <v>1</v>
      </c>
      <c r="P422" s="61">
        <v>0</v>
      </c>
      <c r="Q422" s="61">
        <v>0</v>
      </c>
      <c r="R422" s="61">
        <v>0</v>
      </c>
      <c r="S422" s="61">
        <v>0</v>
      </c>
      <c r="T422" s="71">
        <v>0.3</v>
      </c>
      <c r="U422" s="72">
        <v>0.3</v>
      </c>
      <c r="V422" s="61">
        <v>0</v>
      </c>
      <c r="W422" s="72">
        <v>0.3</v>
      </c>
      <c r="X422" s="60">
        <v>0</v>
      </c>
      <c r="Y422" s="72">
        <v>3</v>
      </c>
      <c r="Z422" s="61">
        <v>0</v>
      </c>
      <c r="AA422" s="71">
        <v>0.2</v>
      </c>
      <c r="AB422" s="61">
        <v>0</v>
      </c>
      <c r="AC422" s="72">
        <v>0.2</v>
      </c>
      <c r="AD422" s="72">
        <v>0.2</v>
      </c>
      <c r="AE422" s="72">
        <v>0.2</v>
      </c>
      <c r="AF422" s="71">
        <v>0.05</v>
      </c>
      <c r="AG422" s="61">
        <v>0</v>
      </c>
      <c r="AH422" s="72">
        <v>0.05</v>
      </c>
      <c r="AI422" s="72">
        <v>0.05</v>
      </c>
      <c r="AJ422" s="72">
        <v>0.05</v>
      </c>
      <c r="AK422" s="64" t="s">
        <v>25</v>
      </c>
    </row>
    <row r="423" spans="1:37">
      <c r="A423" s="74">
        <v>421</v>
      </c>
      <c r="B423" s="65" t="s">
        <v>363</v>
      </c>
      <c r="C423" s="66" t="s">
        <v>1819</v>
      </c>
      <c r="D423" s="75" t="s">
        <v>103</v>
      </c>
      <c r="E423" s="66" t="s">
        <v>63</v>
      </c>
      <c r="F423" s="75" t="s">
        <v>3761</v>
      </c>
      <c r="G423" s="75">
        <v>1998</v>
      </c>
      <c r="H423" s="76">
        <v>5</v>
      </c>
      <c r="I423" s="77">
        <v>5</v>
      </c>
      <c r="J423" s="77">
        <v>440</v>
      </c>
      <c r="K423" s="77">
        <v>4.9000000000000004</v>
      </c>
      <c r="L423" s="76">
        <v>2</v>
      </c>
      <c r="M423" s="68">
        <v>0</v>
      </c>
      <c r="N423" s="77">
        <v>2</v>
      </c>
      <c r="O423" s="77">
        <v>1</v>
      </c>
      <c r="P423" s="77">
        <v>1</v>
      </c>
      <c r="Q423" s="77">
        <v>1</v>
      </c>
      <c r="R423" s="68">
        <v>0</v>
      </c>
      <c r="S423" s="68">
        <v>0</v>
      </c>
      <c r="T423" s="76">
        <v>1.7</v>
      </c>
      <c r="U423" s="77">
        <v>0.9</v>
      </c>
      <c r="V423" s="77">
        <v>0.2</v>
      </c>
      <c r="W423" s="77">
        <v>1</v>
      </c>
      <c r="X423" s="76">
        <v>19</v>
      </c>
      <c r="Y423" s="77">
        <v>32</v>
      </c>
      <c r="Z423" s="77">
        <v>28</v>
      </c>
      <c r="AA423" s="76">
        <v>0.41</v>
      </c>
      <c r="AB423" s="68">
        <v>0</v>
      </c>
      <c r="AC423" s="77">
        <v>0.41</v>
      </c>
      <c r="AD423" s="77">
        <v>0.2</v>
      </c>
      <c r="AE423" s="77">
        <v>0.2</v>
      </c>
      <c r="AF423" s="76">
        <v>0.34</v>
      </c>
      <c r="AG423" s="77">
        <v>0.03</v>
      </c>
      <c r="AH423" s="77">
        <v>0.38</v>
      </c>
      <c r="AI423" s="77">
        <v>0.18</v>
      </c>
      <c r="AJ423" s="77">
        <v>0.21</v>
      </c>
      <c r="AK423" s="69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312D7806-3ED7-4E72-91C6-4140883259B8}"/>
    <hyperlink ref="C3" r:id="rId2" display="https://fbref.com/en/country/ENG/England-Football" xr:uid="{0AF36ECF-74A7-44E6-93E9-34643237054A}"/>
    <hyperlink ref="E3" r:id="rId3" display="https://fbref.com/en/squads/4ba7cbea/Bournemouth-Stats" xr:uid="{D6DA906A-6A39-47C3-BD89-5FF80DE1DFC4}"/>
    <hyperlink ref="AK3" r:id="rId4" display="https://fbref.com/en/players/774cf58b/matchlogs/2023-2024/summary/Max-Aarons-Match-Logs" xr:uid="{6A9DEF47-7DC0-4B93-B4BD-3A9C73DFF772}"/>
    <hyperlink ref="B4" r:id="rId5" display="https://fbref.com/en/players/77816c91/Benie-Adama-Traore" xr:uid="{00E40B50-7D57-4EE0-9EB1-59E6F2C626CE}"/>
    <hyperlink ref="C4" r:id="rId6" display="https://fbref.com/en/country/CIV/Cote-dIvoire-Football" xr:uid="{9EE2E4FB-FB61-403B-9AF8-21B59B236E5B}"/>
    <hyperlink ref="E4" r:id="rId7" display="https://fbref.com/en/squads/1df6b87e/Sheffield-United-Stats" xr:uid="{EB60170B-27BE-4A90-B230-4A135D920C61}"/>
    <hyperlink ref="AK4" r:id="rId8" display="https://fbref.com/en/players/77816c91/matchlogs/2023-2024/summary/Benie-Adama-Traore-Match-Logs" xr:uid="{4F6995DE-9D27-4F41-9394-55744BEFAD59}"/>
    <hyperlink ref="B5" r:id="rId9" display="https://fbref.com/en/players/c81d773d/Tosin-Adarabioyo" xr:uid="{44E8854E-DF46-4C6B-ABB1-0838E8A27FC0}"/>
    <hyperlink ref="C5" r:id="rId10" display="https://fbref.com/en/country/ENG/England-Football" xr:uid="{8AA6B287-A1AA-4DC9-86B0-1076AD741B12}"/>
    <hyperlink ref="E5" r:id="rId11" display="https://fbref.com/en/squads/fd962109/Fulham-Stats" xr:uid="{0D3D2A74-EAF0-438E-BA57-49129CA31B9C}"/>
    <hyperlink ref="AK5" r:id="rId12" display="https://fbref.com/en/players/c81d773d/matchlogs/2023-2024/summary/Tosin-Adarabioyo-Match-Logs" xr:uid="{6B4E305B-2AF2-4247-BD47-9DC92FEB13FF}"/>
    <hyperlink ref="B6" r:id="rId13" display="https://fbref.com/en/players/0480ebc7/Elijah-Adebayo" xr:uid="{62616BE2-B9BA-4BA2-B689-E34EB912FF53}"/>
    <hyperlink ref="C6" r:id="rId14" display="https://fbref.com/en/country/ENG/England-Football" xr:uid="{98B1194A-2CFA-4A22-99F0-2F19A2A8FFCD}"/>
    <hyperlink ref="E6" r:id="rId15" display="https://fbref.com/en/squads/e297cd13/Luton-Town-Stats" xr:uid="{99BA059A-A678-4B86-BF50-ED1EB4F574F4}"/>
    <hyperlink ref="AK6" r:id="rId16" display="https://fbref.com/en/players/0480ebc7/matchlogs/2023-2024/summary/Elijah-Adebayo-Match-Logs" xr:uid="{9EE8B53F-880E-4ABA-9B1B-A578B055B4F1}"/>
    <hyperlink ref="B7" r:id="rId17" display="https://fbref.com/en/players/4dcec659/Simon-Adingra" xr:uid="{90B5E3F6-B265-4914-8030-FDCA5CEA6CA8}"/>
    <hyperlink ref="C7" r:id="rId18" display="https://fbref.com/en/country/CIV/Cote-dIvoire-Football" xr:uid="{11C55ACF-5E96-4581-BF27-11336D906287}"/>
    <hyperlink ref="E7" r:id="rId19" display="https://fbref.com/en/squads/d07537b9/Brighton-and-Hove-Albion-Stats" xr:uid="{F7A764C0-9F2D-48E8-AD36-50EAFCA3186D}"/>
    <hyperlink ref="AK7" r:id="rId20" display="https://fbref.com/en/players/4dcec659/matchlogs/2023-2024/summary/Simon-Adingra-Match-Logs" xr:uid="{A7F8CF5B-02CF-4938-BED9-CAE8BADE7BBE}"/>
    <hyperlink ref="B8" r:id="rId21" display="https://fbref.com/en/players/288e1e13/Nayef-Aguerd" xr:uid="{A46EA6B5-C113-461D-985C-D4D7105B8F5D}"/>
    <hyperlink ref="C8" r:id="rId22" display="https://fbref.com/en/country/MAR/Morocco-Football" xr:uid="{26D989F5-BED5-4787-A5D2-32BE48592B6C}"/>
    <hyperlink ref="E8" r:id="rId23" display="https://fbref.com/en/squads/7c21e445/West-Ham-United-Stats" xr:uid="{0BA85770-9297-47CC-9E97-C70C441A73FF}"/>
    <hyperlink ref="AK8" r:id="rId24" display="https://fbref.com/en/players/288e1e13/matchlogs/2023-2024/summary/Nayef-Aguerd-Match-Logs" xr:uid="{D74C485A-C78E-4825-92EF-0826734B26A1}"/>
    <hyperlink ref="B9" r:id="rId25" display="https://fbref.com/en/players/a6c58494/Naouirou-Ahamada" xr:uid="{075389BA-B037-41C1-8CF5-BE37949E7EC7}"/>
    <hyperlink ref="C9" r:id="rId26" display="https://fbref.com/en/country/FRA/France-Football" xr:uid="{87AD1FD1-4ABA-459A-81BF-444702C47002}"/>
    <hyperlink ref="E9" r:id="rId27" display="https://fbref.com/en/squads/47c64c55/Crystal-Palace-Stats" xr:uid="{17221B23-66DB-4925-8ED4-0D325F078D25}"/>
    <hyperlink ref="AK9" r:id="rId28" display="https://fbref.com/en/players/a6c58494/matchlogs/2023-2024/summary/Naouirou-Ahamada-Match-Logs" xr:uid="{98A75AEA-235D-4F40-837C-7435760EA24B}"/>
    <hyperlink ref="B10" r:id="rId29" display="https://fbref.com/en/players/eab957a3/Anel-Ahmedhodzic" xr:uid="{5BB002D1-8C73-492B-9D61-FC57D89C177E}"/>
    <hyperlink ref="C10" r:id="rId30" display="https://fbref.com/en/country/BIH/Bosnia-and-Herzegovina-Football" xr:uid="{D204A766-1E8B-496C-A48A-20BB0B843546}"/>
    <hyperlink ref="E10" r:id="rId31" display="https://fbref.com/en/squads/1df6b87e/Sheffield-United-Stats" xr:uid="{8311A48B-D677-4D65-A948-AA59CC2F7B5A}"/>
    <hyperlink ref="AK10" r:id="rId32" display="https://fbref.com/en/players/eab957a3/matchlogs/2023-2024/summary/Anel-Ahmedhodzic-Match-Logs" xr:uid="{BEA48516-D22B-4C2F-8755-F122BDF17049}"/>
    <hyperlink ref="B11" r:id="rId33" display="https://fbref.com/en/players/246d153b/Ola-Aina" xr:uid="{CDC64923-E359-41BD-9959-6C8161574154}"/>
    <hyperlink ref="C11" r:id="rId34" display="https://fbref.com/en/country/NGA/Nigeria-Football" xr:uid="{9004D544-B8AC-4379-BD2A-D45B37071F69}"/>
    <hyperlink ref="E11" r:id="rId35" display="https://fbref.com/en/squads/e4a775cb/Nottingham-Forest-Stats" xr:uid="{B1B4A1C1-96B2-4927-9A80-F863DBCD76A8}"/>
    <hyperlink ref="AK11" r:id="rId36" display="https://fbref.com/en/players/246d153b/matchlogs/2023-2024/summary/Ola-Aina-Match-Logs" xr:uid="{12304A62-17D4-4BD4-B16D-004B0231D9F6}"/>
    <hyperlink ref="B12" r:id="rId37" display="https://fbref.com/en/players/9b398aea/Rayan-Ait-Nouri" xr:uid="{5F9E5415-4F5F-49AB-8830-436F5AF5B3D7}"/>
    <hyperlink ref="C12" r:id="rId38" display="https://fbref.com/en/country/ALG/Algeria-Football" xr:uid="{D13C0683-E1A7-42F5-A029-005603CE773D}"/>
    <hyperlink ref="E12" r:id="rId39" display="https://fbref.com/en/squads/8cec06e1/Wolverhampton-Wanderers-Stats" xr:uid="{9BC7822C-C479-47BC-9752-AA764FF43B3D}"/>
    <hyperlink ref="AK12" r:id="rId40" display="https://fbref.com/en/players/9b398aea/matchlogs/2023-2024/summary/Rayan-Ait-Nouri-Match-Logs" xr:uid="{74CF5F97-F4CC-4EB2-8476-AFBD76B3DD63}"/>
    <hyperlink ref="B13" r:id="rId41" display="https://fbref.com/en/players/a8c0acb7/Kristoffer-Ajer" xr:uid="{9ED91C77-17CE-4DF5-AFEB-04530DE765D6}"/>
    <hyperlink ref="C13" r:id="rId42" display="https://fbref.com/en/country/NOR/Norway-Football" xr:uid="{2CA83A55-30D5-41D8-9F3A-800832B0FBB7}"/>
    <hyperlink ref="E13" r:id="rId43" display="https://fbref.com/en/squads/cd051869/Brentford-Stats" xr:uid="{95BC0B17-7FFF-4341-B82D-B23356064FC5}"/>
    <hyperlink ref="AK13" r:id="rId44" display="https://fbref.com/en/players/a8c0acb7/matchlogs/2023-2024/summary/Kristoffer-Ajer-Match-Logs" xr:uid="{BD8D552F-36CF-4E2E-9280-1D7C95FD5034}"/>
    <hyperlink ref="B14" r:id="rId45" display="https://fbref.com/en/players/89ac64a6/Manuel-Akanji" xr:uid="{58F3602F-0765-46AC-93DF-F6DF2565AC0A}"/>
    <hyperlink ref="C14" r:id="rId46" display="https://fbref.com/en/country/SUI/Switzerland-Football" xr:uid="{0EA80F64-1698-46A5-AE65-8517AA2B7F99}"/>
    <hyperlink ref="E14" r:id="rId47" display="https://fbref.com/en/squads/b8fd03ef/Manchester-City-Stats" xr:uid="{B1861C19-A974-4A1A-9886-B72F23864A71}"/>
    <hyperlink ref="AK14" r:id="rId48" display="https://fbref.com/en/players/89ac64a6/matchlogs/2023-2024/summary/Manuel-Akanji-Match-Logs" xr:uid="{1F63901F-8022-4090-9D20-C618B914D091}"/>
    <hyperlink ref="B15" r:id="rId49" display="https://fbref.com/en/players/eaeca114/Nathan-Ake" xr:uid="{F8FF41FF-E4C8-467B-BBC1-A3F6BDB5EFED}"/>
    <hyperlink ref="C15" r:id="rId50" display="https://fbref.com/en/country/NED/Netherlands-Football" xr:uid="{20EB27EB-EA77-4949-9CC8-5A530CE07DEF}"/>
    <hyperlink ref="E15" r:id="rId51" display="https://fbref.com/en/squads/b8fd03ef/Manchester-City-Stats" xr:uid="{256A773C-8553-4460-843B-D0A7EA13C2ED}"/>
    <hyperlink ref="AK15" r:id="rId52" display="https://fbref.com/en/players/eaeca114/matchlogs/2023-2024/summary/Nathan-Ake-Match-Logs" xr:uid="{DE827F90-ABB5-495B-9B1A-C1942AFFB9AD}"/>
    <hyperlink ref="B16" r:id="rId53" display="https://fbref.com/en/players/cd1acf9d/Trent-Alexander-Arnold" xr:uid="{1A6D54B7-4033-4CA7-999E-D6A2BCC752D6}"/>
    <hyperlink ref="C16" r:id="rId54" display="https://fbref.com/en/country/ENG/England-Football" xr:uid="{F20C070C-0298-4C98-AF07-5E39E5FAB919}"/>
    <hyperlink ref="E16" r:id="rId55" display="https://fbref.com/en/squads/822bd0ba/Liverpool-Stats" xr:uid="{0483B675-95C7-49EF-B24C-C8DE792CAB19}"/>
    <hyperlink ref="AK16" r:id="rId56" display="https://fbref.com/en/players/cd1acf9d/matchlogs/2023-2024/summary/Trent-Alexander-Arnold-Match-Logs" xr:uid="{A7CC2A99-8D41-435A-B64E-EE7618FAC14A}"/>
    <hyperlink ref="B17" r:id="rId57" display="https://fbref.com/en/players/7a2e46a8/Alisson" xr:uid="{BC6C4B1C-FECC-4CAE-A713-46C705625214}"/>
    <hyperlink ref="C17" r:id="rId58" display="https://fbref.com/en/country/BRA/Brazil-Football" xr:uid="{56EDFE04-B473-43AC-B43F-03A8EA0AC339}"/>
    <hyperlink ref="E17" r:id="rId59" display="https://fbref.com/en/squads/822bd0ba/Liverpool-Stats" xr:uid="{D185A822-FA55-4CF9-A492-780BFFC03244}"/>
    <hyperlink ref="AK17" r:id="rId60" display="https://fbref.com/en/players/7a2e46a8/matchlogs/2023-2024/summary/Alisson-Match-Logs" xr:uid="{1B4A35EC-E0BB-44AE-8DB1-514A829DCC35}"/>
    <hyperlink ref="B18" r:id="rId61" display="https://fbref.com/en/players/862a1c15/Miguel-Almiron" xr:uid="{120C2FE1-53E8-4FBD-8B7E-AB25FD8BD8DD}"/>
    <hyperlink ref="C18" r:id="rId62" display="https://fbref.com/en/country/PAR/Paraguay-Football" xr:uid="{F4DB0497-37FB-406E-BE19-F645A3CD26BF}"/>
    <hyperlink ref="E18" r:id="rId63" display="https://fbref.com/en/squads/b2b47a98/Newcastle-United-Stats" xr:uid="{F2E4A94D-C94B-4F53-8703-6AE8A0894CD8}"/>
    <hyperlink ref="AK18" r:id="rId64" display="https://fbref.com/en/players/862a1c15/matchlogs/2023-2024/summary/Miguel-Almiron-Match-Logs" xr:uid="{A5403E58-9CBA-4606-BC24-30C984EA2B3D}"/>
    <hyperlink ref="B19" r:id="rId65" display="https://fbref.com/en/players/8b3ab7ad/Edson-Alvarez" xr:uid="{E524783E-6D8B-42B8-9388-03A4847C34D9}"/>
    <hyperlink ref="C19" r:id="rId66" display="https://fbref.com/en/country/MEX/Mexico-Football" xr:uid="{6FE5CE7E-06B4-4A33-935D-5E2ACD068E72}"/>
    <hyperlink ref="E19" r:id="rId67" display="https://fbref.com/en/squads/7c21e445/West-Ham-United-Stats" xr:uid="{97DF4EA4-3D8B-4E02-B757-90B2EA9FE861}"/>
    <hyperlink ref="AK19" r:id="rId68" display="https://fbref.com/en/players/8b3ab7ad/matchlogs/2023-2024/summary/Edson-Alvarez-Match-Logs" xr:uid="{38BB559E-3F84-48BB-BA3F-E69E8C509A7E}"/>
    <hyperlink ref="B20" r:id="rId69" display="https://fbref.com/en/players/15ab5a2b/Julian-Alvarez" xr:uid="{73EA17DF-172C-4510-933A-1FCCB2284660}"/>
    <hyperlink ref="C20" r:id="rId70" display="https://fbref.com/en/country/ARG/Argentina-Football" xr:uid="{7366FD21-50DC-4AE4-B22E-BE3C5A9BBF0B}"/>
    <hyperlink ref="E20" r:id="rId71" display="https://fbref.com/en/squads/b8fd03ef/Manchester-City-Stats" xr:uid="{697E22BB-3E33-4F81-BB13-03C4E9AC2E19}"/>
    <hyperlink ref="AK20" r:id="rId72" display="https://fbref.com/en/players/15ab5a2b/matchlogs/2023-2024/summary/Julian-Alvarez-Match-Logs" xr:uid="{C565EDA2-CE27-4A99-A369-081FB798CCBF}"/>
    <hyperlink ref="B21" r:id="rId73" display="https://fbref.com/en/players/2ee5b0c9/Zeki-Amdouni" xr:uid="{027AF70B-7BE2-495F-9E93-824480ADA31B}"/>
    <hyperlink ref="C21" r:id="rId74" display="https://fbref.com/en/country/SUI/Switzerland-Football" xr:uid="{0EAE78A3-37B0-4C4D-80CD-E6D392241AAD}"/>
    <hyperlink ref="E21" r:id="rId75" display="https://fbref.com/en/squads/943e8050/Burnley-Stats" xr:uid="{4B89A35C-D54F-4187-AF20-79B86D8ABD50}"/>
    <hyperlink ref="AK21" r:id="rId76" display="https://fbref.com/en/players/2ee5b0c9/matchlogs/2023-2024/summary/Zeki-Amdouni-Match-Logs" xr:uid="{9ED036B6-9CF6-43B9-A5AE-3EAAEF4A7C1C}"/>
    <hyperlink ref="B22" r:id="rId77" display="https://fbref.com/en/players/e34fc66d/Joachim-Andersen" xr:uid="{A790242E-AA97-4CCA-BFB2-6DDC5DDC1EBA}"/>
    <hyperlink ref="C22" r:id="rId78" display="https://fbref.com/en/country/DEN/Denmark-Football" xr:uid="{AD4C240B-FD54-4FDF-9F77-81967A20A096}"/>
    <hyperlink ref="E22" r:id="rId79" display="https://fbref.com/en/squads/47c64c55/Crystal-Palace-Stats" xr:uid="{3685EE50-4F40-4780-97CE-85059EDBC102}"/>
    <hyperlink ref="AK22" r:id="rId80" display="https://fbref.com/en/players/e34fc66d/matchlogs/2023-2024/summary/Joachim-Andersen-Match-Logs" xr:uid="{2B7E2B8E-328D-4DB7-A96E-80EC0EAE21A7}"/>
    <hyperlink ref="B23" r:id="rId81" display="https://fbref.com/en/players/de31038e/Elliot-Anderson" xr:uid="{5D12EECF-10E1-440D-AE7E-5BFC1E097C81}"/>
    <hyperlink ref="C23" r:id="rId82" display="https://fbref.com/en/country/SCO/Scotland-Football" xr:uid="{25888AF6-074F-4324-8601-188542880F77}"/>
    <hyperlink ref="E23" r:id="rId83" display="https://fbref.com/en/squads/b2b47a98/Newcastle-United-Stats" xr:uid="{18462F20-19FB-43FC-8C4D-B98EB507BEB6}"/>
    <hyperlink ref="AK23" r:id="rId84" display="https://fbref.com/en/players/de31038e/matchlogs/2023-2024/summary/Elliot-Anderson-Match-Logs" xr:uid="{DDD17366-4168-46E4-8D4E-81C70CDD6634}"/>
    <hyperlink ref="B24" r:id="rId85" display="https://fbref.com/en/players/e4238fb1/Jaidon-Anthony" xr:uid="{757BDF93-C687-44E3-8F13-EFC29469E2C7}"/>
    <hyperlink ref="C24" r:id="rId86" display="https://fbref.com/en/country/ENG/England-Football" xr:uid="{55D569B8-6A04-427C-A323-BCDCEC365098}"/>
    <hyperlink ref="E24" r:id="rId87" display="https://fbref.com/en/squads/4ba7cbea/Bournemouth-Stats" xr:uid="{09EFADF3-4A73-4CB7-B3D0-C224B88E35AE}"/>
    <hyperlink ref="AK24" r:id="rId88" display="https://fbref.com/en/players/e4238fb1/matchlogs/2023-2024/summary/Jaidon-Anthony-Match-Logs" xr:uid="{38016F8D-EBD6-4E4C-82F8-0BF23C2718CA}"/>
    <hyperlink ref="B25" r:id="rId89" display="https://fbref.com/en/players/ac05f970/Michail-Antonio" xr:uid="{FA5C168F-D743-419F-8645-D96AAF802570}"/>
    <hyperlink ref="C25" r:id="rId90" display="https://fbref.com/en/country/JAM/Jamaica-Football" xr:uid="{475B5696-D262-4EC3-A182-EDF62684E824}"/>
    <hyperlink ref="E25" r:id="rId91" display="https://fbref.com/en/squads/7c21e445/West-Ham-United-Stats" xr:uid="{62BD2788-83E6-444F-A3AA-0A76D528474A}"/>
    <hyperlink ref="AK25" r:id="rId92" display="https://fbref.com/en/players/ac05f970/matchlogs/2023-2024/summary/Michail-Antonio-Match-Logs" xr:uid="{47283BCD-68D7-40BF-9D36-DF85AF60E7E2}"/>
    <hyperlink ref="B26" r:id="rId93" display="https://fbref.com/en/players/99127249/Antony" xr:uid="{173AB3DE-950C-41DE-BC13-CBC0F5E06608}"/>
    <hyperlink ref="C26" r:id="rId94" display="https://fbref.com/en/country/BRA/Brazil-Football" xr:uid="{9DDB55E9-D81D-4546-8792-40262165EB29}"/>
    <hyperlink ref="E26" r:id="rId95" display="https://fbref.com/en/squads/19538871/Manchester-United-Stats" xr:uid="{545A5BC0-844B-4163-830D-0C1F87574CBD}"/>
    <hyperlink ref="AK26" r:id="rId96" display="https://fbref.com/en/players/99127249/matchlogs/2023-2024/summary/Antony-Match-Logs" xr:uid="{C37D0161-AA61-42F6-B710-335999AF86D1}"/>
    <hyperlink ref="B27" r:id="rId97" display="https://fbref.com/en/players/05e8ca6d/Cameron-Archer" xr:uid="{A06B8410-905F-4794-AAF6-E81106921899}"/>
    <hyperlink ref="C27" r:id="rId98" display="https://fbref.com/en/country/ENG/England-Football" xr:uid="{29D4380F-8147-40AD-A5D2-F2AF3A86001D}"/>
    <hyperlink ref="E27" r:id="rId99" display="https://fbref.com/en/squads/1df6b87e/Sheffield-United-Stats" xr:uid="{E9949CF8-ECEC-438B-8C4C-B093CCFB9737}"/>
    <hyperlink ref="AK27" r:id="rId100" display="https://fbref.com/en/players/05e8ca6d/matchlogs/2023-2024/summary/Cameron-Archer-Match-Logs" xr:uid="{514AE44B-5E60-499B-B19B-D14BF567B59A}"/>
    <hyperlink ref="B28" r:id="rId101" display="https://fbref.com/en/players/05e8ca6d/Cameron-Archer" xr:uid="{B8298CF8-A1A9-4AB2-A9C8-63F32241D755}"/>
    <hyperlink ref="C28" r:id="rId102" display="https://fbref.com/en/country/ENG/England-Football" xr:uid="{2DA7341A-5077-4A67-ACEE-01A3287DE4C2}"/>
    <hyperlink ref="E28" r:id="rId103" display="https://fbref.com/en/squads/8602292d/Aston-Villa-Stats" xr:uid="{E2EF3FB0-AB00-4AF2-9C44-8343038ABB87}"/>
    <hyperlink ref="AK28" r:id="rId104" display="https://fbref.com/en/players/05e8ca6d/matchlogs/2023-2024/summary/Cameron-Archer-Match-Logs" xr:uid="{084F0AD0-6CD3-427A-B5DF-AFF7FE2CEEEF}"/>
    <hyperlink ref="B29" r:id="rId105" display="https://fbref.com/en/players/2f965a72/Alphonse-Areola" xr:uid="{CB5F9F74-B939-4329-A310-7876D58B1C18}"/>
    <hyperlink ref="C29" r:id="rId106" display="https://fbref.com/en/country/FRA/France-Football" xr:uid="{EDA606EC-288A-45EC-B11B-6FFE4D401883}"/>
    <hyperlink ref="E29" r:id="rId107" display="https://fbref.com/en/squads/7c21e445/West-Ham-United-Stats" xr:uid="{01A14C7C-D57E-4E2D-8CEC-5E0A6503AC5A}"/>
    <hyperlink ref="AK29" r:id="rId108" display="https://fbref.com/en/players/2f965a72/matchlogs/2023-2024/summary/Alphonse-Areola-Match-Logs" xr:uid="{789AFB2D-3AA0-4C4B-B85A-2540394E6B27}"/>
    <hyperlink ref="B30" r:id="rId109" display="https://fbref.com/en/players/5c2b4f07/Serge-Aurier" xr:uid="{8A87A333-6BA9-462A-8EDF-62DF53A18862}"/>
    <hyperlink ref="C30" r:id="rId110" display="https://fbref.com/en/country/CIV/Cote-dIvoire-Football" xr:uid="{2AB0BBE4-5E2F-4211-937D-8D14BC00A862}"/>
    <hyperlink ref="E30" r:id="rId111" display="https://fbref.com/en/squads/e4a775cb/Nottingham-Forest-Stats" xr:uid="{A94D50CE-A165-44B0-9B4E-CB2F6DE685AA}"/>
    <hyperlink ref="AK30" r:id="rId112" display="https://fbref.com/en/players/5c2b4f07/matchlogs/2023-2024/summary/Serge-Aurier-Match-Logs" xr:uid="{E15DEB76-5942-41E7-A0C8-F101581DE54E}"/>
    <hyperlink ref="B31" r:id="rId113" display="https://fbref.com/en/players/e5478b87/Taiwo-Awoniyi" xr:uid="{D0D9A535-F816-407A-8B05-0A0E8A06CF32}"/>
    <hyperlink ref="C31" r:id="rId114" display="https://fbref.com/en/country/NGA/Nigeria-Football" xr:uid="{FD32DEB7-B6B5-4D4C-8B3A-8AA21FB591B4}"/>
    <hyperlink ref="E31" r:id="rId115" display="https://fbref.com/en/squads/e4a775cb/Nottingham-Forest-Stats" xr:uid="{5CC26BEE-E30F-4804-917A-C6FF58AC0D70}"/>
    <hyperlink ref="AK31" r:id="rId116" display="https://fbref.com/en/players/e5478b87/matchlogs/2023-2024/summary/Taiwo-Awoniyi-Match-Logs" xr:uid="{38F769C1-AE25-4CFB-B70A-A1E9FA9273BC}"/>
    <hyperlink ref="B32" r:id="rId117" display="https://fbref.com/en/players/da052c14/Jordan-Ayew" xr:uid="{8B4C46ED-0B36-48D5-8318-2D701085DB2A}"/>
    <hyperlink ref="C32" r:id="rId118" display="https://fbref.com/en/country/GHA/Ghana-Football" xr:uid="{65DCC18B-8EF1-4A01-98B6-B39BF26F902D}"/>
    <hyperlink ref="E32" r:id="rId119" display="https://fbref.com/en/squads/47c64c55/Crystal-Palace-Stats" xr:uid="{B86FB525-379D-4D87-BBC0-CE0C4C12152D}"/>
    <hyperlink ref="AK32" r:id="rId120" display="https://fbref.com/en/players/da052c14/matchlogs/2023-2024/summary/Jordan-Ayew-Match-Logs" xr:uid="{71559DFF-A529-423B-B028-2D8E90C39BCA}"/>
    <hyperlink ref="B33" r:id="rId121" display="https://fbref.com/en/players/3a233281/Leon-Bailey" xr:uid="{16955EEC-5BAD-4AAF-94D5-6E05EF0B8730}"/>
    <hyperlink ref="C33" r:id="rId122" display="https://fbref.com/en/country/JAM/Jamaica-Football" xr:uid="{DEE37170-29BA-4179-9AD3-92270AE15764}"/>
    <hyperlink ref="E33" r:id="rId123" display="https://fbref.com/en/squads/8602292d/Aston-Villa-Stats" xr:uid="{09EFFF23-32CC-4462-A803-93916A40C406}"/>
    <hyperlink ref="AK33" r:id="rId124" display="https://fbref.com/en/players/3a233281/matchlogs/2023-2024/summary/Leon-Bailey-Match-Logs" xr:uid="{039AD1C1-3169-4D0E-B374-B2B98E85B4CD}"/>
    <hyperlink ref="B34" r:id="rId125" display="https://fbref.com/en/players/394854c4/George-Baldock" xr:uid="{9484F43F-43F1-4870-B8FC-6F5767D94C20}"/>
    <hyperlink ref="C34" r:id="rId126" display="https://fbref.com/en/country/GRE/Greece-Football" xr:uid="{955E760F-BB55-49F5-A62B-211680826677}"/>
    <hyperlink ref="E34" r:id="rId127" display="https://fbref.com/en/squads/1df6b87e/Sheffield-United-Stats" xr:uid="{27EE89F6-1D4C-4D2E-B1CB-B4AA5F6544F7}"/>
    <hyperlink ref="AK34" r:id="rId128" display="https://fbref.com/en/players/394854c4/matchlogs/2023-2024/summary/George-Baldock-Match-Logs" xr:uid="{CA28DC07-DE9C-4D00-B2DC-7D203B412478}"/>
    <hyperlink ref="B35" r:id="rId129" display="https://fbref.com/en/players/2886c9b5/Shandon-Baptiste" xr:uid="{091D75D1-DEED-47D3-BBD4-87A2E36B491C}"/>
    <hyperlink ref="C35" r:id="rId130" display="https://fbref.com/en/country/GRN/Grenada-Football" xr:uid="{9F8842FC-A0C5-4D8A-AE0F-04D688ACB10B}"/>
    <hyperlink ref="E35" r:id="rId131" display="https://fbref.com/en/squads/cd051869/Brentford-Stats" xr:uid="{EF8890DA-3306-4D5D-9AD7-AA56C9B7E352}"/>
    <hyperlink ref="AK35" r:id="rId132" display="https://fbref.com/en/players/2886c9b5/matchlogs/2023-2024/summary/Shandon-Baptiste-Match-Logs" xr:uid="{1D422165-D5AF-4A9E-B0BA-FD433F4A916C}"/>
    <hyperlink ref="B36" r:id="rId133" display="https://fbref.com/en/players/3a24769f/Ross-Barkley" xr:uid="{C2F1D7A8-3BD3-4138-BD04-98B1CB8BB986}"/>
    <hyperlink ref="C36" r:id="rId134" display="https://fbref.com/en/country/ENG/England-Football" xr:uid="{9CA64A1D-E5E0-4F67-9E9D-965E51D406D5}"/>
    <hyperlink ref="E36" r:id="rId135" display="https://fbref.com/en/squads/e297cd13/Luton-Town-Stats" xr:uid="{23AE4B16-17F1-4B89-9380-7624628BB32B}"/>
    <hyperlink ref="AK36" r:id="rId136" display="https://fbref.com/en/players/3a24769f/matchlogs/2023-2024/summary/Ross-Barkley-Match-Logs" xr:uid="{88EE63CA-CE92-43F3-917A-4F6583481F32}"/>
    <hyperlink ref="B37" r:id="rId137" display="https://fbref.com/en/players/3ea50f67/Harvey-Barnes" xr:uid="{FF2199B5-813E-4059-87D7-58EC5AD64A52}"/>
    <hyperlink ref="C37" r:id="rId138" display="https://fbref.com/en/country/ENG/England-Football" xr:uid="{36C0CA3F-CEC0-4713-96E3-87007F205CAB}"/>
    <hyperlink ref="E37" r:id="rId139" display="https://fbref.com/en/squads/b2b47a98/Newcastle-United-Stats" xr:uid="{731D7FB7-DFA6-43E3-B3E5-33C1A997093B}"/>
    <hyperlink ref="AK37" r:id="rId140" display="https://fbref.com/en/players/3ea50f67/matchlogs/2023-2024/summary/Harvey-Barnes-Match-Logs" xr:uid="{F850CC3A-697D-4FA1-A807-C8DE5C9552F2}"/>
    <hyperlink ref="B38" r:id="rId141" display="https://fbref.com/en/players/1aa84968/Chris-Basham" xr:uid="{0883D385-F546-4716-83CB-A508D8527C87}"/>
    <hyperlink ref="C38" r:id="rId142" display="https://fbref.com/en/country/ENG/England-Football" xr:uid="{67711FB5-1EB7-498B-8013-87B6D93F9822}"/>
    <hyperlink ref="E38" r:id="rId143" display="https://fbref.com/en/squads/1df6b87e/Sheffield-United-Stats" xr:uid="{1C42C198-B6D8-4370-A49F-F2AAD8D4D114}"/>
    <hyperlink ref="AK38" r:id="rId144" display="https://fbref.com/en/players/1aa84968/matchlogs/2023-2024/summary/Chris-Basham-Match-Logs" xr:uid="{A9734190-BBDE-4F0A-A686-CD71F104B870}"/>
    <hyperlink ref="B39" r:id="rId145" display="https://fbref.com/en/players/a36524bf/Calvin-Bassey" xr:uid="{48A654D4-EB9D-4DE0-8D35-12CCB6DDB7BA}"/>
    <hyperlink ref="C39" r:id="rId146" display="https://fbref.com/en/country/NGA/Nigeria-Football" xr:uid="{3ECA6EB9-881A-4462-96EC-04619BCA462B}"/>
    <hyperlink ref="E39" r:id="rId147" display="https://fbref.com/en/squads/fd962109/Fulham-Stats" xr:uid="{95998090-8A50-4E7B-BCD5-3652DB5DE062}"/>
    <hyperlink ref="AK39" r:id="rId148" display="https://fbref.com/en/players/a36524bf/matchlogs/2023-2024/summary/Calvin-Bassey-Match-Logs" xr:uid="{48FDF09C-6370-4B3F-B680-34F946112A69}"/>
    <hyperlink ref="B40" r:id="rId149" display="https://fbref.com/en/players/399e9474/Amarii-Bell" xr:uid="{C1DBCAAD-FC98-4D80-B028-00B26D22F108}"/>
    <hyperlink ref="C40" r:id="rId150" display="https://fbref.com/en/country/JAM/Jamaica-Football" xr:uid="{2692109F-D7ED-42FD-AE19-D551BC31DA15}"/>
    <hyperlink ref="E40" r:id="rId151" display="https://fbref.com/en/squads/e297cd13/Luton-Town-Stats" xr:uid="{4208B80E-C63D-40E9-8E6E-8DB2EDF41ABF}"/>
    <hyperlink ref="AK40" r:id="rId152" display="https://fbref.com/en/players/399e9474/matchlogs/2023-2024/summary/Amarii-Bell-Match-Logs" xr:uid="{D72884B6-A22D-464A-B154-57AA86A516CB}"/>
    <hyperlink ref="B41" r:id="rId153" display="https://fbref.com/en/players/10f0fdd3/Jean-Ricner-Bellegarde" xr:uid="{810ABF4E-7501-41BB-8367-8BCE8A38B5DD}"/>
    <hyperlink ref="C41" r:id="rId154" display="https://fbref.com/en/country/FRA/France-Football" xr:uid="{4EC3ADFB-30F6-4D25-AF74-F17E92C5A1F2}"/>
    <hyperlink ref="E41" r:id="rId155" display="https://fbref.com/en/squads/8cec06e1/Wolverhampton-Wanderers-Stats" xr:uid="{AA51548C-24E8-4BB7-B6B6-18F298BF59E9}"/>
    <hyperlink ref="AK41" r:id="rId156" display="https://fbref.com/en/players/10f0fdd3/matchlogs/2023-2024/summary/Jean-Ricner-Bellegarde-Match-Logs" xr:uid="{E5E3D444-D1DE-417C-87F3-5BA7788FB75D}"/>
    <hyperlink ref="B42" r:id="rId157" display="https://fbref.com/en/players/9ade9ce1/Anis-Ben-Slimane" xr:uid="{ADCF8119-18AE-4F8B-9E03-9E068B8BFA0E}"/>
    <hyperlink ref="C42" r:id="rId158" display="https://fbref.com/en/country/TUN/Tunisia-Football" xr:uid="{C093083F-AB67-44EC-A555-8AD9506BC6CC}"/>
    <hyperlink ref="E42" r:id="rId159" display="https://fbref.com/en/squads/1df6b87e/Sheffield-United-Stats" xr:uid="{B9B07FCC-3A5A-40C0-97C3-94A1BC776CD2}"/>
    <hyperlink ref="AK42" r:id="rId160" display="https://fbref.com/en/players/9ade9ce1/matchlogs/2023-2024/summary/Anis-Ben-Slimane-Match-Logs" xr:uid="{2566F2F0-7654-433E-829E-16B52C70234B}"/>
    <hyperlink ref="B43" r:id="rId161" display="https://fbref.com/en/players/5a04fd92/Said-Benrahma" xr:uid="{56680559-51C4-4DB3-9311-3EB2B264E443}"/>
    <hyperlink ref="C43" r:id="rId162" display="https://fbref.com/en/country/ALG/Algeria-Football" xr:uid="{AF1291AC-E4AE-47B9-92C4-60A875AA9488}"/>
    <hyperlink ref="E43" r:id="rId163" display="https://fbref.com/en/squads/7c21e445/West-Ham-United-Stats" xr:uid="{1FF3EEE1-D406-4D61-88B8-BFE2477C077F}"/>
    <hyperlink ref="AK43" r:id="rId164" display="https://fbref.com/en/players/5a04fd92/matchlogs/2023-2024/summary/Said-Benrahma-Match-Logs" xr:uid="{88960D62-11B1-4CEE-AE7A-A4B9C8A9C902}"/>
    <hyperlink ref="B44" r:id="rId165" display="https://fbref.com/en/players/f72293fc/Johann-Berg-Gudmundsson" xr:uid="{3503B737-9443-474C-8702-FB2AD5D71FC8}"/>
    <hyperlink ref="C44" r:id="rId166" display="https://fbref.com/en/country/ISL/Iceland-Football" xr:uid="{F9CFB0D7-3F92-446F-8805-A2D01D914194}"/>
    <hyperlink ref="E44" r:id="rId167" display="https://fbref.com/en/squads/943e8050/Burnley-Stats" xr:uid="{6157A6E5-5EE1-41C0-98BF-DCE0047F6887}"/>
    <hyperlink ref="AK44" r:id="rId168" display="https://fbref.com/en/players/f72293fc/matchlogs/2023-2024/summary/Johann-Berg-Gudmundsson-Match-Logs" xr:uid="{FEA7C369-4145-44BB-91B5-9880BFD24BFB}"/>
    <hyperlink ref="B45" r:id="rId169" display="https://fbref.com/en/players/d0b6129f/Sander-Berge" xr:uid="{E8221026-99F9-4F58-9F33-2E7F04211CF8}"/>
    <hyperlink ref="C45" r:id="rId170" display="https://fbref.com/en/country/NOR/Norway-Football" xr:uid="{49E47966-9DB5-4EFE-99F2-B986325CC843}"/>
    <hyperlink ref="E45" r:id="rId171" display="https://fbref.com/en/squads/943e8050/Burnley-Stats" xr:uid="{66908F5F-1CD0-45B7-A3CA-FD41E9649EF5}"/>
    <hyperlink ref="AK45" r:id="rId172" display="https://fbref.com/en/players/d0b6129f/matchlogs/2023-2024/summary/Sander-Berge-Match-Logs" xr:uid="{1C846768-DA10-443A-94FB-5AFF4F196F3E}"/>
    <hyperlink ref="B46" r:id="rId173" display="https://fbref.com/en/players/2aaadf33/Luke-Berry" xr:uid="{F4E26B7F-59EC-4796-A0AD-C1670B5AB032}"/>
    <hyperlink ref="C46" r:id="rId174" display="https://fbref.com/en/country/ENG/England-Football" xr:uid="{5A5D9180-2A38-4919-9704-5D0ACE039BBB}"/>
    <hyperlink ref="E46" r:id="rId175" display="https://fbref.com/en/squads/e297cd13/Luton-Town-Stats" xr:uid="{509CAE04-9927-444E-ADC8-363B94D6A1E4}"/>
    <hyperlink ref="AK46" r:id="rId176" display="https://fbref.com/en/players/2aaadf33/matchlogs/2023-2024/summary/Luke-Berry-Match-Logs" xr:uid="{1884700D-306D-4567-BD09-278248F097D1}"/>
    <hyperlink ref="B47" r:id="rId177" display="https://fbref.com/en/players/ed5c0319/Beto" xr:uid="{6EA19AA5-3738-4824-BCB0-5E321C7CC573}"/>
    <hyperlink ref="C47" r:id="rId178" display="https://fbref.com/en/country/GNB/Guinea-Bissau-Football" xr:uid="{92841020-80A4-48D8-B1E2-0F3812EAC217}"/>
    <hyperlink ref="E47" r:id="rId179" display="https://fbref.com/en/squads/d3fd31cc/Everton-Stats" xr:uid="{F593033C-FE31-4496-8F21-3D9CC677E549}"/>
    <hyperlink ref="AK47" r:id="rId180" display="https://fbref.com/en/players/ed5c0319/matchlogs/2023-2024/summary/Beto-Match-Logs" xr:uid="{C3DC91B5-30FE-4178-8BBE-BD73F4AF1FDE}"/>
    <hyperlink ref="B48" r:id="rId181" display="https://fbref.com/en/players/9af1f9ff/Jordan-Beyer" xr:uid="{C5420CC7-F799-4171-91C0-FD6678E60F5B}"/>
    <hyperlink ref="C48" r:id="rId182" display="https://fbref.com/en/country/GER/Germany-Football" xr:uid="{A2A39BE8-13A4-4AB9-A136-592053179D48}"/>
    <hyperlink ref="E48" r:id="rId183" display="https://fbref.com/en/squads/943e8050/Burnley-Stats" xr:uid="{D8FD2461-F61C-4FB8-8EB1-C263C1E51C44}"/>
    <hyperlink ref="AK48" r:id="rId184" display="https://fbref.com/en/players/9af1f9ff/matchlogs/2023-2024/summary/Jordan-Beyer-Match-Logs" xr:uid="{3151518F-B0AF-4E7F-8ABB-7125705D5976}"/>
    <hyperlink ref="B49" r:id="rId185" display="https://fbref.com/en/players/d328a254/Philip-Billing" xr:uid="{FC7D1A79-E555-40EC-B605-F6AC8422337B}"/>
    <hyperlink ref="C49" r:id="rId186" display="https://fbref.com/en/country/DEN/Denmark-Football" xr:uid="{984E287A-A8B2-441D-BE52-DF8D28528795}"/>
    <hyperlink ref="E49" r:id="rId187" display="https://fbref.com/en/squads/4ba7cbea/Bournemouth-Stats" xr:uid="{32E74A44-E837-45AA-A327-E560CBFFF9E6}"/>
    <hyperlink ref="AK49" r:id="rId188" display="https://fbref.com/en/players/d328a254/matchlogs/2023-2024/summary/Philip-Billing-Match-Logs" xr:uid="{328FCAC3-2A20-4CD3-AC88-E33CD3A1E0A5}"/>
    <hyperlink ref="B50" r:id="rId189" display="https://fbref.com/en/players/6c203af0/Yves-Bissouma" xr:uid="{4DEBB9D0-FDB5-4171-BC40-B06880290BA6}"/>
    <hyperlink ref="C50" r:id="rId190" display="https://fbref.com/en/country/MLI/Mali-Football" xr:uid="{D4237A0A-1594-4A78-BFAC-5707C0DF8560}"/>
    <hyperlink ref="E50" r:id="rId191" display="https://fbref.com/en/squads/361ca564/Tottenham-Hotspur-Stats" xr:uid="{F1D46173-7E6E-425F-979D-BEAF8199FBC0}"/>
    <hyperlink ref="AK50" r:id="rId192" display="https://fbref.com/en/players/6c203af0/matchlogs/2023-2024/summary/Yves-Bissouma-Match-Logs" xr:uid="{344395D2-799A-4505-AF2C-ADC72118075C}"/>
    <hyperlink ref="B51" r:id="rId193" display="https://fbref.com/en/players/eed2427e/Oscar-Bobb" xr:uid="{FABDA22A-7107-42E2-BC39-F2BEFE6314A2}"/>
    <hyperlink ref="C51" r:id="rId194" display="https://fbref.com/en/country/NOR/Norway-Football" xr:uid="{B2CEBDE7-3E14-4503-AD27-EA6380FC18A0}"/>
    <hyperlink ref="E51" r:id="rId195" display="https://fbref.com/en/squads/b8fd03ef/Manchester-City-Stats" xr:uid="{0A47C4C0-0B9A-4B09-9962-B3E448B36782}"/>
    <hyperlink ref="AK51" r:id="rId196" display="https://fbref.com/en/players/eed2427e/matchlogs/2023-2024/summary/Oscar-Bobb-Match-Logs" xr:uid="{225D255C-70E1-40F0-9959-BDC7104D21B6}"/>
    <hyperlink ref="B52" r:id="rId197" display="https://fbref.com/en/players/ae5019e6/Jayden-Bogle" xr:uid="{41545CC1-87D9-43B0-B082-EDFEB8FCEE62}"/>
    <hyperlink ref="C52" r:id="rId198" display="https://fbref.com/en/country/ENG/England-Football" xr:uid="{744A4272-EDCB-427C-93E2-342B85AF70FA}"/>
    <hyperlink ref="E52" r:id="rId199" display="https://fbref.com/en/squads/1df6b87e/Sheffield-United-Stats" xr:uid="{64CFE669-3A7F-4518-BF92-09ECDCA7C60A}"/>
    <hyperlink ref="AK52" r:id="rId200" display="https://fbref.com/en/players/ae5019e6/matchlogs/2023-2024/summary/Jayden-Bogle-Match-Logs" xr:uid="{617B1020-9ABC-4D87-B46D-F1E0136F8E10}"/>
    <hyperlink ref="B53" r:id="rId201" display="https://fbref.com/en/players/a4ac4b8f/Willy-Boly" xr:uid="{912394E7-7CDD-47DF-B274-59174D7DA883}"/>
    <hyperlink ref="C53" r:id="rId202" display="https://fbref.com/en/country/CIV/Cote-dIvoire-Football" xr:uid="{CA47A60D-0C02-4F40-BE51-53BEC284B276}"/>
    <hyperlink ref="E53" r:id="rId203" display="https://fbref.com/en/squads/e4a775cb/Nottingham-Forest-Stats" xr:uid="{A109C2F7-9947-4329-86B5-1B5C4EB831E8}"/>
    <hyperlink ref="AK53" r:id="rId204" display="https://fbref.com/en/players/a4ac4b8f/matchlogs/2023-2024/summary/Willy-Boly-Match-Logs" xr:uid="{89A81245-D9E6-4DF9-9E95-82DAAB08172F}"/>
    <hyperlink ref="B54" r:id="rId205" display="https://fbref.com/en/players/ccce7025/Sven-Botman" xr:uid="{C6C6AAA8-CD9F-4F30-B5B1-6C85C2E29090}"/>
    <hyperlink ref="C54" r:id="rId206" display="https://fbref.com/en/country/NED/Netherlands-Football" xr:uid="{EB337A8B-B1C6-4916-916A-FE8DA7E0449B}"/>
    <hyperlink ref="E54" r:id="rId207" display="https://fbref.com/en/squads/b2b47a98/Newcastle-United-Stats" xr:uid="{3208299C-4720-4F91-83E8-86EB8F2A7172}"/>
    <hyperlink ref="AK54" r:id="rId208" display="https://fbref.com/en/players/ccce7025/matchlogs/2023-2024/summary/Sven-Botman-Match-Logs" xr:uid="{3AF0ABC7-C9B1-4E77-AC2D-2B047D87851E}"/>
    <hyperlink ref="B55" r:id="rId209" display="https://fbref.com/en/players/79c84d1c/Jarrod-Bowen" xr:uid="{35D937BD-0F9A-44D4-B669-C186305A5A5F}"/>
    <hyperlink ref="C55" r:id="rId210" display="https://fbref.com/en/country/ENG/England-Football" xr:uid="{BB49F420-A7BC-4DFB-82BA-A497F0C0B639}"/>
    <hyperlink ref="E55" r:id="rId211" display="https://fbref.com/en/squads/7c21e445/West-Ham-United-Stats" xr:uid="{B31791C6-8C2B-49C9-88D4-6916F734EF26}"/>
    <hyperlink ref="AK55" r:id="rId212" display="https://fbref.com/en/players/79c84d1c/matchlogs/2023-2024/summary/Jarrod-Bowen-Match-Logs" xr:uid="{C95BE4D4-A197-435B-8AD8-198FC3B27BF4}"/>
    <hyperlink ref="B56" r:id="rId213" display="https://fbref.com/en/players/c1949191/Jarrad-Branthwaite" xr:uid="{A5C5893F-F743-4F04-B999-63699A83B553}"/>
    <hyperlink ref="C56" r:id="rId214" display="https://fbref.com/en/country/ENG/England-Football" xr:uid="{8B22CE9E-1C56-4B0E-83AA-67240D697AF8}"/>
    <hyperlink ref="E56" r:id="rId215" display="https://fbref.com/en/squads/d3fd31cc/Everton-Stats" xr:uid="{A083B2A9-4D01-4B1E-A534-8C4A1E08CDD9}"/>
    <hyperlink ref="AK56" r:id="rId216" display="https://fbref.com/en/players/c1949191/matchlogs/2023-2024/summary/Jarrad-Branthwaite-Match-Logs" xr:uid="{0637C539-126A-4E8A-A6B5-3F041AFF062D}"/>
    <hyperlink ref="B57" r:id="rId217" display="https://fbref.com/en/players/5f346071/Andre-Brooks" xr:uid="{7B7C4CCD-0995-45AA-ABF8-4A3E8F0E69E2}"/>
    <hyperlink ref="C57" r:id="rId218" display="https://fbref.com/en/country/ENG/England-Football" xr:uid="{C4459601-F237-4DE8-8639-2B309C293A92}"/>
    <hyperlink ref="E57" r:id="rId219" display="https://fbref.com/en/squads/1df6b87e/Sheffield-United-Stats" xr:uid="{6D0FC387-110D-4E0D-947A-F3924F6977B5}"/>
    <hyperlink ref="AK57" r:id="rId220" display="https://fbref.com/en/players/5f346071/matchlogs/2023-2024/summary/Andre-Brooks-Match-Logs" xr:uid="{74FE6D58-A37C-439F-9BE8-26352CFD2A92}"/>
    <hyperlink ref="B58" r:id="rId221" display="https://fbref.com/en/players/dc4cae05/David-Brooks" xr:uid="{CF6458FE-A622-455D-ACDC-076631D1C145}"/>
    <hyperlink ref="C58" r:id="rId222" display="https://fbref.com/en/country/WAL/Wales-Football" xr:uid="{A60B7299-2425-4DF4-A8DE-8F6E98189D69}"/>
    <hyperlink ref="E58" r:id="rId223" display="https://fbref.com/en/squads/4ba7cbea/Bournemouth-Stats" xr:uid="{CCC0C5F3-5349-490D-97B3-31BF5D4BF2F2}"/>
    <hyperlink ref="AK58" r:id="rId224" display="https://fbref.com/en/players/dc4cae05/matchlogs/2023-2024/summary/David-Brooks-Match-Logs" xr:uid="{69B7CA2E-65F4-4BAD-B64D-CF58B1E83B29}"/>
    <hyperlink ref="B59" r:id="rId225" display="https://fbref.com/en/players/ca18c8f1/Jacob-Brown" xr:uid="{DD9D8DDC-1630-4AE0-B4C9-EA2EDF3A44D2}"/>
    <hyperlink ref="C59" r:id="rId226" display="https://fbref.com/en/country/SCO/Scotland-Football" xr:uid="{0B4A5DF7-D5EB-4434-84B6-F8C8AF9736FF}"/>
    <hyperlink ref="E59" r:id="rId227" display="https://fbref.com/en/squads/e297cd13/Luton-Town-Stats" xr:uid="{4DF910AB-A51C-44D7-AE61-BA3957E5237C}"/>
    <hyperlink ref="AK59" r:id="rId228" display="https://fbref.com/en/players/ca18c8f1/matchlogs/2023-2024/summary/Jacob-Brown-Match-Logs" xr:uid="{75C33D66-E124-4FA0-9510-3032C4B97C0E}"/>
    <hyperlink ref="B60" r:id="rId229" display="https://fbref.com/en/players/47369df8/Josh-Brownhill" xr:uid="{00CB0F64-6485-48FA-A268-68734FACF2C6}"/>
    <hyperlink ref="C60" r:id="rId230" display="https://fbref.com/en/country/ENG/England-Football" xr:uid="{D15FD879-E84F-423D-AD3F-DB9FCD8BE00F}"/>
    <hyperlink ref="E60" r:id="rId231" display="https://fbref.com/en/squads/943e8050/Burnley-Stats" xr:uid="{233B0FD8-2543-416C-B234-AD45C50993A4}"/>
    <hyperlink ref="AK60" r:id="rId232" display="https://fbref.com/en/players/47369df8/matchlogs/2023-2024/summary/Josh-Brownhill-Match-Logs" xr:uid="{0D525A7E-8822-4460-B59D-80DA10F0F8D0}"/>
    <hyperlink ref="B61" r:id="rId233" display="https://fbref.com/en/players/4e204552/Jacob-Bruun-Larsen" xr:uid="{7EDEF69E-4AC0-4C9F-96EE-E9FEC92E3106}"/>
    <hyperlink ref="C61" r:id="rId234" display="https://fbref.com/en/country/DEN/Denmark-Football" xr:uid="{76433034-4BB0-4267-ABFC-A54DADD4F22D}"/>
    <hyperlink ref="E61" r:id="rId235" display="https://fbref.com/en/squads/943e8050/Burnley-Stats" xr:uid="{CE656F2C-A7E3-4F93-B24E-81EF2CFFF87C}"/>
    <hyperlink ref="AK61" r:id="rId236" display="https://fbref.com/en/players/4e204552/matchlogs/2023-2024/summary/Jacob-Bruun-Larsen-Match-Logs" xr:uid="{9B84634A-6D23-4717-8A70-F9F792782CF2}"/>
    <hyperlink ref="B62" r:id="rId237" display="https://fbref.com/en/players/bfc3b3a0/Hugo-Bueno" xr:uid="{B5BDE20C-ABF9-4D01-A310-495507D7D83E}"/>
    <hyperlink ref="C62" r:id="rId238" display="https://fbref.com/en/country/ESP/Spain-Football" xr:uid="{44BACC56-488B-4994-B570-B738CD0BC87F}"/>
    <hyperlink ref="E62" r:id="rId239" display="https://fbref.com/en/squads/8cec06e1/Wolverhampton-Wanderers-Stats" xr:uid="{BC11144D-17FD-4B07-8881-3A0EC974F20A}"/>
    <hyperlink ref="AK62" r:id="rId240" display="https://fbref.com/en/players/bfc3b3a0/matchlogs/2023-2024/summary/Hugo-Bueno-Match-Logs" xr:uid="{0B112C6B-0FDD-4146-9B29-2A7EFC2C5086}"/>
    <hyperlink ref="B63" r:id="rId241" display="https://fbref.com/en/players/a681b7b7/Reece-Burke" xr:uid="{FB7F89D0-7964-4D05-96B8-A74E841921C3}"/>
    <hyperlink ref="C63" r:id="rId242" display="https://fbref.com/en/country/ENG/England-Football" xr:uid="{BA8EE72B-0707-4C7C-8759-DAB466AD8306}"/>
    <hyperlink ref="E63" r:id="rId243" display="https://fbref.com/en/squads/e297cd13/Luton-Town-Stats" xr:uid="{D90FC7E1-22CF-4860-8D19-3BB7FB954CF0}"/>
    <hyperlink ref="AK63" r:id="rId244" display="https://fbref.com/en/players/a681b7b7/matchlogs/2023-2024/summary/Reece-Burke-Match-Logs" xr:uid="{7822D748-E661-4911-BA68-824B7B5BA27A}"/>
    <hyperlink ref="B64" r:id="rId245" display="https://fbref.com/en/players/b2d31e83/Dan-Burn" xr:uid="{698C66D8-A6BA-4074-A96D-618FDC32E517}"/>
    <hyperlink ref="C64" r:id="rId246" display="https://fbref.com/en/country/ENG/England-Football" xr:uid="{A6A0FF95-175C-4239-9DBF-B6A93D200DA5}"/>
    <hyperlink ref="E64" r:id="rId247" display="https://fbref.com/en/squads/b2b47a98/Newcastle-United-Stats" xr:uid="{3B35F9DC-8CBA-47BE-9C95-650CB0D95F93}"/>
    <hyperlink ref="AK64" r:id="rId248" display="https://fbref.com/en/players/b2d31e83/matchlogs/2023-2024/summary/Dan-Burn-Match-Logs" xr:uid="{05CBFED4-F2A3-41AA-9A99-8724B545DF41}"/>
    <hyperlink ref="B65" r:id="rId249" display="https://fbref.com/en/players/dab84ad2/Mason-Burstow" xr:uid="{D1FC0293-0EA4-40A2-B85E-5428BFABBCEF}"/>
    <hyperlink ref="C65" r:id="rId250" display="https://fbref.com/en/country/ENG/England-Football" xr:uid="{DAB06ACF-7146-4762-BE65-BE555DBA7DB2}"/>
    <hyperlink ref="E65" r:id="rId251" display="https://fbref.com/en/squads/cff3d9bb/Chelsea-Stats" xr:uid="{1ED42536-1EDF-400A-BBD4-B88711BB88C6}"/>
    <hyperlink ref="AK65" r:id="rId252" display="https://fbref.com/en/players/dab84ad2/matchlogs/2023-2024/summary/Mason-Burstow-Match-Logs" xr:uid="{4C3A7A6E-C261-4A33-8913-01938318CD6B}"/>
    <hyperlink ref="B66" r:id="rId253" display="https://fbref.com/en/players/16264a81/Moises-Caicedo" xr:uid="{2EC39678-29A1-4188-9ABF-D50DBBA085A8}"/>
    <hyperlink ref="C66" r:id="rId254" display="https://fbref.com/en/country/ECU/Ecuador-Football" xr:uid="{52CBD7C6-82F9-4184-A30D-ACAE23CB4BBB}"/>
    <hyperlink ref="E66" r:id="rId255" display="https://fbref.com/en/squads/cff3d9bb/Chelsea-Stats" xr:uid="{47A1901B-F91D-4DBD-B003-E83D9B33DEF3}"/>
    <hyperlink ref="AK66" r:id="rId256" display="https://fbref.com/en/players/16264a81/matchlogs/2023-2024/summary/Moises-Caicedo-Match-Logs" xr:uid="{F979FAFF-D2EE-4295-A237-2A5F8DB3615D}"/>
    <hyperlink ref="B67" r:id="rId257" display="https://fbref.com/en/players/a8748947/Tom-Cairney" xr:uid="{30B40274-C385-42AE-AC48-C2E0B1930510}"/>
    <hyperlink ref="C67" r:id="rId258" display="https://fbref.com/en/country/SCO/Scotland-Football" xr:uid="{407237E1-B3C3-4404-8EE4-FAD0BF4159EC}"/>
    <hyperlink ref="E67" r:id="rId259" display="https://fbref.com/en/squads/fd962109/Fulham-Stats" xr:uid="{0DF008AF-58D0-4894-A580-142C156311FA}"/>
    <hyperlink ref="AK67" r:id="rId260" display="https://fbref.com/en/players/a8748947/matchlogs/2023-2024/summary/Tom-Cairney-Match-Logs" xr:uid="{F1BEB016-A70C-4D2A-951A-19CD010C30EA}"/>
    <hyperlink ref="B68" r:id="rId261" display="https://fbref.com/en/players/59e6e5bf/Dominic-Calvert-Lewin" xr:uid="{6CBB8587-1E5E-4DC6-AFAA-C2BFC34640CD}"/>
    <hyperlink ref="C68" r:id="rId262" display="https://fbref.com/en/country/ENG/England-Football" xr:uid="{83727876-4517-47B9-B0B9-D742D9B4E3A7}"/>
    <hyperlink ref="E68" r:id="rId263" display="https://fbref.com/en/squads/d3fd31cc/Everton-Stats" xr:uid="{1098464D-8FD4-43A9-94D8-A4D6C1725211}"/>
    <hyperlink ref="AK68" r:id="rId264" display="https://fbref.com/en/players/59e6e5bf/matchlogs/2023-2024/summary/Dominic-Calvert-Lewin-Match-Logs" xr:uid="{127F8286-D9BC-49D6-BA51-130E30555D49}"/>
    <hyperlink ref="B69" r:id="rId265" display="https://fbref.com/en/players/4506aec5/Thomas-Cannon" xr:uid="{331150FA-CB5A-49BB-832B-C4B75D47A455}"/>
    <hyperlink ref="C69" r:id="rId266" display="https://fbref.com/en/country/IRL/Republic-of-Ireland-Football" xr:uid="{518710AF-5F35-4656-BAC6-CCA42979EB27}"/>
    <hyperlink ref="E69" r:id="rId267" display="https://fbref.com/en/squads/d3fd31cc/Everton-Stats" xr:uid="{C21BD6D1-77EC-4E1F-8F0A-6E7E1AA67B96}"/>
    <hyperlink ref="AK69" r:id="rId268" display="https://fbref.com/en/players/4506aec5/matchlogs/2023-2024/summary/Thomas-Cannon-Match-Logs" xr:uid="{BD86F281-01E0-4B28-8190-504C58E1BDBD}"/>
    <hyperlink ref="B70" r:id="rId269" display="https://fbref.com/en/players/b4a014b1/Diego-Carlos" xr:uid="{275C57C3-E8AE-4D73-8F80-2E00CEB7AA3B}"/>
    <hyperlink ref="C70" r:id="rId270" display="https://fbref.com/en/country/BRA/Brazil-Football" xr:uid="{BDD2629D-8A7B-4850-A6F9-8AD1A4233110}"/>
    <hyperlink ref="E70" r:id="rId271" display="https://fbref.com/en/squads/8602292d/Aston-Villa-Stats" xr:uid="{1BE66530-6A69-4A0C-8DDA-D0C4000D59FB}"/>
    <hyperlink ref="AK70" r:id="rId272" display="https://fbref.com/en/players/b4a014b1/matchlogs/2023-2024/summary/Diego-Carlos-Match-Logs" xr:uid="{F79FA588-9DC4-4A3B-849F-D45DAE1E12E7}"/>
    <hyperlink ref="B71" r:id="rId273" display="https://fbref.com/en/players/4d224fe8/Casemiro" xr:uid="{7FCE644F-4F9D-4F0E-9DC2-C951F7BCDE4D}"/>
    <hyperlink ref="C71" r:id="rId274" display="https://fbref.com/en/country/BRA/Brazil-Football" xr:uid="{3936BADE-5C9E-4D0C-A9CC-C3BA6F7E99FE}"/>
    <hyperlink ref="E71" r:id="rId275" display="https://fbref.com/en/squads/19538871/Manchester-United-Stats" xr:uid="{9A6D8226-BE54-4D0B-90BC-F1FE934A89DE}"/>
    <hyperlink ref="AK71" r:id="rId276" display="https://fbref.com/en/players/4d224fe8/matchlogs/2023-2024/summary/Casemiro-Match-Logs" xr:uid="{0D3411D5-B456-4438-A907-1E98B85C57C2}"/>
    <hyperlink ref="B72" r:id="rId277" display="https://fbref.com/en/players/2389cdc2/Matty-Cash" xr:uid="{2D383854-DBFE-43C4-BAB0-660CA0BBA2E6}"/>
    <hyperlink ref="C72" r:id="rId278" display="https://fbref.com/en/country/POL/Poland-Football" xr:uid="{E6D4B210-24D5-465F-8EDF-13C0EDDD42E7}"/>
    <hyperlink ref="E72" r:id="rId279" display="https://fbref.com/en/squads/8602292d/Aston-Villa-Stats" xr:uid="{E6D793D5-CE2A-4517-8DBD-C34FC30D0C67}"/>
    <hyperlink ref="AK72" r:id="rId280" display="https://fbref.com/en/players/2389cdc2/matchlogs/2023-2024/summary/Matty-Cash-Match-Logs" xr:uid="{89030919-3352-4B39-88FF-A6B584C93E7A}"/>
    <hyperlink ref="B73" r:id="rId281" display="https://fbref.com/en/players/197640fd/Timothy-Castagne" xr:uid="{D87148C3-3643-4FA0-85D6-C3EDFEEA6614}"/>
    <hyperlink ref="C73" r:id="rId282" display="https://fbref.com/en/country/BEL/Belgium-Football" xr:uid="{358184B8-6625-4EB2-BD07-931FB1DC1847}"/>
    <hyperlink ref="E73" r:id="rId283" display="https://fbref.com/en/squads/fd962109/Fulham-Stats" xr:uid="{1C107A39-D990-450C-B9F3-D091674ACC6C}"/>
    <hyperlink ref="AK73" r:id="rId284" display="https://fbref.com/en/players/197640fd/matchlogs/2023-2024/summary/Timothy-Castagne-Match-Logs" xr:uid="{2DA6DB49-D56A-4BB6-805F-A956B79C9DD5}"/>
    <hyperlink ref="B74" r:id="rId285" display="https://fbref.com/en/players/9cfbad36/Julio-Cesar-Enciso" xr:uid="{7D0F39A6-8908-40CF-95FA-FDCD1F1A33CB}"/>
    <hyperlink ref="C74" r:id="rId286" display="https://fbref.com/en/country/PAR/Paraguay-Football" xr:uid="{878CC6BA-2EEF-4E37-861B-A1BFE7B4E071}"/>
    <hyperlink ref="E74" r:id="rId287" display="https://fbref.com/en/squads/d07537b9/Brighton-and-Hove-Albion-Stats" xr:uid="{F7F1E5E6-C522-4831-B7F3-ED4CD885B731}"/>
    <hyperlink ref="AK74" r:id="rId288" display="https://fbref.com/en/players/9cfbad36/matchlogs/2023-2024/summary/Julio-Cesar-Enciso-Match-Logs" xr:uid="{3EF5C91B-7F7C-41C5-90E2-9AF3E0005714}"/>
    <hyperlink ref="B75" r:id="rId289" display="https://fbref.com/en/players/890f108d/Youssef-Chermiti" xr:uid="{7A3F6D94-6ADE-4D4C-B229-A2CC4CB0DB95}"/>
    <hyperlink ref="C75" r:id="rId290" display="https://fbref.com/en/country/POR/Portugal-Football" xr:uid="{00E90063-4E5D-4759-97BC-B17A4D63DFC7}"/>
    <hyperlink ref="E75" r:id="rId291" display="https://fbref.com/en/squads/d3fd31cc/Everton-Stats" xr:uid="{3B06E5FE-08EF-4014-BC2B-A7C6E2806707}"/>
    <hyperlink ref="AK75" r:id="rId292" display="https://fbref.com/en/players/890f108d/matchlogs/2023-2024/summary/Youssef-Chermiti-Match-Logs" xr:uid="{6DF79297-8900-4FE5-8C90-6F9FD17C2EF7}"/>
    <hyperlink ref="B76" r:id="rId293" display="https://fbref.com/en/players/d2424d1b/Ben-Chilwell" xr:uid="{C9F3C90F-ECB9-4116-8207-0704E5FF0D9D}"/>
    <hyperlink ref="C76" r:id="rId294" display="https://fbref.com/en/country/ENG/England-Football" xr:uid="{8234B1CF-BBC8-42FC-BDCA-ADF868222F2C}"/>
    <hyperlink ref="E76" r:id="rId295" display="https://fbref.com/en/squads/cff3d9bb/Chelsea-Stats" xr:uid="{46870BDF-3B48-4215-9B62-C3FFE2EE1B20}"/>
    <hyperlink ref="AK76" r:id="rId296" display="https://fbref.com/en/players/d2424d1b/matchlogs/2023-2024/summary/Ben-Chilwell-Match-Logs" xr:uid="{4BB6F046-1EDD-47CE-B125-E484FA90D648}"/>
    <hyperlink ref="B77" r:id="rId297" display="https://fbref.com/en/players/2696b6a9/Tahith-Chong" xr:uid="{765B7BBB-CD0E-447E-8B7F-BF1E5BAA46C6}"/>
    <hyperlink ref="C77" r:id="rId298" display="https://fbref.com/en/country/NED/Netherlands-Football" xr:uid="{55F9591A-51E9-46BC-B849-52180CC04FE1}"/>
    <hyperlink ref="E77" r:id="rId299" display="https://fbref.com/en/squads/e297cd13/Luton-Town-Stats" xr:uid="{590EE766-D8CE-4E5A-BECE-81A8D9A45939}"/>
    <hyperlink ref="AK77" r:id="rId300" display="https://fbref.com/en/players/2696b6a9/matchlogs/2023-2024/summary/Tahith-Chong-Match-Logs" xr:uid="{E8D5E4C7-28BD-4E08-A401-E8BB21FAD763}"/>
    <hyperlink ref="B78" r:id="rId301" display="https://fbref.com/en/players/26ce2263/Ryan-Christie" xr:uid="{6DB721CE-D353-40DF-B67A-F81BFC78ABA1}"/>
    <hyperlink ref="C78" r:id="rId302" display="https://fbref.com/en/country/SCO/Scotland-Football" xr:uid="{818A4AFC-095D-46EF-8A46-EC3468338435}"/>
    <hyperlink ref="E78" r:id="rId303" display="https://fbref.com/en/squads/4ba7cbea/Bournemouth-Stats" xr:uid="{EDEA612F-1FA9-4267-88C8-6E44E9041F47}"/>
    <hyperlink ref="AK78" r:id="rId304" display="https://fbref.com/en/players/26ce2263/matchlogs/2023-2024/summary/Ryan-Christie-Match-Logs" xr:uid="{4A69C82A-A614-447A-82BA-BA5C62F009E4}"/>
    <hyperlink ref="B79" r:id="rId305" display="https://fbref.com/en/players/b2f9c73e/Carney-Chukwuemeka" xr:uid="{49FE8A45-D9ED-4E79-A843-47A24C086374}"/>
    <hyperlink ref="C79" r:id="rId306" display="https://fbref.com/en/country/ENG/England-Football" xr:uid="{A048D16C-6E97-42EF-A700-6F5359F4C77D}"/>
    <hyperlink ref="E79" r:id="rId307" display="https://fbref.com/en/squads/cff3d9bb/Chelsea-Stats" xr:uid="{1ADAE2ED-3E48-432F-BD19-21B0354F95A6}"/>
    <hyperlink ref="AK79" r:id="rId308" display="https://fbref.com/en/players/b2f9c73e/matchlogs/2023-2024/summary/Carney-Chukwuemeka-Match-Logs" xr:uid="{36B216AC-076C-42BD-A820-65500F35F709}"/>
    <hyperlink ref="B80" r:id="rId309" display="https://fbref.com/en/players/a8c19eb8/Nathan-Collins" xr:uid="{6E91D733-BD5F-49D9-8055-2BD8A8BD43E0}"/>
    <hyperlink ref="C80" r:id="rId310" display="https://fbref.com/en/country/IRL/Republic-of-Ireland-Football" xr:uid="{5A214E3E-8747-4282-9566-47E7E087F451}"/>
    <hyperlink ref="E80" r:id="rId311" display="https://fbref.com/en/squads/cd051869/Brentford-Stats" xr:uid="{1785FAEE-A5B8-4CAE-A789-6BAA6C3364BD}"/>
    <hyperlink ref="AK80" r:id="rId312" display="https://fbref.com/en/players/a8c19eb8/matchlogs/2023-2024/summary/Nathan-Collins-Match-Logs" xr:uid="{7E781931-23EC-4EE6-A85E-3D19D148A199}"/>
    <hyperlink ref="B81" r:id="rId313" display="https://fbref.com/en/players/700783e7/Levi-Colwill" xr:uid="{2E267C62-DE9F-4935-8B0D-2629D499974E}"/>
    <hyperlink ref="C81" r:id="rId314" display="https://fbref.com/en/country/ENG/England-Football" xr:uid="{0A620250-28CF-47AB-8929-0B8BB0C9BD50}"/>
    <hyperlink ref="E81" r:id="rId315" display="https://fbref.com/en/squads/cff3d9bb/Chelsea-Stats" xr:uid="{16C9A5EF-4EA2-482A-A497-D4CD1E5057EE}"/>
    <hyperlink ref="AK81" r:id="rId316" display="https://fbref.com/en/players/700783e7/matchlogs/2023-2024/summary/Levi-Colwill-Match-Logs" xr:uid="{15798A5B-7AC9-425F-9446-AA3818349E91}"/>
    <hyperlink ref="B82" r:id="rId317" display="https://fbref.com/en/players/2afc7272/Lewis-Cook" xr:uid="{77F8CCB1-DB9A-4798-A43B-D88805C1DC86}"/>
    <hyperlink ref="C82" r:id="rId318" display="https://fbref.com/en/country/ENG/England-Football" xr:uid="{2FC71A4A-5FCD-4933-AEEE-66D7558D824A}"/>
    <hyperlink ref="E82" r:id="rId319" display="https://fbref.com/en/squads/4ba7cbea/Bournemouth-Stats" xr:uid="{19C0189C-424A-4093-8CA6-105EEA49383F}"/>
    <hyperlink ref="AK82" r:id="rId320" display="https://fbref.com/en/players/2afc7272/matchlogs/2023-2024/summary/Lewis-Cook-Match-Logs" xr:uid="{9D36D79C-9A6C-46D6-BB7C-1BCEDDEC9890}"/>
    <hyperlink ref="B83" r:id="rId321" display="https://fbref.com/en/players/74e12f1e/Jack-Cork" xr:uid="{17D10A45-83E3-4604-8768-1886C04DDC01}"/>
    <hyperlink ref="C83" r:id="rId322" display="https://fbref.com/en/country/ENG/England-Football" xr:uid="{F7E1D72B-44D9-42C2-AAD5-E0AEB6330516}"/>
    <hyperlink ref="E83" r:id="rId323" display="https://fbref.com/en/squads/943e8050/Burnley-Stats" xr:uid="{7A6632A4-7851-4F4D-97D5-A509262CAB16}"/>
    <hyperlink ref="AK83" r:id="rId324" display="https://fbref.com/en/players/74e12f1e/matchlogs/2023-2024/summary/Jack-Cork-Match-Logs" xr:uid="{2425DAC3-D082-4A33-952A-189BABBAC747}"/>
    <hyperlink ref="B84" r:id="rId325" display="https://fbref.com/en/players/beb391dd/Maxwel-Cornet" xr:uid="{6805457F-2635-4E7B-8089-6799B734D181}"/>
    <hyperlink ref="C84" r:id="rId326" display="https://fbref.com/en/country/CIV/Cote-dIvoire-Football" xr:uid="{B2F21AB2-F9F6-419A-B326-CD57750CD91C}"/>
    <hyperlink ref="E84" r:id="rId327" display="https://fbref.com/en/squads/7c21e445/West-Ham-United-Stats" xr:uid="{685ABFE4-E8F7-48E3-9DC6-CDBC24EA7198}"/>
    <hyperlink ref="AK84" r:id="rId328" display="https://fbref.com/en/players/beb391dd/matchlogs/2023-2024/summary/Maxwel-Cornet-Match-Logs" xr:uid="{F0AF0864-A237-42A2-AC38-BC6E892A0766}"/>
    <hyperlink ref="B85" r:id="rId329" display="https://fbref.com/en/players/fdf3cb77/Vladimir-Coufal" xr:uid="{4408C284-E7B7-484A-967A-128DA7175591}"/>
    <hyperlink ref="C85" r:id="rId330" display="https://fbref.com/en/country/CZE/Czech-Republic-Football" xr:uid="{5611427C-AA26-4B1B-B3C2-024FC80FB6A8}"/>
    <hyperlink ref="E85" r:id="rId331" display="https://fbref.com/en/squads/7c21e445/West-Ham-United-Stats" xr:uid="{6CBCF005-AE87-4AEB-B2AD-3FFCF77B235F}"/>
    <hyperlink ref="AK85" r:id="rId332" display="https://fbref.com/en/players/fdf3cb77/matchlogs/2023-2024/summary/Vladimir-Coufal-Match-Logs" xr:uid="{A210F1C0-4877-4859-ADAB-71633852CBEF}"/>
    <hyperlink ref="B86" r:id="rId333" display="https://fbref.com/en/players/0ef89a37/Philippe-Coutinho" xr:uid="{AD0BBA3A-8164-41CC-846C-D13C64B916D1}"/>
    <hyperlink ref="C86" r:id="rId334" display="https://fbref.com/en/country/BRA/Brazil-Football" xr:uid="{2F4EA237-A06B-4A44-9A82-5D1272144B03}"/>
    <hyperlink ref="E86" r:id="rId335" display="https://fbref.com/en/squads/8602292d/Aston-Villa-Stats" xr:uid="{5DDAABB0-C8CC-4EF5-A2FB-80355FCEC4A6}"/>
    <hyperlink ref="AK86" r:id="rId336" display="https://fbref.com/en/players/0ef89a37/matchlogs/2023-2024/summary/Philippe-Coutinho-Match-Logs" xr:uid="{B8F730C9-AEEC-4703-9210-2584DABBF5B4}"/>
    <hyperlink ref="B87" r:id="rId337" display="https://fbref.com/en/players/f6d7d690/Josh-Cullen" xr:uid="{5F8AC3A0-B132-4C0A-844E-E6DCA8C243E3}"/>
    <hyperlink ref="C87" r:id="rId338" display="https://fbref.com/en/country/IRL/Republic-of-Ireland-Football" xr:uid="{8EC9CB28-049D-4FDF-AA60-6D80F71CEA2D}"/>
    <hyperlink ref="E87" r:id="rId339" display="https://fbref.com/en/squads/943e8050/Burnley-Stats" xr:uid="{8BCBB3AA-298D-46E0-98D0-52FC389532B9}"/>
    <hyperlink ref="AK87" r:id="rId340" display="https://fbref.com/en/players/f6d7d690/matchlogs/2023-2024/summary/Josh-Cullen-Match-Logs" xr:uid="{129E8E6B-A84A-41F4-B15C-3ED627B839DA}"/>
    <hyperlink ref="B88" r:id="rId341" display="https://fbref.com/en/players/dc62b55d/Matheus-Cunha" xr:uid="{541EE887-FEC9-4B86-9D94-5A5C31C07737}"/>
    <hyperlink ref="C88" r:id="rId342" display="https://fbref.com/en/country/BRA/Brazil-Football" xr:uid="{B9D521A4-2D77-41AF-8AEF-ADA818099C87}"/>
    <hyperlink ref="E88" r:id="rId343" display="https://fbref.com/en/squads/8cec06e1/Wolverhampton-Wanderers-Stats" xr:uid="{3AB9FC94-B45A-4A7D-B2AE-38C902513861}"/>
    <hyperlink ref="AK88" r:id="rId344" display="https://fbref.com/en/players/dc62b55d/matchlogs/2023-2024/summary/Matheus-Cunha-Match-Logs" xr:uid="{E58BEF15-F335-44B0-A387-BD9FA016FD25}"/>
    <hyperlink ref="B89" r:id="rId345" display="https://fbref.com/en/players/db4ed67b/Mahmoud-Dahoud" xr:uid="{51E2E236-9784-4038-AB08-798CA4ED5D07}"/>
    <hyperlink ref="C89" r:id="rId346" display="https://fbref.com/en/country/GER/Germany-Football" xr:uid="{847E9B17-E954-4400-B950-A613E9F698E9}"/>
    <hyperlink ref="E89" r:id="rId347" display="https://fbref.com/en/squads/d07537b9/Brighton-and-Hove-Albion-Stats" xr:uid="{69F9BBFC-395D-4346-9AEA-F13E56850232}"/>
    <hyperlink ref="AK89" r:id="rId348" display="https://fbref.com/en/players/db4ed67b/matchlogs/2023-2024/summary/Mahmoud-Dahoud-Match-Logs" xr:uid="{9E97BDC9-AB96-4EE8-A909-A3126C0BDC77}"/>
    <hyperlink ref="B90" r:id="rId349" display="https://fbref.com/en/players/93e08bce/Ameen-Al-Dakhil" xr:uid="{E103D1E4-E5F5-4331-93F0-F6923DC6A96E}"/>
    <hyperlink ref="C90" r:id="rId350" display="https://fbref.com/en/country/BEL/Belgium-Football" xr:uid="{CF435754-A1AD-4681-A9A2-9A62F4122B30}"/>
    <hyperlink ref="E90" r:id="rId351" display="https://fbref.com/en/squads/943e8050/Burnley-Stats" xr:uid="{8ACF8059-9A79-4EAE-B3CE-76EA468E2A43}"/>
    <hyperlink ref="AK90" r:id="rId352" display="https://fbref.com/en/players/93e08bce/matchlogs/2023-2024/summary/Ameen-Al-Dakhil-Match-Logs" xr:uid="{DCA59FE9-0583-4BF7-A18F-1F396A1A8F15}"/>
    <hyperlink ref="B91" r:id="rId353" display="https://fbref.com/en/players/d9565625/Diogo-Dalot" xr:uid="{81B20279-DBA9-4662-B172-4C05C87E355A}"/>
    <hyperlink ref="C91" r:id="rId354" display="https://fbref.com/en/country/POR/Portugal-Football" xr:uid="{A49C57C6-5D58-4D9D-A8B8-BB97F9BF0A02}"/>
    <hyperlink ref="E91" r:id="rId355" display="https://fbref.com/en/squads/19538871/Manchester-United-Stats" xr:uid="{14251E86-8106-4E43-A0F3-54FA00558D43}"/>
    <hyperlink ref="AK91" r:id="rId356" display="https://fbref.com/en/players/d9565625/matchlogs/2023-2024/summary/Diogo-Dalot-Match-Logs" xr:uid="{042E4B4E-A772-4D47-86ED-CF1CBDBA664E}"/>
    <hyperlink ref="B92" r:id="rId357" display="https://fbref.com/en/players/215f3907/Mikkel-Damsgaard" xr:uid="{EE8CEC5E-E81B-4EA4-ADB3-6C1B446FD549}"/>
    <hyperlink ref="C92" r:id="rId358" display="https://fbref.com/en/country/DEN/Denmark-Football" xr:uid="{5A1A168B-E5D2-490F-9B3C-FFBAC303894B}"/>
    <hyperlink ref="E92" r:id="rId359" display="https://fbref.com/en/squads/cd051869/Brentford-Stats" xr:uid="{3C58F90B-F3D5-4158-80EC-E4D2AA0A3584}"/>
    <hyperlink ref="AK92" r:id="rId360" display="https://fbref.com/en/players/215f3907/matchlogs/2023-2024/summary/Mikkel-Damsgaard-Match-Logs" xr:uid="{0A16BA9C-1E22-4323-82C6-F9CB898182A9}"/>
    <hyperlink ref="B93" r:id="rId361" display="https://fbref.com/en/players/a816dbfb/Danilo" xr:uid="{6105F104-2D98-4EED-95E3-C99D4D07D370}"/>
    <hyperlink ref="C93" r:id="rId362" display="https://fbref.com/en/country/BRA/Brazil-Football" xr:uid="{9DAB381A-D8AC-4CB5-B710-078F8C5E00DD}"/>
    <hyperlink ref="E93" r:id="rId363" display="https://fbref.com/en/squads/e4a775cb/Nottingham-Forest-Stats" xr:uid="{19AB0307-EB10-4BA0-8178-7D982891E447}"/>
    <hyperlink ref="AK93" r:id="rId364" display="https://fbref.com/en/players/a816dbfb/matchlogs/2023-2024/summary/Danilo-Match-Logs" xr:uid="{37EB200D-BAAF-46D2-A271-6F6596E376A9}"/>
    <hyperlink ref="B94" r:id="rId365" display="https://fbref.com/en/players/f08490a6/Arnaut-Danjuma" xr:uid="{0527BD3D-2BDB-4FFD-A807-657DB608DA23}"/>
    <hyperlink ref="C94" r:id="rId366" display="https://fbref.com/en/country/NED/Netherlands-Football" xr:uid="{EDCDE26E-7236-47CD-AEA5-3F0D5F7B690E}"/>
    <hyperlink ref="E94" r:id="rId367" display="https://fbref.com/en/squads/d3fd31cc/Everton-Stats" xr:uid="{C239CA87-51C2-48E0-9C0F-A0F0E554FD5A}"/>
    <hyperlink ref="AK94" r:id="rId368" display="https://fbref.com/en/players/f08490a6/matchlogs/2023-2024/summary/Arnaut-Danjuma-Match-Logs" xr:uid="{74BF3F66-DDCE-46F7-8397-75422211EB72}"/>
    <hyperlink ref="B95" r:id="rId369" display="https://fbref.com/en/players/60344e4f/Josh-Dasilva" xr:uid="{123198FD-948D-4911-8512-C2BD232969D8}"/>
    <hyperlink ref="C95" r:id="rId370" display="https://fbref.com/en/country/ENG/England-Football" xr:uid="{CB9375F6-1802-4767-94FB-230E7476A4F4}"/>
    <hyperlink ref="E95" r:id="rId371" display="https://fbref.com/en/squads/cd051869/Brentford-Stats" xr:uid="{006D0F26-2C29-4F0F-9B94-A1FF3C7157E4}"/>
    <hyperlink ref="AK95" r:id="rId372" display="https://fbref.com/en/players/60344e4f/matchlogs/2023-2024/summary/Josh-Dasilva-Match-Logs" xr:uid="{17DB1EEB-EFB9-46C6-A0E0-1AC7F8901D2A}"/>
    <hyperlink ref="B96" r:id="rId373" display="https://fbref.com/en/players/44781702/Ben-Davies" xr:uid="{C97ABAA6-0509-4F87-8CD4-8E3B8B0D4AF7}"/>
    <hyperlink ref="C96" r:id="rId374" display="https://fbref.com/en/country/WAL/Wales-Football" xr:uid="{57D7D80A-BC31-458F-BCC4-8B9584140969}"/>
    <hyperlink ref="E96" r:id="rId375" display="https://fbref.com/en/squads/361ca564/Tottenham-Hotspur-Stats" xr:uid="{40EAAB4B-3E4B-4D5E-8F5D-1F242F2C6C20}"/>
    <hyperlink ref="AK96" r:id="rId376" display="https://fbref.com/en/players/44781702/matchlogs/2023-2024/summary/Ben-Davies-Match-Logs" xr:uid="{9D3B054F-4267-41BF-9853-1571A0BB3D79}"/>
    <hyperlink ref="B97" r:id="rId377" display="https://fbref.com/en/players/9228b07c/Tom-Davies" xr:uid="{8B9AA6BF-3F8E-4F67-870E-8DBDA32F228A}"/>
    <hyperlink ref="C97" r:id="rId378" display="https://fbref.com/en/country/ENG/England-Football" xr:uid="{71935377-FA9B-4646-81B2-BDDE801120FE}"/>
    <hyperlink ref="E97" r:id="rId379" display="https://fbref.com/en/squads/1df6b87e/Sheffield-United-Stats" xr:uid="{0E53BF42-5BD0-4B7A-972B-BB9F82FC4C72}"/>
    <hyperlink ref="AK97" r:id="rId380" display="https://fbref.com/en/players/9228b07c/matchlogs/2023-2024/summary/Tom-Davies-Match-Logs" xr:uid="{E40E795A-B094-424D-9836-8ACEA7380FBD}"/>
    <hyperlink ref="B98" r:id="rId381" display="https://fbref.com/en/players/3e9e06cb/Craig-Dawson" xr:uid="{4A3C9340-78D2-4947-8387-14B407D2B6EF}"/>
    <hyperlink ref="C98" r:id="rId382" display="https://fbref.com/en/country/ENG/England-Football" xr:uid="{A179C36E-E6F8-4187-BF06-C46D9993F360}"/>
    <hyperlink ref="E98" r:id="rId383" display="https://fbref.com/en/squads/8cec06e1/Wolverhampton-Wanderers-Stats" xr:uid="{D8093926-C359-428E-B3CC-6A4D292B451F}"/>
    <hyperlink ref="AK98" r:id="rId384" display="https://fbref.com/en/players/3e9e06cb/matchlogs/2023-2024/summary/Craig-Dawson-Match-Logs" xr:uid="{AB1033DE-DD1B-4A65-B2DE-596708EB0DB7}"/>
    <hyperlink ref="B99" r:id="rId385" display="https://fbref.com/en/players/e46012d4/Kevin-De-Bruyne" xr:uid="{D935ABB0-FD72-49B0-80BA-7288EBE853AC}"/>
    <hyperlink ref="C99" r:id="rId386" display="https://fbref.com/en/country/BEL/Belgium-Football" xr:uid="{3C51FC80-7D7D-4B82-9DC5-D354539A5ED6}"/>
    <hyperlink ref="E99" r:id="rId387" display="https://fbref.com/en/squads/b8fd03ef/Manchester-City-Stats" xr:uid="{554AF7E7-A495-478F-85AC-29D0EA2DB3DB}"/>
    <hyperlink ref="AK99" r:id="rId388" display="https://fbref.com/en/players/e46012d4/matchlogs/2023-2024/summary/Kevin-De-Bruyne-Match-Logs" xr:uid="{1234F617-3428-4690-B646-D512B16ED6D5}"/>
    <hyperlink ref="B100" r:id="rId389" display="https://fbref.com/en/players/b737f944/Hannes-Delcroix" xr:uid="{FFD72FDD-EB9F-40E2-A707-0B41396FA05B}"/>
    <hyperlink ref="C100" r:id="rId390" display="https://fbref.com/en/country/BEL/Belgium-Football" xr:uid="{AAB8DD35-BAB1-4D0E-B668-B98D1D39F317}"/>
    <hyperlink ref="E100" r:id="rId391" display="https://fbref.com/en/squads/943e8050/Burnley-Stats" xr:uid="{B0EB543B-A98D-46FC-AF0B-6003D2FC9258}"/>
    <hyperlink ref="AK100" r:id="rId392" display="https://fbref.com/en/players/b737f944/matchlogs/2023-2024/summary/Hannes-Delcroix-Match-Logs" xr:uid="{082F542F-196D-40E1-83E1-D46B14579B77}"/>
    <hyperlink ref="B101" r:id="rId393" display="https://fbref.com/en/players/5a7301ae/Leander-Dendoncker" xr:uid="{1281FBCB-A6B7-438C-8C56-8D9018EE8BAF}"/>
    <hyperlink ref="C101" r:id="rId394" display="https://fbref.com/en/country/BEL/Belgium-Football" xr:uid="{A6E31B85-9146-4AC9-8132-4CFDFC3DC847}"/>
    <hyperlink ref="E101" r:id="rId395" display="https://fbref.com/en/squads/8602292d/Aston-Villa-Stats" xr:uid="{94D695E0-69FA-401A-8779-873123E9076F}"/>
    <hyperlink ref="AK101" r:id="rId396" display="https://fbref.com/en/players/5a7301ae/matchlogs/2023-2024/summary/Leander-Dendoncker-Match-Logs" xr:uid="{56D1DDCA-AD69-49F6-B89E-0A80C2E973A8}"/>
    <hyperlink ref="B102" r:id="rId397" display="https://fbref.com/en/players/aeed5c06/Moussa-Diaby" xr:uid="{721E976F-7819-4B83-A726-6BC1AFEC20AF}"/>
    <hyperlink ref="C102" r:id="rId398" display="https://fbref.com/en/country/FRA/France-Football" xr:uid="{D40D02D5-7158-4FDD-8A70-411A7690E6B1}"/>
    <hyperlink ref="E102" r:id="rId399" display="https://fbref.com/en/squads/8602292d/Aston-Villa-Stats" xr:uid="{37AE9DE9-398C-4550-8778-15880DE037C5}"/>
    <hyperlink ref="AK102" r:id="rId400" display="https://fbref.com/en/players/aeed5c06/matchlogs/2023-2024/summary/Moussa-Diaby-Match-Logs" xr:uid="{4A81E21A-5A14-4A4B-A791-623CAC6C26A5}"/>
    <hyperlink ref="B103" r:id="rId401" display="https://fbref.com/en/players/31c69ef1/Ruben-Dias" xr:uid="{99BB0630-4CAA-4412-B607-AC0FC56F79EC}"/>
    <hyperlink ref="C103" r:id="rId402" display="https://fbref.com/en/country/POR/Portugal-Football" xr:uid="{65F7DB23-25A4-43ED-9DB4-777D6A937E60}"/>
    <hyperlink ref="E103" r:id="rId403" display="https://fbref.com/en/squads/b8fd03ef/Manchester-City-Stats" xr:uid="{4C27340F-0D22-42D9-9BE5-84746C82EE48}"/>
    <hyperlink ref="AK103" r:id="rId404" display="https://fbref.com/en/players/31c69ef1/matchlogs/2023-2024/summary/Ruben-Dias-Match-Logs" xr:uid="{66A558F5-2F7F-4BF8-AB44-04F5E8428BA1}"/>
    <hyperlink ref="B104" r:id="rId405" display="https://fbref.com/en/players/4a1a9578/Luis-Diaz" xr:uid="{BB470E56-F039-4506-BF2B-DCD411CFE9AB}"/>
    <hyperlink ref="C104" r:id="rId406" display="https://fbref.com/en/country/COL/Colombia-Football" xr:uid="{7F47B45F-0C18-46F0-9721-34177D2B8146}"/>
    <hyperlink ref="E104" r:id="rId407" display="https://fbref.com/en/squads/822bd0ba/Liverpool-Stats" xr:uid="{5D86DD60-9ECA-44EB-8199-385DDCC67B5E}"/>
    <hyperlink ref="AK104" r:id="rId408" display="https://fbref.com/en/players/4a1a9578/matchlogs/2023-2024/summary/Luis-Diaz-Match-Logs" xr:uid="{A3720A07-CABC-4119-A39B-0A0744AD697E}"/>
    <hyperlink ref="B105" r:id="rId409" display="https://fbref.com/en/players/1b84dbe1/Lucas-Digne" xr:uid="{1DDFCAA2-8C2F-40D0-A798-283E3F8FF4E8}"/>
    <hyperlink ref="C105" r:id="rId410" display="https://fbref.com/en/country/FRA/France-Football" xr:uid="{C0C7DBA1-6CA3-4624-BCA3-B1ED9FE1D5EB}"/>
    <hyperlink ref="E105" r:id="rId411" display="https://fbref.com/en/squads/8602292d/Aston-Villa-Stats" xr:uid="{AD5C0C4C-9EF9-4616-A7A1-CEA2BFE1164B}"/>
    <hyperlink ref="AK105" r:id="rId412" display="https://fbref.com/en/players/1b84dbe1/matchlogs/2023-2024/summary/Lucas-Digne-Match-Logs" xr:uid="{2A40BD32-E03B-49EE-A03C-DAC221670588}"/>
    <hyperlink ref="B106" r:id="rId413" display="https://fbref.com/en/players/a712ca2b/Issa-Diop" xr:uid="{531F45DD-BA53-47BA-8566-BD7B2EC61939}"/>
    <hyperlink ref="C106" r:id="rId414" display="https://fbref.com/en/country/FRA/France-Football" xr:uid="{5493DE5E-2AE3-4676-A4F3-F866AD8018ED}"/>
    <hyperlink ref="E106" r:id="rId415" display="https://fbref.com/en/squads/fd962109/Fulham-Stats" xr:uid="{9DF3EDE5-A946-4A66-83AC-ACBF074C06C7}"/>
    <hyperlink ref="AK106" r:id="rId416" display="https://fbref.com/en/players/a712ca2b/matchlogs/2023-2024/summary/Issa-Diop-Match-Logs" xr:uid="{34E13006-1377-42B1-8077-732B424BD22C}"/>
    <hyperlink ref="B107" r:id="rId417" display="https://fbref.com/en/players/ad82197c/Axel-Disasi" xr:uid="{9432C621-93F0-4A4B-BC58-67F5B44C9276}"/>
    <hyperlink ref="C107" r:id="rId418" display="https://fbref.com/en/country/FRA/France-Football" xr:uid="{98AB200A-CD2F-4F02-AB6D-FC953D59622A}"/>
    <hyperlink ref="E107" r:id="rId419" display="https://fbref.com/en/squads/cff3d9bb/Chelsea-Stats" xr:uid="{1E733396-088E-4903-9057-67463254B190}"/>
    <hyperlink ref="AK107" r:id="rId420" display="https://fbref.com/en/players/ad82197c/matchlogs/2023-2024/summary/Axel-Disasi-Match-Logs" xr:uid="{95054BE4-7737-4256-B53C-BFF08617714B}"/>
    <hyperlink ref="B108" r:id="rId421" display="https://fbref.com/en/players/733f1a7d/Ben-Doak" xr:uid="{5E290067-0F6C-4370-8DD2-9ED8C8BF8F46}"/>
    <hyperlink ref="C108" r:id="rId422" display="https://fbref.com/en/country/SCO/Scotland-Football" xr:uid="{6DA25D8F-DE80-407F-984B-AADA645B1056}"/>
    <hyperlink ref="E108" r:id="rId423" display="https://fbref.com/en/squads/822bd0ba/Liverpool-Stats" xr:uid="{D4023A4F-4DBB-4231-A07C-3984B4ADBAD5}"/>
    <hyperlink ref="AK108" r:id="rId424" display="https://fbref.com/en/players/733f1a7d/matchlogs/2023-2024/summary/Ben-Doak-Match-Logs" xr:uid="{85081215-7647-4780-9D72-EA52688CB026}"/>
    <hyperlink ref="B109" r:id="rId425" display="https://fbref.com/en/players/e814e1cf/Lewis-Dobbin" xr:uid="{AE435711-525D-4BE7-B7A5-FE9F91C5DB6C}"/>
    <hyperlink ref="C109" r:id="rId426" display="https://fbref.com/en/country/ENG/England-Football" xr:uid="{A849C472-ACBD-43EF-9728-B6A7D51905F7}"/>
    <hyperlink ref="E109" r:id="rId427" display="https://fbref.com/en/squads/d3fd31cc/Everton-Stats" xr:uid="{57905671-DF7E-48C2-84E9-2FE8784502E9}"/>
    <hyperlink ref="AK109" r:id="rId428" display="https://fbref.com/en/players/e814e1cf/matchlogs/2023-2024/summary/Lewis-Dobbin-Match-Logs" xr:uid="{A17F828F-BD38-443E-B40B-8C49D5D37B6A}"/>
    <hyperlink ref="B110" r:id="rId429" display="https://fbref.com/en/players/d557d734/Matt-Doherty" xr:uid="{4C9B5B7F-B976-4304-8172-F13958E45438}"/>
    <hyperlink ref="C110" r:id="rId430" display="https://fbref.com/en/country/IRL/Republic-of-Ireland-Football" xr:uid="{CB759180-E10A-4E37-A4BB-1E587DF4BD1F}"/>
    <hyperlink ref="E110" r:id="rId431" display="https://fbref.com/en/squads/8cec06e1/Wolverhampton-Wanderers-Stats" xr:uid="{4F85779D-86C2-4F2F-B11F-C7F4841DCDD6}"/>
    <hyperlink ref="AK110" r:id="rId432" display="https://fbref.com/en/players/d557d734/matchlogs/2023-2024/summary/Matt-Doherty-Match-Logs" xr:uid="{228D1437-EBE9-40F7-9A92-1CD67A629BF3}"/>
    <hyperlink ref="B111" r:id="rId433" display="https://fbref.com/en/players/fffea3e5/Jeremy-Doku" xr:uid="{6DD1F5AE-D430-4220-BDE7-4DD8ADDA7551}"/>
    <hyperlink ref="C111" r:id="rId434" display="https://fbref.com/en/country/BEL/Belgium-Football" xr:uid="{20DD0B5C-FE3D-4B3D-AFFF-E594F2AC3E9E}"/>
    <hyperlink ref="E111" r:id="rId435" display="https://fbref.com/en/squads/b8fd03ef/Manchester-City-Stats" xr:uid="{82888BE6-A4E9-437F-8B4C-239BA1B0EC90}"/>
    <hyperlink ref="AK111" r:id="rId436" display="https://fbref.com/en/players/fffea3e5/matchlogs/2023-2024/summary/Jeremy-Doku-Match-Logs" xr:uid="{1A100610-CF8B-4252-AB6D-8F95F56290D5}"/>
    <hyperlink ref="B112" r:id="rId437" display="https://fbref.com/en/players/67ac5bb8/Gabriel-Dos-Santos" xr:uid="{D3E09E59-5A61-4FAD-887B-6B428D4B53DE}"/>
    <hyperlink ref="C112" r:id="rId438" display="https://fbref.com/en/country/BRA/Brazil-Football" xr:uid="{557C370B-4487-4595-B015-4F58627B0BB3}"/>
    <hyperlink ref="E112" r:id="rId439" display="https://fbref.com/en/squads/18bb7c10/Arsenal-Stats" xr:uid="{B24BBE16-ADEB-4D03-961D-E21EF3631195}"/>
    <hyperlink ref="AK112" r:id="rId440" display="https://fbref.com/en/players/67ac5bb8/matchlogs/2023-2024/summary/Gabriel-Dos-Santos-Match-Logs" xr:uid="{60D12088-30C2-483C-977C-8C59424EF09E}"/>
    <hyperlink ref="B113" r:id="rId441" display="https://fbref.com/en/players/02b29014/Abdoulaye-Doucoure" xr:uid="{420B955A-40D7-42B3-ADF7-F3CA29A9E246}"/>
    <hyperlink ref="C113" r:id="rId442" display="https://fbref.com/en/country/MLI/Mali-Football" xr:uid="{85F27552-C9A8-48EE-8410-5DEB01229001}"/>
    <hyperlink ref="E113" r:id="rId443" display="https://fbref.com/en/squads/d3fd31cc/Everton-Stats" xr:uid="{919B1651-946A-44DA-AAB6-C328AC032433}"/>
    <hyperlink ref="AK113" r:id="rId444" display="https://fbref.com/en/players/02b29014/matchlogs/2023-2024/summary/Abdoulaye-Doucoure-Match-Logs" xr:uid="{896930F7-C85B-444C-BC01-736B463629A0}"/>
    <hyperlink ref="B114" r:id="rId445" display="https://fbref.com/en/players/ce4f40c7/Cheick-Doucoure" xr:uid="{209D816C-260D-4756-8535-79BB9444CFF8}"/>
    <hyperlink ref="C114" r:id="rId446" display="https://fbref.com/en/country/MLI/Mali-Football" xr:uid="{221600A1-9986-480F-98F6-2D805DBF7F19}"/>
    <hyperlink ref="E114" r:id="rId447" display="https://fbref.com/en/squads/47c64c55/Crystal-Palace-Stats" xr:uid="{236AD4AF-B640-41D9-BA6C-9D9AE931742D}"/>
    <hyperlink ref="AK114" r:id="rId448" display="https://fbref.com/en/players/ce4f40c7/matchlogs/2023-2024/summary/Cheick-Doucoure-Match-Logs" xr:uid="{F64FFB3F-5F4A-44C9-B7AF-A22EEDEA0AEA}"/>
    <hyperlink ref="B115" r:id="rId449" display="https://fbref.com/en/players/bf33b257/Alfie-Doughty" xr:uid="{FE33F1C3-6BC9-49B5-8576-A05814F52C4E}"/>
    <hyperlink ref="C115" r:id="rId450" display="https://fbref.com/en/country/ENG/England-Football" xr:uid="{05AF80CC-0850-4CAD-9818-75CFCEAB8C44}"/>
    <hyperlink ref="E115" r:id="rId451" display="https://fbref.com/en/squads/e297cd13/Luton-Town-Stats" xr:uid="{7F1DCD4F-8870-4612-A38D-076E91D6058C}"/>
    <hyperlink ref="AK115" r:id="rId452" display="https://fbref.com/en/players/bf33b257/matchlogs/2023-2024/summary/Alfie-Doughty-Match-Logs" xr:uid="{B0549913-8999-42D8-99C2-AB680529FD2C}"/>
    <hyperlink ref="B116" r:id="rId453" display="https://fbref.com/en/players/5526deb1/Tommy-Doyle" xr:uid="{7D28FE51-ECEC-4665-9B4E-47015167BCF6}"/>
    <hyperlink ref="C116" r:id="rId454" display="https://fbref.com/en/country/ENG/England-Football" xr:uid="{D09ED99C-0553-4213-B76D-B1AA89402080}"/>
    <hyperlink ref="E116" r:id="rId455" display="https://fbref.com/en/squads/8cec06e1/Wolverhampton-Wanderers-Stats" xr:uid="{C3A86B8A-5E04-44A8-A7B2-E952B899C969}"/>
    <hyperlink ref="AK116" r:id="rId456" display="https://fbref.com/en/players/5526deb1/matchlogs/2023-2024/summary/Tommy-Doyle-Match-Logs" xr:uid="{C35650C9-BE16-4128-B194-272F0EF8E766}"/>
    <hyperlink ref="B117" r:id="rId457" display="https://fbref.com/en/players/282f75f3/Lewis-Dunk" xr:uid="{A885577F-3E59-4029-B0B6-8CE1451E0836}"/>
    <hyperlink ref="C117" r:id="rId458" display="https://fbref.com/en/country/ENG/England-Football" xr:uid="{FBEF8265-D667-42E0-926F-6EBB5DF2D215}"/>
    <hyperlink ref="E117" r:id="rId459" display="https://fbref.com/en/squads/d07537b9/Brighton-and-Hove-Albion-Stats" xr:uid="{1557E533-36BA-441E-AA45-D3E82552ABDA}"/>
    <hyperlink ref="AK117" r:id="rId460" display="https://fbref.com/en/players/282f75f3/matchlogs/2023-2024/summary/Lewis-Dunk-Match-Logs" xr:uid="{3FED81FE-E7C7-46C2-A1BA-BE6DCD2E1433}"/>
    <hyperlink ref="B118" r:id="rId461" display="https://fbref.com/en/players/414184f7/Jhon-Duran" xr:uid="{D5E328A6-7332-44D9-BEDB-811CAAE21D57}"/>
    <hyperlink ref="C118" r:id="rId462" display="https://fbref.com/en/country/COL/Colombia-Football" xr:uid="{6B9A50F7-2ACD-40D1-B43C-18E470DE991F}"/>
    <hyperlink ref="E118" r:id="rId463" display="https://fbref.com/en/squads/8602292d/Aston-Villa-Stats" xr:uid="{E3F71B5A-3CE1-4FF0-A46E-241EF0C5EB4E}"/>
    <hyperlink ref="AK118" r:id="rId464" display="https://fbref.com/en/players/414184f7/matchlogs/2023-2024/summary/Jhon-Duran-Match-Logs" xr:uid="{792BDFB4-801F-480A-873E-E892112756C2}"/>
    <hyperlink ref="B119" r:id="rId465" display="https://fbref.com/en/players/3bb7b8b4/Ederson" xr:uid="{F4B82B68-BFE9-44D7-A0F7-3D6A62AD4A7B}"/>
    <hyperlink ref="C119" r:id="rId466" display="https://fbref.com/en/country/BRA/Brazil-Football" xr:uid="{068A4DD7-0EF1-4BF4-A4B6-674AEF11703E}"/>
    <hyperlink ref="E119" r:id="rId467" display="https://fbref.com/en/squads/b8fd03ef/Manchester-City-Stats" xr:uid="{FDC57A1C-FD3B-4FD2-932F-2CA14C2DDF2B}"/>
    <hyperlink ref="AK119" r:id="rId468" display="https://fbref.com/en/players/3bb7b8b4/matchlogs/2023-2024/summary/Ederson-Match-Logs" xr:uid="{F7FB42E6-6217-47BB-8172-4B6BFA49A0E9}"/>
    <hyperlink ref="B120" r:id="rId469" display="https://fbref.com/en/players/0562b7f1/Odsonne-Edouard" xr:uid="{FAE7529D-E3A6-42AC-A5E5-C2ECBAF4050C}"/>
    <hyperlink ref="C120" r:id="rId470" display="https://fbref.com/en/country/FRA/France-Football" xr:uid="{449D9ABB-51B0-4AA0-8DCD-DD36AF09ED07}"/>
    <hyperlink ref="E120" r:id="rId471" display="https://fbref.com/en/squads/47c64c55/Crystal-Palace-Stats" xr:uid="{3F75E9FB-C85E-4D84-A2D0-ECF764CDAB88}"/>
    <hyperlink ref="AK120" r:id="rId472" display="https://fbref.com/en/players/0562b7f1/matchlogs/2023-2024/summary/Odsonne-Edouard-Match-Logs" xr:uid="{BA504C66-48E9-4020-AA8D-7E4D6EF7E767}"/>
    <hyperlink ref="B121" r:id="rId473" display="https://fbref.com/en/players/debe38a0/John-Egan" xr:uid="{E4F0ADA9-F0C3-4EA4-8D89-74202882274B}"/>
    <hyperlink ref="C121" r:id="rId474" display="https://fbref.com/en/country/IRL/Republic-of-Ireland-Football" xr:uid="{ADC99DAD-382A-4D82-841E-3F81D3E664B2}"/>
    <hyperlink ref="E121" r:id="rId475" display="https://fbref.com/en/squads/1df6b87e/Sheffield-United-Stats" xr:uid="{6DFC02C9-E4D7-4C50-8375-CF75CEF89C82}"/>
    <hyperlink ref="AK121" r:id="rId476" display="https://fbref.com/en/players/debe38a0/matchlogs/2023-2024/summary/John-Egan-Match-Logs" xr:uid="{F38C7BFD-3EC8-4E4A-9AD7-A33454041803}"/>
    <hyperlink ref="B122" r:id="rId477" display="https://fbref.com/en/players/2fba6108/Anthony-Elanga" xr:uid="{53AEC500-85F0-4961-BE12-E2B21390C6F1}"/>
    <hyperlink ref="C122" r:id="rId478" display="https://fbref.com/en/country/SWE/Sweden-Football" xr:uid="{CEEAD8CC-B2CC-4D6C-9D05-8FE2839C1FE6}"/>
    <hyperlink ref="E122" r:id="rId479" display="https://fbref.com/en/squads/e4a775cb/Nottingham-Forest-Stats" xr:uid="{2C898417-C73F-4B24-8164-E6C8B3F2385A}"/>
    <hyperlink ref="AK122" r:id="rId480" display="https://fbref.com/en/players/2fba6108/matchlogs/2023-2024/summary/Anthony-Elanga-Match-Logs" xr:uid="{420DA06D-145B-4282-B5B9-BC061E4873F4}"/>
    <hyperlink ref="B123" r:id="rId481" display="https://fbref.com/en/players/b9e1436c/Harvey-Elliott" xr:uid="{7DF99B3D-8082-4A80-8809-A459566B9816}"/>
    <hyperlink ref="C123" r:id="rId482" display="https://fbref.com/en/country/ENG/England-Football" xr:uid="{72639FEE-49A3-4066-98C1-A852B9C3BDB7}"/>
    <hyperlink ref="E123" r:id="rId483" display="https://fbref.com/en/squads/822bd0ba/Liverpool-Stats" xr:uid="{38399423-2093-4BC5-A4A8-4B573CC16633}"/>
    <hyperlink ref="AK123" r:id="rId484" display="https://fbref.com/en/players/b9e1436c/matchlogs/2023-2024/summary/Harvey-Elliott-Match-Logs" xr:uid="{BCC0261C-5055-4E3C-8502-2329B3671F63}"/>
    <hyperlink ref="B124" r:id="rId485" display="https://fbref.com/en/players/df8b52a5/Emerson" xr:uid="{60A3095F-D32F-4D53-9FF2-B2E22A93598F}"/>
    <hyperlink ref="C124" r:id="rId486" display="https://fbref.com/en/country/BRA/Brazil-Football" xr:uid="{F3E32134-6360-46D5-987D-3D39A9E81816}"/>
    <hyperlink ref="E124" r:id="rId487" display="https://fbref.com/en/squads/361ca564/Tottenham-Hotspur-Stats" xr:uid="{12C265C2-77E3-472C-B5DD-319C8EDACFD0}"/>
    <hyperlink ref="AK124" r:id="rId488" display="https://fbref.com/en/players/df8b52a5/matchlogs/2023-2024/summary/Emerson-Match-Logs" xr:uid="{50133B24-BEFF-4B10-B712-7C63CF06183F}"/>
    <hyperlink ref="B125" r:id="rId489" display="https://fbref.com/en/players/c149016b/Wataru-Endo" xr:uid="{2DA75502-6F2B-4366-9DAB-C90907B9D950}"/>
    <hyperlink ref="C125" r:id="rId490" display="https://fbref.com/en/country/JPN/Japan-Football" xr:uid="{101B2E63-1055-4DEF-909A-38B094EC710A}"/>
    <hyperlink ref="E125" r:id="rId491" display="https://fbref.com/en/squads/822bd0ba/Liverpool-Stats" xr:uid="{B84E5752-809D-42D8-9F69-F2643355DD5B}"/>
    <hyperlink ref="AK125" r:id="rId492" display="https://fbref.com/en/players/c149016b/matchlogs/2023-2024/summary/Wataru-Endo-Match-Logs" xr:uid="{B1506003-318E-4AB8-B282-FD5EEA59163D}"/>
    <hyperlink ref="B126" r:id="rId493" display="https://fbref.com/en/players/980522ec/Christian-Eriksen" xr:uid="{68966A5C-FB05-40A9-AFF4-15C62F1DF6C5}"/>
    <hyperlink ref="C126" r:id="rId494" display="https://fbref.com/en/country/DEN/Denmark-Football" xr:uid="{2BB1F9CD-D866-49F0-8F31-6BD93338B24A}"/>
    <hyperlink ref="E126" r:id="rId495" display="https://fbref.com/en/squads/19538871/Manchester-United-Stats" xr:uid="{B0C93A63-4CBA-4185-A85A-974F3E11D60F}"/>
    <hyperlink ref="AK126" r:id="rId496" display="https://fbref.com/en/players/980522ec/matchlogs/2023-2024/summary/Christian-Eriksen-Match-Logs" xr:uid="{3BDA3EA1-059D-4079-A9AE-B9793EFCD277}"/>
    <hyperlink ref="B127" r:id="rId497" display="https://fbref.com/en/players/d38fdf53/Pervis-Estupinan" xr:uid="{EB4C08B2-E754-4663-A356-93C411C02D08}"/>
    <hyperlink ref="C127" r:id="rId498" display="https://fbref.com/en/country/ECU/Ecuador-Football" xr:uid="{C0FDD7DF-1467-4347-B9EB-F108BA4D4F6D}"/>
    <hyperlink ref="E127" r:id="rId499" display="https://fbref.com/en/squads/d07537b9/Brighton-and-Hove-Albion-Stats" xr:uid="{C143B264-F556-4570-B16C-49B3105EE084}"/>
    <hyperlink ref="AK127" r:id="rId500" display="https://fbref.com/en/players/d38fdf53/matchlogs/2023-2024/summary/Pervis-Estupinan-Match-Logs" xr:uid="{61BB0A49-7DC2-40E0-96DA-1D06F573AC4A}"/>
    <hyperlink ref="B128" r:id="rId501" display="https://fbref.com/en/players/f8fcd2a5/Jonny-Evans" xr:uid="{EC110EF3-D7A6-451D-9D7D-9F5CA51B686A}"/>
    <hyperlink ref="C128" r:id="rId502" display="https://fbref.com/en/country/NIR/Northern-Ireland-Football" xr:uid="{6DC8A631-6ACB-4FD1-B217-30EDB7B43797}"/>
    <hyperlink ref="E128" r:id="rId503" display="https://fbref.com/en/squads/19538871/Manchester-United-Stats" xr:uid="{BF7341F7-E4F9-4F20-8CD1-101361369CB9}"/>
    <hyperlink ref="AK128" r:id="rId504" display="https://fbref.com/en/players/f8fcd2a5/matchlogs/2023-2024/summary/Jonny-Evans-Match-Logs" xr:uid="{D9EB9073-7D0F-4251-AC90-759CC5C31504}"/>
    <hyperlink ref="B129" r:id="rId505" display="https://fbref.com/en/players/ae4fc6a4/Eberechi-Eze" xr:uid="{D14F2B8E-29E6-4522-84EF-2F3E3E625315}"/>
    <hyperlink ref="C129" r:id="rId506" display="https://fbref.com/en/country/ENG/England-Football" xr:uid="{18738489-64F5-4581-B02F-ED4B6E698685}"/>
    <hyperlink ref="E129" r:id="rId507" display="https://fbref.com/en/squads/47c64c55/Crystal-Palace-Stats" xr:uid="{04C57BF6-99CD-481D-8B3F-DCF25DA3F299}"/>
    <hyperlink ref="AK129" r:id="rId508" display="https://fbref.com/en/players/ae4fc6a4/matchlogs/2023-2024/summary/Eberechi-Eze-Match-Logs" xr:uid="{931BA42D-EDD1-4E4B-A7E9-1893B8E0D247}"/>
    <hyperlink ref="B130" r:id="rId509" display="https://fbref.com/en/players/0ba976e4/Ansu-Fati" xr:uid="{5CDC23FB-977B-4137-8A97-FDDB9E45B35E}"/>
    <hyperlink ref="C130" r:id="rId510" display="https://fbref.com/en/country/ESP/Spain-Football" xr:uid="{67284145-7967-4EE6-B326-C676147AC4D4}"/>
    <hyperlink ref="E130" r:id="rId511" display="https://fbref.com/en/squads/d07537b9/Brighton-and-Hove-Albion-Stats" xr:uid="{018E2729-62E2-4959-AD87-4F7690745C26}"/>
    <hyperlink ref="AK130" r:id="rId512" display="https://fbref.com/en/players/0ba976e4/matchlogs/2023-2024/summary/Ansu-Fati-Match-Logs" xr:uid="{0E996628-7DB5-4E69-9850-824852584D83}"/>
    <hyperlink ref="B131" r:id="rId513" display="https://fbref.com/en/players/4596da74/Evan-Ferguson" xr:uid="{712D607E-B967-4766-A8B6-655A108C7FA0}"/>
    <hyperlink ref="C131" r:id="rId514" display="https://fbref.com/en/country/IRL/Republic-of-Ireland-Football" xr:uid="{DAF620F2-4D64-4DD9-A904-A08CA8AEDC47}"/>
    <hyperlink ref="E131" r:id="rId515" display="https://fbref.com/en/squads/d07537b9/Brighton-and-Hove-Albion-Stats" xr:uid="{0E69CCAD-22E4-4F2E-A50E-44E6C4F88C69}"/>
    <hyperlink ref="AK131" r:id="rId516" display="https://fbref.com/en/players/4596da74/matchlogs/2023-2024/summary/Evan-Ferguson-Match-Logs" xr:uid="{BE00FEDE-035C-4ACE-80C3-20E1BE0CFF82}"/>
    <hyperlink ref="B132" r:id="rId517" display="https://fbref.com/en/players/507c7bdf/Bruno-Fernandes" xr:uid="{F743FCBE-87A3-4DA7-B80E-7AA01309040C}"/>
    <hyperlink ref="C132" r:id="rId518" display="https://fbref.com/en/country/POR/Portugal-Football" xr:uid="{259D26AE-3D4C-426A-8945-29E387E1A207}"/>
    <hyperlink ref="E132" r:id="rId519" display="https://fbref.com/en/squads/19538871/Manchester-United-Stats" xr:uid="{0BCD7688-4328-43DB-89D4-A4A863E1A73D}"/>
    <hyperlink ref="AK132" r:id="rId520" display="https://fbref.com/en/players/507c7bdf/matchlogs/2023-2024/summary/Bruno-Fernandes-Match-Logs" xr:uid="{90B1B063-FA72-432D-9D3E-9EF893CE561A}"/>
    <hyperlink ref="B133" r:id="rId521" display="https://fbref.com/en/players/5ff4ab71/Enzo-Fernandez" xr:uid="{ECB62E85-D86F-423E-B738-7D791C1774D7}"/>
    <hyperlink ref="C133" r:id="rId522" display="https://fbref.com/en/country/ARG/Argentina-Football" xr:uid="{F28EE21E-E050-4025-BD69-F1E53DBED174}"/>
    <hyperlink ref="E133" r:id="rId523" display="https://fbref.com/en/squads/cff3d9bb/Chelsea-Stats" xr:uid="{D16B5805-4FB6-4E9D-9B70-EDE6F8944351}"/>
    <hyperlink ref="AK133" r:id="rId524" display="https://fbref.com/en/players/5ff4ab71/matchlogs/2023-2024/summary/Enzo-Fernandez-Match-Logs" xr:uid="{150227A3-F769-4E3F-99AF-5B4036A5A4FC}"/>
    <hyperlink ref="B134" r:id="rId525" display="https://fbref.com/en/players/a92ab7be/Mark-Flekken" xr:uid="{49E4A342-07A0-45B7-92A2-B7FE7F477D45}"/>
    <hyperlink ref="C134" r:id="rId526" display="https://fbref.com/en/country/NED/Netherlands-Football" xr:uid="{42B931FF-62FA-49FC-B03D-AD7FCD89F3A2}"/>
    <hyperlink ref="E134" r:id="rId527" display="https://fbref.com/en/squads/cd051869/Brentford-Stats" xr:uid="{C593BFBA-9DEF-45DF-8A18-0A2B726B5F41}"/>
    <hyperlink ref="AK134" r:id="rId528" display="https://fbref.com/en/players/a92ab7be/matchlogs/2023-2024/summary/Mark-Flekken-Match-Logs" xr:uid="{713A6070-EA47-4F50-930B-4B808E631C05}"/>
    <hyperlink ref="B135" r:id="rId529" display="https://fbref.com/en/players/ed1e53f3/Phil-Foden" xr:uid="{CD49BFE2-BBB0-4DE1-8F69-DFC285FAA82C}"/>
    <hyperlink ref="C135" r:id="rId530" display="https://fbref.com/en/country/ENG/England-Football" xr:uid="{7B924A40-80F8-4D35-B8C3-9E4CBD8C41F8}"/>
    <hyperlink ref="E135" r:id="rId531" display="https://fbref.com/en/squads/b8fd03ef/Manchester-City-Stats" xr:uid="{A459FCD0-4652-43F8-96C3-F2B41A55448A}"/>
    <hyperlink ref="AK135" r:id="rId532" display="https://fbref.com/en/players/ed1e53f3/matchlogs/2023-2024/summary/Phil-Foden-Match-Logs" xr:uid="{5983CDEC-B227-4091-89BB-33FEE2BA7590}"/>
    <hyperlink ref="B136" r:id="rId533" display="https://fbref.com/en/players/96cf7b61/Wes-Foderingham" xr:uid="{0C286642-890F-4A8A-9F1C-B015CBEA0670}"/>
    <hyperlink ref="C136" r:id="rId534" display="https://fbref.com/en/country/ENG/England-Football" xr:uid="{9BF51A80-2EBD-4429-84A7-A21225A35C11}"/>
    <hyperlink ref="E136" r:id="rId535" display="https://fbref.com/en/squads/1df6b87e/Sheffield-United-Stats" xr:uid="{FCAF5E8B-901A-4A85-A8AA-B6CD5ED04A56}"/>
    <hyperlink ref="AK136" r:id="rId536" display="https://fbref.com/en/players/96cf7b61/matchlogs/2023-2024/summary/Wes-Foderingham-Match-Logs" xr:uid="{FB3EA81A-8AFB-4C3A-8EBB-D8D4E59A5343}"/>
    <hyperlink ref="B137" r:id="rId537" display="https://fbref.com/en/players/82927de4/Pablo-Fornals" xr:uid="{5579EE61-F171-4F3D-87D7-70ACEC76B000}"/>
    <hyperlink ref="C137" r:id="rId538" display="https://fbref.com/en/country/ESP/Spain-Football" xr:uid="{70F3D48E-0F48-48A1-984E-A540DBC3136B}"/>
    <hyperlink ref="E137" r:id="rId539" display="https://fbref.com/en/squads/7c21e445/West-Ham-United-Stats" xr:uid="{60EFD090-A6CF-4354-96CD-B3CF269ACB5C}"/>
    <hyperlink ref="AK137" r:id="rId540" display="https://fbref.com/en/players/82927de4/matchlogs/2023-2024/summary/Pablo-Fornals-Match-Logs" xr:uid="{E3E93036-B315-450C-BB0C-1D1EC92DF130}"/>
    <hyperlink ref="B138" r:id="rId541" display="https://fbref.com/en/players/f84a807c/Lyle-Foster" xr:uid="{553DBEE0-EF88-4901-8D5E-0F29893C456B}"/>
    <hyperlink ref="C138" r:id="rId542" display="https://fbref.com/en/country/RSA/South-Africa-Football" xr:uid="{B6735E45-7D7A-4841-80E5-110D9661936B}"/>
    <hyperlink ref="E138" r:id="rId543" display="https://fbref.com/en/squads/943e8050/Burnley-Stats" xr:uid="{6EFCDFD2-F9DA-4D11-9231-60E66DA24CB7}"/>
    <hyperlink ref="AK138" r:id="rId544" display="https://fbref.com/en/players/f84a807c/matchlogs/2023-2024/summary/Lyle-Foster-Match-Logs" xr:uid="{25CE7108-31AE-4756-9019-3DDA59B92E29}"/>
    <hyperlink ref="B139" r:id="rId545" display="https://fbref.com/en/players/1971591f/Cody-Gakpo" xr:uid="{90FBCC32-74D4-4173-9DAD-B47C8B3732F3}"/>
    <hyperlink ref="C139" r:id="rId546" display="https://fbref.com/en/country/NED/Netherlands-Football" xr:uid="{0B9DF1C1-7C16-449A-A33E-816310D7232E}"/>
    <hyperlink ref="E139" r:id="rId547" display="https://fbref.com/en/squads/822bd0ba/Liverpool-Stats" xr:uid="{53F31F78-5893-4310-9C8C-7811B790A6BE}"/>
    <hyperlink ref="AK139" r:id="rId548" display="https://fbref.com/en/players/1971591f/matchlogs/2023-2024/summary/Cody-Gakpo-Match-Logs" xr:uid="{568BF273-A777-48F1-B900-D5E6265E87DF}"/>
    <hyperlink ref="B140" r:id="rId549" display="https://fbref.com/en/players/c2731c10/Conor-Gallagher" xr:uid="{62132595-8C80-41A7-9741-1584BA7C428E}"/>
    <hyperlink ref="C140" r:id="rId550" display="https://fbref.com/en/country/ENG/England-Football" xr:uid="{7368A447-A44C-4707-A16C-3EA07FB293BC}"/>
    <hyperlink ref="E140" r:id="rId551" display="https://fbref.com/en/squads/cff3d9bb/Chelsea-Stats" xr:uid="{0F5E14EE-73A2-4470-AB28-4C2F37C0952A}"/>
    <hyperlink ref="AK140" r:id="rId552" display="https://fbref.com/en/players/c2731c10/matchlogs/2023-2024/summary/Conor-Gallagher-Match-Logs" xr:uid="{D3118193-6AF9-4FEA-BCC6-AEF63FBED6D7}"/>
    <hyperlink ref="B141" r:id="rId553" display="https://fbref.com/en/players/72c812f3/Idrissa-Gana-Gueye" xr:uid="{2B9FE8E1-C161-4E17-8B61-779C989C63C4}"/>
    <hyperlink ref="C141" r:id="rId554" display="https://fbref.com/en/country/SEN/Senegal-Football" xr:uid="{3B524D75-2054-4079-AD38-A5445D4E3E7D}"/>
    <hyperlink ref="E141" r:id="rId555" display="https://fbref.com/en/squads/d3fd31cc/Everton-Stats" xr:uid="{83C7E30E-E780-466F-A902-088ED4EE305E}"/>
    <hyperlink ref="AK141" r:id="rId556" display="https://fbref.com/en/players/72c812f3/matchlogs/2023-2024/summary/Idrissa-Gana-Gueye-Match-Logs" xr:uid="{B29F0D75-D4B9-483C-A5BB-14584AA59179}"/>
    <hyperlink ref="B142" r:id="rId557" display="https://fbref.com/en/players/7aa8adfe/Alejandro-Garnacho" xr:uid="{EDE1559B-2E60-4E8D-A0FE-6A40319C7260}"/>
    <hyperlink ref="C142" r:id="rId558" display="https://fbref.com/en/country/ARG/Argentina-Football" xr:uid="{94938243-A238-4C24-B3FF-533DC5395C2C}"/>
    <hyperlink ref="E142" r:id="rId559" display="https://fbref.com/en/squads/19538871/Manchester-United-Stats" xr:uid="{D8BA27CE-B9D2-47FB-B5A8-5EF364A18319}"/>
    <hyperlink ref="AK142" r:id="rId560" display="https://fbref.com/en/players/7aa8adfe/matchlogs/2023-2024/summary/Alejandro-Garnacho-Match-Logs" xr:uid="{4BED681D-7BB3-442B-B0D6-BDEC543E674B}"/>
    <hyperlink ref="B143" r:id="rId561" display="https://fbref.com/en/players/4e015693/James-Garner" xr:uid="{1C1E379C-335A-404F-BC9A-78027922C65E}"/>
    <hyperlink ref="C143" r:id="rId562" display="https://fbref.com/en/country/ENG/England-Football" xr:uid="{87193B54-E8B9-470A-9378-853F9CB7ACD1}"/>
    <hyperlink ref="E143" r:id="rId563" display="https://fbref.com/en/squads/d3fd31cc/Everton-Stats" xr:uid="{2A78E321-97A1-4D9F-AB46-3BC656B57B23}"/>
    <hyperlink ref="AK143" r:id="rId564" display="https://fbref.com/en/players/4e015693/matchlogs/2023-2024/summary/James-Garner-Match-Logs" xr:uid="{93D9AF5C-9B97-4D43-B2BC-DA6182A796D5}"/>
    <hyperlink ref="B144" r:id="rId565" display="https://fbref.com/en/players/32f60ed8/Morgan-Gibbs-White" xr:uid="{B0C0AFBC-4169-4DE8-8BC1-DFDD715D13CD}"/>
    <hyperlink ref="C144" r:id="rId566" display="https://fbref.com/en/country/ENG/England-Football" xr:uid="{4BD4C4A9-BE39-4F4B-8239-B26168F576AE}"/>
    <hyperlink ref="E144" r:id="rId567" display="https://fbref.com/en/squads/e4a775cb/Nottingham-Forest-Stats" xr:uid="{D9FCE61C-F965-46C7-B565-4605D70876D9}"/>
    <hyperlink ref="AK144" r:id="rId568" display="https://fbref.com/en/players/32f60ed8/matchlogs/2023-2024/summary/Morgan-Gibbs-White-Match-Logs" xr:uid="{28153429-858C-4E15-972F-8E4F9C7E3603}"/>
    <hyperlink ref="B145" r:id="rId569" display="https://fbref.com/en/players/df10e27c/Billy-Gilmour" xr:uid="{D388A8B7-DA78-4B65-9D3C-01A20B6DF397}"/>
    <hyperlink ref="C145" r:id="rId570" display="https://fbref.com/en/country/SCO/Scotland-Football" xr:uid="{3CE3C2E3-A9B5-423C-9A61-6F124F4AA802}"/>
    <hyperlink ref="E145" r:id="rId571" display="https://fbref.com/en/squads/d07537b9/Brighton-and-Hove-Albion-Stats" xr:uid="{D93A941E-1BDA-4C7C-8FFA-92D7269CD9EF}"/>
    <hyperlink ref="AK145" r:id="rId572" display="https://fbref.com/en/players/df10e27c/matchlogs/2023-2024/summary/Billy-Gilmour-Match-Logs" xr:uid="{B5D08826-137E-4317-8959-711CA815A66D}"/>
    <hyperlink ref="B146" r:id="rId573" display="https://fbref.com/en/players/9f7c837d/Ben-Godfrey" xr:uid="{E8BC5EB8-6CA6-448D-A4E3-1D4F2A3BAF1F}"/>
    <hyperlink ref="C146" r:id="rId574" display="https://fbref.com/en/country/ENG/England-Football" xr:uid="{5462D64C-8379-4B09-99E4-52653B9002D7}"/>
    <hyperlink ref="E146" r:id="rId575" display="https://fbref.com/en/squads/d3fd31cc/Everton-Stats" xr:uid="{F9C93029-5545-43D3-A3A5-502CB1A18D47}"/>
    <hyperlink ref="AK146" r:id="rId576" display="https://fbref.com/en/players/9f7c837d/matchlogs/2023-2024/summary/Ben-Godfrey-Match-Logs" xr:uid="{68B206ED-B0DB-4CEA-980F-3DD1B785C409}"/>
    <hyperlink ref="B147" r:id="rId577" display="https://fbref.com/en/players/8b57ad2c/Joao-Gomes" xr:uid="{4B6419CB-E867-4118-BF52-8FF526CB8F0E}"/>
    <hyperlink ref="C147" r:id="rId578" display="https://fbref.com/en/country/BRA/Brazil-Football" xr:uid="{55229EAE-5306-41FC-96FD-DD91A7171A90}"/>
    <hyperlink ref="E147" r:id="rId579" display="https://fbref.com/en/squads/8cec06e1/Wolverhampton-Wanderers-Stats" xr:uid="{B6703E9A-AB0D-4826-8931-429978237278}"/>
    <hyperlink ref="AK147" r:id="rId580" display="https://fbref.com/en/players/8b57ad2c/matchlogs/2023-2024/summary/Joao-Gomes-Match-Logs" xr:uid="{6CB1A276-1A7A-4B83-BA3E-394A9772907A}"/>
    <hyperlink ref="B148" r:id="rId581" display="https://fbref.com/en/players/f0caab96/Toti-Gomes" xr:uid="{19448C74-B1EC-4EF1-99E9-8FEBA03BEB33}"/>
    <hyperlink ref="C148" r:id="rId582" display="https://fbref.com/en/country/POR/Portugal-Football" xr:uid="{19A40304-83A5-4956-B0AF-871089717879}"/>
    <hyperlink ref="E148" r:id="rId583" display="https://fbref.com/en/squads/8cec06e1/Wolverhampton-Wanderers-Stats" xr:uid="{1F43D79D-9AB3-478C-9408-41DDD9EB48E9}"/>
    <hyperlink ref="AK148" r:id="rId584" display="https://fbref.com/en/players/f0caab96/matchlogs/2023-2024/summary/Toti-Gomes-Match-Logs" xr:uid="{225809A1-DCA7-4733-AF56-5ECD439444AB}"/>
    <hyperlink ref="B149" r:id="rId585" display="https://fbref.com/en/players/7a11550b/Joe-Gomez" xr:uid="{AB50B4A5-AE30-4915-8ABC-05A04D340E5D}"/>
    <hyperlink ref="C149" r:id="rId586" display="https://fbref.com/en/country/ENG/England-Football" xr:uid="{03632D84-CE05-4437-9FB0-AF1327608E5A}"/>
    <hyperlink ref="E149" r:id="rId587" display="https://fbref.com/en/squads/822bd0ba/Liverpool-Stats" xr:uid="{14C47361-1C78-4C68-B53D-DB35938064C5}"/>
    <hyperlink ref="AK149" r:id="rId588" display="https://fbref.com/en/players/7a11550b/matchlogs/2023-2024/summary/Joe-Gomez-Match-Logs" xr:uid="{0FD9ECAA-F6DF-4107-AB74-73E4112B37D4}"/>
    <hyperlink ref="B150" r:id="rId589" display="https://fbref.com/en/players/01e5f06e/Sergio-Gomez" xr:uid="{EB14454C-D3FA-472A-AC71-2848093F0481}"/>
    <hyperlink ref="C150" r:id="rId590" display="https://fbref.com/en/country/ESP/Spain-Football" xr:uid="{01FAEC36-9B1D-4EF0-B475-CDA0D4EAE79D}"/>
    <hyperlink ref="E150" r:id="rId591" display="https://fbref.com/en/squads/b8fd03ef/Manchester-City-Stats" xr:uid="{A924FE5E-6C76-483D-B6F9-77CC1E46C93B}"/>
    <hyperlink ref="AK150" r:id="rId592" display="https://fbref.com/en/players/01e5f06e/matchlogs/2023-2024/summary/Sergio-Gomez-Match-Logs" xr:uid="{19AC247F-BE6D-48CA-B86C-BE36BA727648}"/>
    <hyperlink ref="B151" r:id="rId593" display="https://fbref.com/en/players/2bd83368/Anthony-Gordon" xr:uid="{51CEAE52-80B4-406B-86AC-C9F8401B5770}"/>
    <hyperlink ref="C151" r:id="rId594" display="https://fbref.com/en/country/ENG/England-Football" xr:uid="{47D33583-D2ED-472E-A53C-498C19205FA4}"/>
    <hyperlink ref="E151" r:id="rId595" display="https://fbref.com/en/squads/b2b47a98/Newcastle-United-Stats" xr:uid="{8387CE73-4C27-41F6-87EA-D2E903A4A7C1}"/>
    <hyperlink ref="AK151" r:id="rId596" display="https://fbref.com/en/players/2bd83368/matchlogs/2023-2024/summary/Anthony-Gordon-Match-Logs" xr:uid="{5B754D3D-7FA8-4847-A1FA-EFE5B37EEFE0}"/>
    <hyperlink ref="B152" r:id="rId597" display="https://fbref.com/en/players/b8e740fb/Ryan-Gravenberch" xr:uid="{A0C4394C-F1A0-47FA-950C-1E264A915987}"/>
    <hyperlink ref="C152" r:id="rId598" display="https://fbref.com/en/country/NED/Netherlands-Football" xr:uid="{CF633960-FFC0-4438-8685-C24DBCE34683}"/>
    <hyperlink ref="E152" r:id="rId599" display="https://fbref.com/en/squads/822bd0ba/Liverpool-Stats" xr:uid="{08BF7CF5-E9CA-4DA0-8072-BB72AFF9E097}"/>
    <hyperlink ref="AK152" r:id="rId600" display="https://fbref.com/en/players/b8e740fb/matchlogs/2023-2024/summary/Ryan-Gravenberch-Match-Logs" xr:uid="{67AF9ECD-9BBA-4E58-BD6D-D9549233185E}"/>
    <hyperlink ref="B153" r:id="rId601" display="https://fbref.com/en/players/b0b4fd3e/Jack-Grealish" xr:uid="{D564B46C-31F0-412C-8A0B-780D55D541F9}"/>
    <hyperlink ref="C153" r:id="rId602" display="https://fbref.com/en/country/ENG/England-Football" xr:uid="{0ED05551-F972-494A-9436-30EE4D71A08D}"/>
    <hyperlink ref="E153" r:id="rId603" display="https://fbref.com/en/squads/b8fd03ef/Manchester-City-Stats" xr:uid="{33D63482-9C09-4FD2-923E-EEA64E3E859C}"/>
    <hyperlink ref="AK153" r:id="rId604" display="https://fbref.com/en/players/b0b4fd3e/matchlogs/2023-2024/summary/Jack-Grealish-Match-Logs" xr:uid="{E2AD5CF2-D35A-4AFF-AA23-174BF8B5D9A8}"/>
    <hyperlink ref="B154" r:id="rId605" display="https://fbref.com/en/players/8aec0537/Pascal-Gross" xr:uid="{FB6FD6E3-9FBC-4846-97C3-138026E81A94}"/>
    <hyperlink ref="C154" r:id="rId606" display="https://fbref.com/en/country/GER/Germany-Football" xr:uid="{14FEFA44-CF88-4905-A235-4BD1E5B63383}"/>
    <hyperlink ref="E154" r:id="rId607" display="https://fbref.com/en/squads/d07537b9/Brighton-and-Hove-Albion-Stats" xr:uid="{5B06BFCF-ED14-401B-93B2-9E39FE24572F}"/>
    <hyperlink ref="AK154" r:id="rId608" display="https://fbref.com/en/players/8aec0537/matchlogs/2023-2024/summary/Pascal-Gross-Match-Logs" xr:uid="{54E40A33-B6D9-4A01-9C2C-B2EDC29578EB}"/>
    <hyperlink ref="B155" r:id="rId609" display="https://fbref.com/en/players/d0706b27/Marc-Guehi" xr:uid="{9215CCCD-5EDF-4863-8138-F1390AE92A4B}"/>
    <hyperlink ref="C155" r:id="rId610" display="https://fbref.com/en/country/ENG/England-Football" xr:uid="{16C3216A-C97A-4A16-A4BF-D0632167AC39}"/>
    <hyperlink ref="E155" r:id="rId611" display="https://fbref.com/en/squads/47c64c55/Crystal-Palace-Stats" xr:uid="{EA78C459-3D8B-4816-A5F9-0C5217430EE2}"/>
    <hyperlink ref="AK155" r:id="rId612" display="https://fbref.com/en/players/d0706b27/matchlogs/2023-2024/summary/Marc-Guehi-Match-Logs" xr:uid="{17E9C35B-423D-4719-B7F0-ECB80EF5C55E}"/>
    <hyperlink ref="B156" r:id="rId613" display="https://fbref.com/en/players/82518f62/Bruno-Guimaraes" xr:uid="{81D315D1-86F6-4FAF-9F3A-2155C32B20D2}"/>
    <hyperlink ref="C156" r:id="rId614" display="https://fbref.com/en/country/BRA/Brazil-Football" xr:uid="{AAF92E4A-7B72-4E12-ACF0-2759E79FA4C2}"/>
    <hyperlink ref="E156" r:id="rId615" display="https://fbref.com/en/squads/b2b47a98/Newcastle-United-Stats" xr:uid="{46AC8605-03C5-4DC6-B6BD-808CDB4540D3}"/>
    <hyperlink ref="AK156" r:id="rId616" display="https://fbref.com/en/players/82518f62/matchlogs/2023-2024/summary/Bruno-Guimaraes-Match-Logs" xr:uid="{3033E6D0-D0DB-4E15-AAC7-0939988DED7C}"/>
    <hyperlink ref="B157" r:id="rId617" display="https://fbref.com/en/players/d56b9520/Malo-Gusto" xr:uid="{EF77CFD4-65AD-4FF5-BB63-A933371836AA}"/>
    <hyperlink ref="C157" r:id="rId618" display="https://fbref.com/en/country/FRA/France-Football" xr:uid="{7C4EEE3C-EAEC-409A-B71D-E22339101BD3}"/>
    <hyperlink ref="E157" r:id="rId619" display="https://fbref.com/en/squads/cff3d9bb/Chelsea-Stats" xr:uid="{9F011ADB-0E1F-431D-AA13-550254684989}"/>
    <hyperlink ref="AK157" r:id="rId620" display="https://fbref.com/en/players/d56b9520/matchlogs/2023-2024/summary/Malo-Gusto-Match-Logs" xr:uid="{D54B38DF-9F29-4057-8960-75F70F8A312D}"/>
    <hyperlink ref="B158" r:id="rId621" display="https://fbref.com/en/players/5ad50391/Josko-Gvardiol" xr:uid="{B075245D-DB20-433D-B711-40C7A5DE0B6B}"/>
    <hyperlink ref="C158" r:id="rId622" display="https://fbref.com/en/country/CRO/Croatia-Football" xr:uid="{FA49187E-ED84-4B45-862D-3F2C939B99D9}"/>
    <hyperlink ref="E158" r:id="rId623" display="https://fbref.com/en/squads/b8fd03ef/Manchester-City-Stats" xr:uid="{180AC871-5A2C-4639-95DB-28F01787F552}"/>
    <hyperlink ref="AK158" r:id="rId624" display="https://fbref.com/en/players/5ad50391/matchlogs/2023-2024/summary/Josko-Gvardiol-Match-Logs" xr:uid="{658A1AB8-BD44-44FC-AE1B-EF619834B4E5}"/>
    <hyperlink ref="B159" r:id="rId625" display="https://fbref.com/en/players/1f44ac21/Erling-Haaland" xr:uid="{8689FE0F-7E22-4FF4-8603-D8FD08199A4D}"/>
    <hyperlink ref="C159" r:id="rId626" display="https://fbref.com/en/country/NOR/Norway-Football" xr:uid="{FC7623FA-A8AC-40F4-950A-949138B04BA6}"/>
    <hyperlink ref="E159" r:id="rId627" display="https://fbref.com/en/squads/b8fd03ef/Manchester-City-Stats" xr:uid="{3262898E-55CB-4B8E-AFA1-483F6F09D9B9}"/>
    <hyperlink ref="AK159" r:id="rId628" display="https://fbref.com/en/players/1f44ac21/matchlogs/2023-2024/summary/Erling-Haaland-Match-Logs" xr:uid="{8BBBE63E-5ABF-479C-9C8A-5C1C3F45528B}"/>
    <hyperlink ref="B160" r:id="rId629" display="https://fbref.com/en/players/a7588cdc/Antwoine-Hackford" xr:uid="{8FF1330F-3656-4A63-9EF0-053576297B04}"/>
    <hyperlink ref="C160" r:id="rId630" display="https://fbref.com/en/country/ENG/England-Football" xr:uid="{E5FE25F6-C3E7-4818-B45B-8A13B8096E0F}"/>
    <hyperlink ref="E160" r:id="rId631" display="https://fbref.com/en/squads/1df6b87e/Sheffield-United-Stats" xr:uid="{5B91E0D5-2D0C-4A7B-8D3F-4077DF812919}"/>
    <hyperlink ref="AK160" r:id="rId632" display="https://fbref.com/en/players/a7588cdc/matchlogs/2023-2024/summary/Antwoine-Hackford-Match-Logs" xr:uid="{68B0D786-0C4A-4451-842D-3B508FAFDA23}"/>
    <hyperlink ref="B161" r:id="rId633" display="https://fbref.com/en/players/eebacc07/Gustavo-Hamer" xr:uid="{A83B73A1-9BEA-40D4-AD48-0F93EA79FC4C}"/>
    <hyperlink ref="C161" r:id="rId634" display="https://fbref.com/en/country/NED/Netherlands-Football" xr:uid="{470C301E-8CAA-4ECF-8AB9-36098E3270E8}"/>
    <hyperlink ref="E161" r:id="rId635" display="https://fbref.com/en/squads/1df6b87e/Sheffield-United-Stats" xr:uid="{65CECDAE-302A-4338-8F95-CEECF44AD043}"/>
    <hyperlink ref="AK161" r:id="rId636" display="https://fbref.com/en/players/eebacc07/matchlogs/2023-2024/summary/Gustavo-Hamer-Match-Logs" xr:uid="{8FC61F9F-8CED-4CED-B43A-7C27E60965E8}"/>
    <hyperlink ref="B162" r:id="rId637" display="https://fbref.com/en/players/8c3078cd/Luke-Harris" xr:uid="{3EC46867-1B37-4AD4-A2D1-4FF54B68941B}"/>
    <hyperlink ref="C162" r:id="rId638" display="https://fbref.com/en/country/WAL/Wales-Football" xr:uid="{2316B924-7668-49C7-9061-F446362CB5C6}"/>
    <hyperlink ref="E162" r:id="rId639" display="https://fbref.com/en/squads/fd962109/Fulham-Stats" xr:uid="{22DC4CDF-5731-486F-A569-C16CB249ED96}"/>
    <hyperlink ref="AK162" r:id="rId640" display="https://fbref.com/en/players/8c3078cd/matchlogs/2023-2024/summary/Luke-Harris-Match-Logs" xr:uid="{772EA0FA-8506-4161-8F69-5F47AD1CCF18}"/>
    <hyperlink ref="B163" r:id="rId641" display="https://fbref.com/en/players/fed7cb61/Kai-Havertz" xr:uid="{1DF688B9-1D75-4EBC-BEBC-9E0AEC91C0D1}"/>
    <hyperlink ref="C163" r:id="rId642" display="https://fbref.com/en/country/GER/Germany-Football" xr:uid="{18C48ACE-4FAC-4DDF-9232-AA61AB0281A1}"/>
    <hyperlink ref="E163" r:id="rId643" display="https://fbref.com/en/squads/18bb7c10/Arsenal-Stats" xr:uid="{D005FBB8-89EE-4B98-AA3D-7A16D9D67517}"/>
    <hyperlink ref="AK163" r:id="rId644" display="https://fbref.com/en/players/fed7cb61/matchlogs/2023-2024/summary/Kai-Havertz-Match-Logs" xr:uid="{949A3D2D-EDE5-4274-A20A-4B3F98B2288E}"/>
    <hyperlink ref="B164" r:id="rId645" display="https://fbref.com/en/players/4fd08daa/Jan-Paul-van-Hecke" xr:uid="{D7605C8F-4A1C-456B-87E9-72089A347110}"/>
    <hyperlink ref="C164" r:id="rId646" display="https://fbref.com/en/country/NED/Netherlands-Football" xr:uid="{512E726C-01AE-4221-82C5-6605F024E57F}"/>
    <hyperlink ref="E164" r:id="rId647" display="https://fbref.com/en/squads/d07537b9/Brighton-and-Hove-Albion-Stats" xr:uid="{049BC263-0A27-4793-9040-10F5A1E95F27}"/>
    <hyperlink ref="AK164" r:id="rId648" display="https://fbref.com/en/players/4fd08daa/matchlogs/2023-2024/summary/Jan-Paul-van-Hecke-Match-Logs" xr:uid="{7A49D5BE-7D5D-4B1C-BF77-CAFA4F7EB807}"/>
    <hyperlink ref="B165" r:id="rId649" display="https://fbref.com/en/players/169fd162/Hwang-Hee-chan" xr:uid="{35693EF2-6948-48B8-A61B-3ED8FA5F62F2}"/>
    <hyperlink ref="C165" r:id="rId650" display="https://fbref.com/en/country/KOR/Korea-Republic-Football" xr:uid="{219ECD37-7B34-481B-A435-D71C6DAD6E96}"/>
    <hyperlink ref="E165" r:id="rId651" display="https://fbref.com/en/squads/8cec06e1/Wolverhampton-Wanderers-Stats" xr:uid="{E6602B7D-8EE1-4139-AF31-38271F3A83EB}"/>
    <hyperlink ref="AK165" r:id="rId652" display="https://fbref.com/en/players/169fd162/matchlogs/2023-2024/summary/Hwang-Hee-chan-Match-Logs" xr:uid="{132D1781-978A-4747-A265-0CDFD95E2694}"/>
    <hyperlink ref="B166" r:id="rId653" display="https://fbref.com/en/players/8a3c1dc7/Rico-Henry" xr:uid="{38685C57-9764-43E4-B538-DDAEA5DC75D9}"/>
    <hyperlink ref="C166" r:id="rId654" display="https://fbref.com/en/country/ENG/England-Football" xr:uid="{C4581BF4-BAD2-4C51-A097-A192D09E3380}"/>
    <hyperlink ref="E166" r:id="rId655" display="https://fbref.com/en/squads/cd051869/Brentford-Stats" xr:uid="{2731E6EE-CF26-4A4C-9B98-CF6D6D978885}"/>
    <hyperlink ref="AK166" r:id="rId656" display="https://fbref.com/en/players/8a3c1dc7/matchlogs/2023-2024/summary/Rico-Henry-Match-Logs" xr:uid="{018219D9-BC2E-4C13-ABCA-EADA33B5FBD9}"/>
    <hyperlink ref="B167" r:id="rId657" display="https://fbref.com/en/players/92e7e919/Son-Heung-min" xr:uid="{80DB17D2-88F2-4CDE-854E-AB7D3EEC5DC1}"/>
    <hyperlink ref="C167" r:id="rId658" display="https://fbref.com/en/country/KOR/Korea-Republic-Football" xr:uid="{88F4B7E9-59F0-4083-9EC6-AB5BCDCF1910}"/>
    <hyperlink ref="E167" r:id="rId659" display="https://fbref.com/en/squads/361ca564/Tottenham-Hotspur-Stats" xr:uid="{C8F0958E-D0C6-492D-8909-798C4E2A14A5}"/>
    <hyperlink ref="AK167" r:id="rId660" display="https://fbref.com/en/players/92e7e919/matchlogs/2023-2024/summary/Son-Heung-min-Match-Logs" xr:uid="{0EF55CAA-AD7D-4C9D-9A98-A047D4AD2D09}"/>
    <hyperlink ref="B168" r:id="rId661" display="https://fbref.com/en/players/1780bb4a/Aaron-Hickey" xr:uid="{019A5D8C-3F8C-4301-90CB-9CDD43C29907}"/>
    <hyperlink ref="C168" r:id="rId662" display="https://fbref.com/en/country/SCO/Scotland-Football" xr:uid="{40E81CAB-7AC8-4557-89BD-6FC3360C689B}"/>
    <hyperlink ref="E168" r:id="rId663" display="https://fbref.com/en/squads/cd051869/Brentford-Stats" xr:uid="{C201994F-361D-453D-8A97-01B552A5D23C}"/>
    <hyperlink ref="AK168" r:id="rId664" display="https://fbref.com/en/players/1780bb4a/matchlogs/2023-2024/summary/Aaron-Hickey-Match-Logs" xr:uid="{5F0670DF-067A-4910-A8D7-089E12E0D471}"/>
    <hyperlink ref="B169" r:id="rId665" display="https://fbref.com/en/players/69942fb3/James-Hill" xr:uid="{54CE406B-2771-4DA5-B37C-CCEAA1860557}"/>
    <hyperlink ref="C169" r:id="rId666" display="https://fbref.com/en/country/ENG/England-Football" xr:uid="{CC4B00DF-F287-4AB6-8F50-A391EEF8F9CF}"/>
    <hyperlink ref="E169" r:id="rId667" display="https://fbref.com/en/squads/4ba7cbea/Bournemouth-Stats" xr:uid="{6763164F-3720-40C6-B95A-3A2B4BA6C0BC}"/>
    <hyperlink ref="AK169" r:id="rId668" display="https://fbref.com/en/players/69942fb3/matchlogs/2023-2024/summary/James-Hill-Match-Logs" xr:uid="{F1778447-BCCB-4B27-B83C-34D434854CD1}"/>
    <hyperlink ref="B170" r:id="rId669" display="https://fbref.com/en/players/15f3ec41/Callum-Hudson-Odoi" xr:uid="{31DCDA9B-2E04-4783-AEBC-9CDF8FDE3D28}"/>
    <hyperlink ref="C170" r:id="rId670" display="https://fbref.com/en/country/ENG/England-Football" xr:uid="{15DD2990-2661-4B10-AF67-75FD92203825}"/>
    <hyperlink ref="E170" r:id="rId671" display="https://fbref.com/en/squads/e4a775cb/Nottingham-Forest-Stats" xr:uid="{5D9E0EE8-50D1-4D17-A52B-DEBE0D9AE9CD}"/>
    <hyperlink ref="AK170" r:id="rId672" display="https://fbref.com/en/players/15f3ec41/matchlogs/2023-2024/summary/Callum-Hudson-Odoi-Match-Logs" xr:uid="{2CF36664-4AC2-461A-9251-F8591B8A0D4E}"/>
    <hyperlink ref="B171" r:id="rId673" display="https://fbref.com/en/players/a0666d3e/Will-Hughes" xr:uid="{5BA5649D-66F0-409C-B510-B08DE99A7C42}"/>
    <hyperlink ref="C171" r:id="rId674" display="https://fbref.com/en/country/ENG/England-Football" xr:uid="{7DDBEF2C-9D5B-476D-9569-8CD9B82C726A}"/>
    <hyperlink ref="E171" r:id="rId675" display="https://fbref.com/en/squads/47c64c55/Crystal-Palace-Stats" xr:uid="{4580687B-CA1F-453F-8A2F-026E34F281DA}"/>
    <hyperlink ref="AK171" r:id="rId676" display="https://fbref.com/en/players/a0666d3e/matchlogs/2023-2024/summary/Will-Hughes-Match-Logs" xr:uid="{1F472F64-8A7A-4DF5-98BB-80F6D4DDB700}"/>
    <hyperlink ref="B172" r:id="rId677" display="https://fbref.com/en/players/8b04d6c1/Pierre-Hojbjerg" xr:uid="{0A0C893A-CE58-4EA5-9B77-E3E3FA7BAE83}"/>
    <hyperlink ref="C172" r:id="rId678" display="https://fbref.com/en/country/DEN/Denmark-Football" xr:uid="{D238A76B-B532-47EE-B52A-7E5D913608B8}"/>
    <hyperlink ref="E172" r:id="rId679" display="https://fbref.com/en/squads/361ca564/Tottenham-Hotspur-Stats" xr:uid="{91628D63-BF62-465A-95C3-46B96782D92E}"/>
    <hyperlink ref="AK172" r:id="rId680" display="https://fbref.com/en/players/8b04d6c1/matchlogs/2023-2024/summary/Pierre-Hojbjerg-Match-Logs" xr:uid="{03CC3286-8D80-41C6-A5E5-566D4E7EF5B1}"/>
    <hyperlink ref="B173" r:id="rId681" display="https://fbref.com/en/players/491a433d/Rasmus-Hojlund" xr:uid="{FEC89BA7-54C5-4ABB-81B8-755F336EFFA8}"/>
    <hyperlink ref="C173" r:id="rId682" display="https://fbref.com/en/country/DEN/Denmark-Football" xr:uid="{2F3D512F-A952-4D23-94F3-A830927FC780}"/>
    <hyperlink ref="E173" r:id="rId683" display="https://fbref.com/en/squads/19538871/Manchester-United-Stats" xr:uid="{A71A8157-D025-458A-A391-807D93173DF1}"/>
    <hyperlink ref="AK173" r:id="rId684" display="https://fbref.com/en/players/491a433d/matchlogs/2023-2024/summary/Rasmus-Hojlund-Match-Logs" xr:uid="{811850C6-F68B-4B39-B992-5844E01B339D}"/>
    <hyperlink ref="B174" r:id="rId685" display="https://fbref.com/en/players/07802f7f/Danny-Ings" xr:uid="{7074C067-6949-47AA-86EF-1E6F11324C1D}"/>
    <hyperlink ref="C174" r:id="rId686" display="https://fbref.com/en/country/ENG/England-Football" xr:uid="{F15B9F16-94E2-49AC-8B29-745C0E3894B7}"/>
    <hyperlink ref="E174" r:id="rId687" display="https://fbref.com/en/squads/7c21e445/West-Ham-United-Stats" xr:uid="{54B02ADA-926D-4D20-A0D8-081560CC2E25}"/>
    <hyperlink ref="AK174" r:id="rId688" display="https://fbref.com/en/players/07802f7f/matchlogs/2023-2024/summary/Danny-Ings-Match-Logs" xr:uid="{9926C623-AD15-4502-A724-BCE3BBEF5546}"/>
    <hyperlink ref="B175" r:id="rId689" display="https://fbref.com/en/players/8e92be30/Alexander-Isak" xr:uid="{03723B0F-6F08-4225-AA63-F7CAA7261D6F}"/>
    <hyperlink ref="C175" r:id="rId690" display="https://fbref.com/en/country/SWE/Sweden-Football" xr:uid="{32F368E8-7747-4579-852E-58EF0791B0FF}"/>
    <hyperlink ref="E175" r:id="rId691" display="https://fbref.com/en/squads/b2b47a98/Newcastle-United-Stats" xr:uid="{DE4394FD-FE91-4BE3-818C-97144B0CDA6B}"/>
    <hyperlink ref="AK175" r:id="rId692" display="https://fbref.com/en/players/8e92be30/matchlogs/2023-2024/summary/Alexander-Isak-Match-Logs" xr:uid="{A346B395-57ED-4101-9E6A-BA219334D131}"/>
    <hyperlink ref="B176" r:id="rId693" display="https://fbref.com/en/players/6ca5ec4b/Alex-Iwobi" xr:uid="{531A5989-536C-4941-93FD-05A9211CD00E}"/>
    <hyperlink ref="C176" r:id="rId694" display="https://fbref.com/en/country/NGA/Nigeria-Football" xr:uid="{47B53458-594F-44B7-9AEF-CAE8C14A15DE}"/>
    <hyperlink ref="E176" r:id="rId695" display="https://fbref.com/en/squads/d3fd31cc/Everton-Stats" xr:uid="{F6BA6763-3779-4AAA-ABA6-032D9DB6388D}"/>
    <hyperlink ref="AK176" r:id="rId696" display="https://fbref.com/en/players/6ca5ec4b/matchlogs/2023-2024/summary/Alex-Iwobi-Match-Logs" xr:uid="{57815C65-AC90-44E1-BDC8-56D64D9EBE8B}"/>
    <hyperlink ref="B177" r:id="rId697" display="https://fbref.com/en/players/6ca5ec4b/Alex-Iwobi" xr:uid="{5F52D6E2-9C08-47D7-803D-EE3058CECBBF}"/>
    <hyperlink ref="C177" r:id="rId698" display="https://fbref.com/en/country/NGA/Nigeria-Football" xr:uid="{2480D777-7460-41AB-B87A-92B3EC880549}"/>
    <hyperlink ref="E177" r:id="rId699" display="https://fbref.com/en/squads/fd962109/Fulham-Stats" xr:uid="{048E5CFA-E85F-4CBE-BE67-1815B62E53F6}"/>
    <hyperlink ref="AK177" r:id="rId700" display="https://fbref.com/en/players/6ca5ec4b/matchlogs/2023-2024/summary/Alex-Iwobi-Match-Logs" xr:uid="{5DD1F5DC-57C3-495F-B652-077E9657A7CE}"/>
    <hyperlink ref="B178" r:id="rId701" display="https://fbref.com/en/players/9c36ed83/Nicolas-Jackson" xr:uid="{A48EC178-190D-425F-AC7D-09F20555574E}"/>
    <hyperlink ref="C178" r:id="rId702" display="https://fbref.com/en/country/SEN/Senegal-Football" xr:uid="{B21BA550-A833-4FF2-9131-032A647CB442}"/>
    <hyperlink ref="E178" r:id="rId703" display="https://fbref.com/en/squads/cff3d9bb/Chelsea-Stats" xr:uid="{FC75BF85-A4D7-425E-BB61-CEE73AA379FB}"/>
    <hyperlink ref="AK178" r:id="rId704" display="https://fbref.com/en/players/9c36ed83/matchlogs/2023-2024/summary/Nicolas-Jackson-Match-Logs" xr:uid="{5624B1E1-95FA-42F5-9CF0-5D2F7EFA36F0}"/>
    <hyperlink ref="B179" r:id="rId705" display="https://fbref.com/en/players/1265a93a/Reece-James" xr:uid="{6E5D3F36-45A4-4B76-921D-5B4969D7CB91}"/>
    <hyperlink ref="C179" r:id="rId706" display="https://fbref.com/en/country/ENG/England-Football" xr:uid="{4CAFAC17-3F9C-495B-A25A-8277D25E4596}"/>
    <hyperlink ref="E179" r:id="rId707" display="https://fbref.com/en/squads/cff3d9bb/Chelsea-Stats" xr:uid="{DB8F4390-A14A-4244-B7C4-3695D2A3CACC}"/>
    <hyperlink ref="AK179" r:id="rId708" display="https://fbref.com/en/players/1265a93a/matchlogs/2023-2024/summary/Reece-James-Match-Logs" xr:uid="{11430391-A7B1-471D-AA8C-E4752AC9081D}"/>
    <hyperlink ref="B180" r:id="rId709" display="https://fbref.com/en/players/8449d35e/Vitaly-Janelt" xr:uid="{4F021FFC-E27E-45BB-9987-B8827A1F7884}"/>
    <hyperlink ref="C180" r:id="rId710" display="https://fbref.com/en/country/GER/Germany-Football" xr:uid="{98A03BAE-931A-4376-8932-3F680A6AB84C}"/>
    <hyperlink ref="E180" r:id="rId711" display="https://fbref.com/en/squads/cd051869/Brentford-Stats" xr:uid="{07E59D45-EC84-4A91-8E1B-B87404936775}"/>
    <hyperlink ref="AK180" r:id="rId712" display="https://fbref.com/en/players/8449d35e/matchlogs/2023-2024/summary/Vitaly-Janelt-Match-Logs" xr:uid="{A9A86E90-8862-4D89-AD35-7EAC6F93DEF5}"/>
    <hyperlink ref="B181" r:id="rId713" display="https://fbref.com/en/players/0f134faf/Mathias-Jensen" xr:uid="{6711CE1E-40A5-4E2D-8753-B15D1A78F539}"/>
    <hyperlink ref="C181" r:id="rId714" display="https://fbref.com/en/country/DEN/Denmark-Football" xr:uid="{87875811-6CD3-404A-992B-9409B52449D1}"/>
    <hyperlink ref="E181" r:id="rId715" display="https://fbref.com/en/squads/cd051869/Brentford-Stats" xr:uid="{4E6573F5-9B7A-4077-A846-8256A942A45C}"/>
    <hyperlink ref="AK181" r:id="rId716" display="https://fbref.com/en/players/0f134faf/matchlogs/2023-2024/summary/Mathias-Jensen-Match-Logs" xr:uid="{E6B17B45-FC6F-414B-B512-42308E19CAAE}"/>
    <hyperlink ref="B182" r:id="rId717" display="https://fbref.com/en/players/b66315ae/Gabriel-Jesus" xr:uid="{21FEE9DC-7A21-4839-ACD2-0CB4F740DAA8}"/>
    <hyperlink ref="C182" r:id="rId718" display="https://fbref.com/en/country/BRA/Brazil-Football" xr:uid="{AD9866FD-E9BB-4F96-9F57-9ACA19E8E65E}"/>
    <hyperlink ref="E182" r:id="rId719" display="https://fbref.com/en/squads/18bb7c10/Arsenal-Stats" xr:uid="{D90BFCE9-0F47-490C-B875-4B1312B85156}"/>
    <hyperlink ref="AK182" r:id="rId720" display="https://fbref.com/en/players/b66315ae/matchlogs/2023-2024/summary/Gabriel-Jesus-Match-Logs" xr:uid="{106113D6-6CB2-475F-933A-D33689F283FE}"/>
    <hyperlink ref="B183" r:id="rId721" display="https://fbref.com/en/players/b561db50/Raul-Jimenez" xr:uid="{76637D41-BB90-407D-A55C-CF5BB4CBF05C}"/>
    <hyperlink ref="C183" r:id="rId722" display="https://fbref.com/en/country/MEX/Mexico-Football" xr:uid="{9244B4B1-87D4-484D-A199-3A522D5EF47B}"/>
    <hyperlink ref="E183" r:id="rId723" display="https://fbref.com/en/squads/fd962109/Fulham-Stats" xr:uid="{2969D97B-A21E-4E2C-A46B-C2777B857F33}"/>
    <hyperlink ref="AK183" r:id="rId724" display="https://fbref.com/en/players/b561db50/matchlogs/2023-2024/summary/Raul-Jimenez-Match-Logs" xr:uid="{102C30DA-C4CC-4112-B13D-6BC4115CCC90}"/>
    <hyperlink ref="B184" r:id="rId725" display="https://fbref.com/en/players/e8832875/Joao-Pedro" xr:uid="{61636115-6C30-4132-853D-61958377700B}"/>
    <hyperlink ref="C184" r:id="rId726" display="https://fbref.com/en/country/BRA/Brazil-Football" xr:uid="{7EDEF8AC-2794-4898-9154-DEAE0654E71F}"/>
    <hyperlink ref="E184" r:id="rId727" display="https://fbref.com/en/squads/d07537b9/Brighton-and-Hove-Albion-Stats" xr:uid="{6062BDC3-032F-49E2-868A-38C7DD6CDEC9}"/>
    <hyperlink ref="AK184" r:id="rId728" display="https://fbref.com/en/players/e8832875/matchlogs/2023-2024/summary/Joao-Pedro-Match-Logs" xr:uid="{4264B223-4368-412E-A888-EADF397DAD2C}"/>
    <hyperlink ref="B185" r:id="rId729" display="https://fbref.com/en/players/c17bfb65/Joelinton" xr:uid="{7E695DC8-C650-4DB6-B05F-36EA6ED7053E}"/>
    <hyperlink ref="C185" r:id="rId730" display="https://fbref.com/en/country/BRA/Brazil-Football" xr:uid="{F57AD5A0-E989-4CD7-81F5-EC9F5270E949}"/>
    <hyperlink ref="E185" r:id="rId731" display="https://fbref.com/en/squads/b2b47a98/Newcastle-United-Stats" xr:uid="{959DC466-6C11-4F9A-BDA0-879D3D3BA40B}"/>
    <hyperlink ref="AK185" r:id="rId732" display="https://fbref.com/en/players/c17bfb65/matchlogs/2023-2024/summary/Joelinton-Match-Logs" xr:uid="{D3A18F69-3138-446B-A340-E70301445F05}"/>
    <hyperlink ref="B186" r:id="rId733" display="https://fbref.com/en/players/73b1d65b/Ryan-John-Giles" xr:uid="{990C4318-E625-4C82-9720-70FD6A3337A2}"/>
    <hyperlink ref="C186" r:id="rId734" display="https://fbref.com/en/country/ENG/England-Football" xr:uid="{2FA9FC66-D36E-49CB-BBAC-1666E1D4721A}"/>
    <hyperlink ref="E186" r:id="rId735" display="https://fbref.com/en/squads/e297cd13/Luton-Town-Stats" xr:uid="{9366193B-EFE8-496A-A1F2-9FD4AD2F935D}"/>
    <hyperlink ref="AK186" r:id="rId736" display="https://fbref.com/en/players/73b1d65b/matchlogs/2023-2024/summary/Ryan-John-Giles-Match-Logs" xr:uid="{0877D584-3194-4C43-A874-C391ADB8E9EA}"/>
    <hyperlink ref="B187" r:id="rId737" display="https://fbref.com/en/players/0cd31129/Brennan-Johnson" xr:uid="{9578B928-2BE0-4F0F-99F2-A233C5EAB344}"/>
    <hyperlink ref="C187" r:id="rId738" display="https://fbref.com/en/country/WAL/Wales-Football" xr:uid="{A4F9AB62-9DE0-467E-A43D-04C9E6344775}"/>
    <hyperlink ref="E187" r:id="rId739" display="https://fbref.com/en/squads/361ca564/Tottenham-Hotspur-Stats" xr:uid="{0ED5971C-21D0-48DA-A75F-A4821B02E5B7}"/>
    <hyperlink ref="AK187" r:id="rId740" display="https://fbref.com/en/players/0cd31129/matchlogs/2023-2024/summary/Brennan-Johnson-Match-Logs" xr:uid="{5A3B627E-F1E8-416E-AAA9-A3A5453E9694}"/>
    <hyperlink ref="B188" r:id="rId741" display="https://fbref.com/en/players/0cd31129/Brennan-Johnson" xr:uid="{2E4AB93E-1B29-4D99-B1E1-E4D41A04514A}"/>
    <hyperlink ref="C188" r:id="rId742" display="https://fbref.com/en/country/WAL/Wales-Football" xr:uid="{D1D4DF85-5887-456E-AE6F-9F9A867DA54C}"/>
    <hyperlink ref="E188" r:id="rId743" display="https://fbref.com/en/squads/e4a775cb/Nottingham-Forest-Stats" xr:uid="{A05B0C4A-D632-4DB0-82FE-215EC9131239}"/>
    <hyperlink ref="AK188" r:id="rId744" display="https://fbref.com/en/players/0cd31129/matchlogs/2023-2024/summary/Brennan-Johnson-Match-Logs" xr:uid="{0A9ABF8D-724B-4787-B4ED-E54B72773DF7}"/>
    <hyperlink ref="B189" r:id="rId745" display="https://fbref.com/en/players/9e5708be/Sam-Johnstone" xr:uid="{C9200B57-C257-4C63-A478-6F83C54B153B}"/>
    <hyperlink ref="C189" r:id="rId746" display="https://fbref.com/en/country/ENG/England-Football" xr:uid="{7653EB7C-5942-43EB-8E28-650FDD29D091}"/>
    <hyperlink ref="E189" r:id="rId747" display="https://fbref.com/en/squads/47c64c55/Crystal-Palace-Stats" xr:uid="{B78FE068-DD87-42E3-AD83-1C9B6C35A622}"/>
    <hyperlink ref="AK189" r:id="rId748" display="https://fbref.com/en/players/9e5708be/matchlogs/2023-2024/summary/Sam-Johnstone-Match-Logs" xr:uid="{0308D7ED-FD78-4FD9-A924-682BF13FCE28}"/>
    <hyperlink ref="B190" r:id="rId749" display="https://fbref.com/en/players/4fb9c88f/Curtis-Jones" xr:uid="{C60AEB2A-0311-469D-BD88-34993B321216}"/>
    <hyperlink ref="C190" r:id="rId750" display="https://fbref.com/en/country/ENG/England-Football" xr:uid="{2E4BF96D-19E6-4271-9604-97EE780165A0}"/>
    <hyperlink ref="E190" r:id="rId751" display="https://fbref.com/en/squads/822bd0ba/Liverpool-Stats" xr:uid="{2B853620-F0DC-4415-A0FD-9D7D524581CA}"/>
    <hyperlink ref="AK190" r:id="rId752" display="https://fbref.com/en/players/4fb9c88f/matchlogs/2023-2024/summary/Curtis-Jones-Match-Logs" xr:uid="{8F2F5A09-84C6-4F7A-803E-CB6CC85221BF}"/>
    <hyperlink ref="B191" r:id="rId753" display="https://fbref.com/en/players/45db685d/Jorginho" xr:uid="{3F8EA7AA-09F6-4EC9-9DCB-B35587437D13}"/>
    <hyperlink ref="C191" r:id="rId754" display="https://fbref.com/en/country/ITA/Italy-Football" xr:uid="{06821763-B243-495A-8037-D4F9E5F54E0E}"/>
    <hyperlink ref="E191" r:id="rId755" display="https://fbref.com/en/squads/18bb7c10/Arsenal-Stats" xr:uid="{01336074-C7A7-482E-9A5C-F6E026FF687A}"/>
    <hyperlink ref="AK191" r:id="rId756" display="https://fbref.com/en/players/45db685d/matchlogs/2023-2024/summary/Jorginho-Match-Logs" xr:uid="{29830204-33B6-43FD-91E5-C4181A6F1604}"/>
    <hyperlink ref="B192" r:id="rId757" display="https://fbref.com/en/players/178ae8f8/Diogo-Jota" xr:uid="{8FCEEB7F-3F01-4B36-919D-F5CBC686144E}"/>
    <hyperlink ref="C192" r:id="rId758" display="https://fbref.com/en/country/POR/Portugal-Football" xr:uid="{0E440D99-D094-4A90-B68C-DF2EFFDB202E}"/>
    <hyperlink ref="E192" r:id="rId759" display="https://fbref.com/en/squads/822bd0ba/Liverpool-Stats" xr:uid="{87428F7F-05FC-4497-A606-ED418ED6D92F}"/>
    <hyperlink ref="AK192" r:id="rId760" display="https://fbref.com/en/players/178ae8f8/matchlogs/2023-2024/summary/Diogo-Jota-Match-Logs" xr:uid="{37D7485C-97F5-4ACC-AFBC-22FBD64655F0}"/>
    <hyperlink ref="B193" r:id="rId761" display="https://fbref.com/en/players/f098c03e/Mads-Juel-Andersen" xr:uid="{89BD6BA0-D937-4CDD-83E8-E9CD0289C0DD}"/>
    <hyperlink ref="C193" r:id="rId762" display="https://fbref.com/en/country/DEN/Denmark-Football" xr:uid="{4F4495CA-2B58-4EC6-A583-C16AF25367F0}"/>
    <hyperlink ref="E193" r:id="rId763" display="https://fbref.com/en/squads/e297cd13/Luton-Town-Stats" xr:uid="{33420525-4A1F-4284-AF6F-64D706C8ADCA}"/>
    <hyperlink ref="AK193" r:id="rId764" display="https://fbref.com/en/players/f098c03e/matchlogs/2023-2024/summary/Mads-Juel-Andersen-Match-Logs" xr:uid="{C766C213-C715-4B3A-9BE1-8A9B4B82C711}"/>
    <hyperlink ref="B194" r:id="rId765" display="https://fbref.com/en/players/570bb4b9/Hamed-Junior-Traore" xr:uid="{4A58F4E6-1F65-4455-ACF7-E00CDF7C189F}"/>
    <hyperlink ref="C194" r:id="rId766" display="https://fbref.com/en/country/CIV/Cote-dIvoire-Football" xr:uid="{6EDCB078-ADDB-4B04-8A16-F5417BC50CBD}"/>
    <hyperlink ref="E194" r:id="rId767" display="https://fbref.com/en/squads/4ba7cbea/Bournemouth-Stats" xr:uid="{597B17C1-30CE-4A74-8E4D-CF3AE73777F4}"/>
    <hyperlink ref="AK194" r:id="rId768" display="https://fbref.com/en/players/570bb4b9/matchlogs/2023-2024/summary/Hamed-Junior-Traore-Match-Logs" xr:uid="{777E91AA-4DA2-42BE-BAAE-1D21D4930D54}"/>
    <hyperlink ref="B195" r:id="rId769" display="https://fbref.com/en/players/0db5d2c8/Mathias-Jorgensen" xr:uid="{206D48DC-C9E7-4E2B-9DD7-CF0996D9A98F}"/>
    <hyperlink ref="C195" r:id="rId770" display="https://fbref.com/en/country/DEN/Denmark-Football" xr:uid="{E8E8D662-71DC-4AC5-8F47-0361D7F7EC9B}"/>
    <hyperlink ref="E195" r:id="rId771" display="https://fbref.com/en/squads/cd051869/Brentford-Stats" xr:uid="{36E44EA2-29FA-423B-B82C-6A5230657A21}"/>
    <hyperlink ref="AK195" r:id="rId772" display="https://fbref.com/en/players/0db5d2c8/matchlogs/2023-2024/summary/Mathias-Jorgensen-Match-Logs" xr:uid="{504439B1-B5E1-4BA6-A5CD-670DE3DB589A}"/>
    <hyperlink ref="B196" r:id="rId773" display="https://fbref.com/en/players/c066d1a5/Issa-Kabore" xr:uid="{FF0111E7-A067-480D-A5DC-6798BDC1DA7F}"/>
    <hyperlink ref="C196" r:id="rId774" display="https://fbref.com/en/country/BFA/Burkina-Faso-Football" xr:uid="{1BCDAFB8-D55F-482E-89A4-9D08614059C7}"/>
    <hyperlink ref="E196" r:id="rId775" display="https://fbref.com/en/squads/e297cd13/Luton-Town-Stats" xr:uid="{94C8498B-2D7E-44F1-B39F-E124F69935AF}"/>
    <hyperlink ref="AK196" r:id="rId776" display="https://fbref.com/en/players/c066d1a5/matchlogs/2023-2024/summary/Issa-Kabore-Match-Logs" xr:uid="{79347ABC-92D9-4F31-B349-6E538B8AF868}"/>
    <hyperlink ref="B197" r:id="rId777" display="https://fbref.com/en/players/15f24fe7/Sasa-Kalajdzic" xr:uid="{8D26AC59-F824-404A-A371-4286BF1B75F4}"/>
    <hyperlink ref="C197" r:id="rId778" display="https://fbref.com/en/country/AUT/Austria-Football" xr:uid="{8FE4E999-2EDE-458B-A9D4-4EC9DC8E8493}"/>
    <hyperlink ref="E197" r:id="rId779" display="https://fbref.com/en/squads/8cec06e1/Wolverhampton-Wanderers-Stats" xr:uid="{99AFBEA5-470C-4D48-8244-AE0451B957B9}"/>
    <hyperlink ref="AK197" r:id="rId780" display="https://fbref.com/en/players/15f24fe7/matchlogs/2023-2024/summary/Sasa-Kalajdzic-Match-Logs" xr:uid="{4185CC54-7E58-43C3-A165-24B0B18A6D28}"/>
    <hyperlink ref="B198" r:id="rId781" display="https://fbref.com/en/players/cc77354e/Boubacar-Kamara" xr:uid="{6EF2C2A0-631C-4D54-BE11-1BE579CD1FA1}"/>
    <hyperlink ref="C198" r:id="rId782" display="https://fbref.com/en/country/FRA/France-Football" xr:uid="{B0BCAACB-046A-4140-8DFF-121FAD10BCFA}"/>
    <hyperlink ref="E198" r:id="rId783" display="https://fbref.com/en/squads/8602292d/Aston-Villa-Stats" xr:uid="{1DE2E6E7-5204-4E27-9817-4E26D11B1434}"/>
    <hyperlink ref="AK198" r:id="rId784" display="https://fbref.com/en/players/cc77354e/matchlogs/2023-2024/summary/Boubacar-Kamara-Match-Logs" xr:uid="{06B14202-5084-47A7-B911-B5CDCD77EC4A}"/>
    <hyperlink ref="B199" r:id="rId785" display="https://fbref.com/en/players/1caa93a5/Thomas-Kaminski" xr:uid="{D4CEB27C-6833-47A2-9AC7-9F24DC5B76C3}"/>
    <hyperlink ref="C199" r:id="rId786" display="https://fbref.com/en/country/BEL/Belgium-Football" xr:uid="{264EB9FB-CFC5-468F-8F51-378C79CEFC2F}"/>
    <hyperlink ref="E199" r:id="rId787" display="https://fbref.com/en/squads/e297cd13/Luton-Town-Stats" xr:uid="{A21AD7C1-FF7F-4414-9A4D-3700D48F152D}"/>
    <hyperlink ref="AK199" r:id="rId788" display="https://fbref.com/en/players/1caa93a5/matchlogs/2023-2024/summary/Thomas-Kaminski-Match-Logs" xr:uid="{0D995D5D-0820-4449-8E08-BF4BAE83D49C}"/>
    <hyperlink ref="B200" r:id="rId789" display="https://fbref.com/en/players/c5b7c315/Michael-Keane" xr:uid="{3771B901-BA26-43D5-B520-1E852704FBD8}"/>
    <hyperlink ref="C200" r:id="rId790" display="https://fbref.com/en/country/ENG/England-Football" xr:uid="{72A52E36-66BE-43CF-AF06-42DC0F9D5543}"/>
    <hyperlink ref="E200" r:id="rId791" display="https://fbref.com/en/squads/d3fd31cc/Everton-Stats" xr:uid="{7A47DBBA-2CE6-44F7-B9E1-04C3B8C7A728}"/>
    <hyperlink ref="AK200" r:id="rId792" display="https://fbref.com/en/players/c5b7c315/matchlogs/2023-2024/summary/Michael-Keane-Match-Logs" xr:uid="{565FFA18-A439-41EE-846F-B8392C428080}"/>
    <hyperlink ref="B201" r:id="rId793" display="https://fbref.com/en/players/51dbeea9/Thilo-Kehrer" xr:uid="{11E52881-7207-4061-89C4-8668BB4B73E8}"/>
    <hyperlink ref="C201" r:id="rId794" display="https://fbref.com/en/country/GER/Germany-Football" xr:uid="{736D8536-2D2D-44EF-98E6-DC909356F430}"/>
    <hyperlink ref="E201" r:id="rId795" display="https://fbref.com/en/squads/7c21e445/West-Ham-United-Stats" xr:uid="{ACF1E3D8-484D-4B33-B30B-5B5D299A87E0}"/>
    <hyperlink ref="AK201" r:id="rId796" display="https://fbref.com/en/players/51dbeea9/matchlogs/2023-2024/summary/Thilo-Kehrer-Match-Logs" xr:uid="{1B342D3E-5E64-4A91-8C82-E7FAF04578F1}"/>
    <hyperlink ref="B202" r:id="rId797" display="https://fbref.com/en/players/f31def1e/Lloyd-Kelly" xr:uid="{81BC8A59-EFAF-43D1-B296-637266EBFACF}"/>
    <hyperlink ref="C202" r:id="rId798" display="https://fbref.com/en/country/ENG/England-Football" xr:uid="{0888E68E-75E7-47D3-92F2-BA129FA60D97}"/>
    <hyperlink ref="E202" r:id="rId799" display="https://fbref.com/en/squads/4ba7cbea/Bournemouth-Stats" xr:uid="{412A2B13-319C-4192-8278-481C4E5DB852}"/>
    <hyperlink ref="AK202" r:id="rId800" display="https://fbref.com/en/players/f31def1e/matchlogs/2023-2024/summary/Lloyd-Kelly-Match-Logs" xr:uid="{ECA183A2-4AFC-4037-B350-1847B8E79A35}"/>
    <hyperlink ref="B203" r:id="rId801" display="https://fbref.com/en/players/0ad53bdc/Milos-Kerkez" xr:uid="{61BD2C2C-E09D-4E5E-B521-DCA1388ADB5C}"/>
    <hyperlink ref="C203" r:id="rId802" display="https://fbref.com/en/country/HUN/Hungary-Football" xr:uid="{D6ADC141-704A-4B68-B058-15E8D6F7A9EE}"/>
    <hyperlink ref="E203" r:id="rId803" display="https://fbref.com/en/squads/4ba7cbea/Bournemouth-Stats" xr:uid="{FE0E892C-E61C-438F-A46C-E0CC1CB4CAC8}"/>
    <hyperlink ref="AK203" r:id="rId804" display="https://fbref.com/en/players/0ad53bdc/matchlogs/2023-2024/summary/Milos-Kerkez-Match-Logs" xr:uid="{E662CBA0-0363-4E49-B7EC-A7DB4217D91F}"/>
    <hyperlink ref="B204" r:id="rId805" display="https://fbref.com/en/players/d0f72bf1/Max-Kilman" xr:uid="{B6D02153-1073-495C-802A-9E5AAE3FEB43}"/>
    <hyperlink ref="C204" r:id="rId806" display="https://fbref.com/en/country/ENG/England-Football" xr:uid="{DA1DF477-2C58-4654-81E4-9E1F00D2B9E7}"/>
    <hyperlink ref="E204" r:id="rId807" display="https://fbref.com/en/squads/8cec06e1/Wolverhampton-Wanderers-Stats" xr:uid="{7320BB5B-6529-4BE3-811E-E4FCFC6421EF}"/>
    <hyperlink ref="AK204" r:id="rId808" display="https://fbref.com/en/players/d0f72bf1/matchlogs/2023-2024/summary/Max-Kilman-Match-Logs" xr:uid="{98372073-2410-4179-9D80-6402142262BD}"/>
    <hyperlink ref="B205" r:id="rId809" display="https://fbref.com/en/players/dc3e663e/Jakub-Kiwior" xr:uid="{871964DC-EF90-4368-915E-10F1755143D0}"/>
    <hyperlink ref="C205" r:id="rId810" display="https://fbref.com/en/country/POL/Poland-Football" xr:uid="{1316FCEC-1BAE-4443-87FB-B1B073CC2F79}"/>
    <hyperlink ref="E205" r:id="rId811" display="https://fbref.com/en/squads/18bb7c10/Arsenal-Stats" xr:uid="{0C44F54B-4300-47E5-8B41-51FD2C4F032B}"/>
    <hyperlink ref="AK205" r:id="rId812" display="https://fbref.com/en/players/dc3e663e/matchlogs/2023-2024/summary/Jakub-Kiwior-Match-Logs" xr:uid="{7F8326C1-F869-40B6-9361-0F4D3D980BEB}"/>
    <hyperlink ref="B206" r:id="rId813" display="https://fbref.com/en/players/4c3a6744/Justin-Kluivert" xr:uid="{D044C814-7DC5-40A7-BA9F-91749189A344}"/>
    <hyperlink ref="C206" r:id="rId814" display="https://fbref.com/en/country/NED/Netherlands-Football" xr:uid="{02A9F6DD-1CF4-4F9D-AC4D-009DBBF7E79B}"/>
    <hyperlink ref="E206" r:id="rId815" display="https://fbref.com/en/squads/4ba7cbea/Bournemouth-Stats" xr:uid="{7ED3D43F-6621-47DA-B9B1-5E76A27A69FA}"/>
    <hyperlink ref="AK206" r:id="rId816" display="https://fbref.com/en/players/4c3a6744/matchlogs/2023-2024/summary/Justin-Kluivert-Match-Logs" xr:uid="{B2297190-FF1D-465A-BF75-4C272B1401F6}"/>
    <hyperlink ref="B207" r:id="rId817" display="https://fbref.com/en/players/fc076f78/Luca-Koleosho" xr:uid="{F4693C97-C57E-4486-A744-DEAADE4F2D1F}"/>
    <hyperlink ref="C207" r:id="rId818" display="https://fbref.com/en/country/ITA/Italy-Football" xr:uid="{179C4488-B492-46A4-A190-6C37245A660E}"/>
    <hyperlink ref="E207" r:id="rId819" display="https://fbref.com/en/squads/943e8050/Burnley-Stats" xr:uid="{818467F3-D0D3-4D74-A631-467AA2C77126}"/>
    <hyperlink ref="AK207" r:id="rId820" display="https://fbref.com/en/players/fc076f78/matchlogs/2023-2024/summary/Luca-Koleosho-Match-Logs" xr:uid="{3C3723CB-8C9C-4BFB-8E21-DF6D4B33159A}"/>
    <hyperlink ref="B208" r:id="rId821" display="https://fbref.com/en/players/5ed9b537/Ibrahima-Konate" xr:uid="{5CB3D9AA-1D15-4F3E-BA5F-38BA688A6723}"/>
    <hyperlink ref="C208" r:id="rId822" display="https://fbref.com/en/country/FRA/France-Football" xr:uid="{1AEC42FF-5959-4422-9561-B0DD8D4937D2}"/>
    <hyperlink ref="E208" r:id="rId823" display="https://fbref.com/en/squads/822bd0ba/Liverpool-Stats" xr:uid="{C07537E9-FC65-4B91-8161-CFEAD7B8F6B2}"/>
    <hyperlink ref="AK208" r:id="rId824" display="https://fbref.com/en/players/5ed9b537/matchlogs/2023-2024/summary/Ibrahima-Konate-Match-Logs" xr:uid="{4968DA57-2DD7-40B7-83A3-39D64EEB1215}"/>
    <hyperlink ref="B209" r:id="rId825" display="https://fbref.com/en/players/0313a347/Ezri-Konsa" xr:uid="{D703E45E-8E67-4D39-9629-E403CDB7A9A5}"/>
    <hyperlink ref="C209" r:id="rId826" display="https://fbref.com/en/country/ENG/England-Football" xr:uid="{85CBCAE0-6804-489F-8750-478AE0CF7632}"/>
    <hyperlink ref="E209" r:id="rId827" display="https://fbref.com/en/squads/8602292d/Aston-Villa-Stats" xr:uid="{B3A65539-CC74-46C9-AD32-41ECF74CF7C2}"/>
    <hyperlink ref="AK209" r:id="rId828" display="https://fbref.com/en/players/0313a347/matchlogs/2023-2024/summary/Ezri-Konsa-Match-Logs" xr:uid="{B9422A7B-5C76-46FE-8903-D9C012465110}"/>
    <hyperlink ref="B210" r:id="rId829" display="https://fbref.com/en/players/8d3c902d/Cheikhou-Kouyate" xr:uid="{70B4430E-8E02-4733-93A5-6100F53BD842}"/>
    <hyperlink ref="C210" r:id="rId830" display="https://fbref.com/en/country/SEN/Senegal-Football" xr:uid="{73D5496B-80DB-4243-9A08-77B1C5F86F16}"/>
    <hyperlink ref="E210" r:id="rId831" display="https://fbref.com/en/squads/e4a775cb/Nottingham-Forest-Stats" xr:uid="{C8CD5646-CE0A-40D2-973A-EF7DEA58C227}"/>
    <hyperlink ref="AK210" r:id="rId832" display="https://fbref.com/en/players/8d3c902d/matchlogs/2023-2024/summary/Cheikhou-Kouyate-Match-Logs" xr:uid="{B4F0CA86-49F8-4234-B309-BDFF73D35AC5}"/>
    <hyperlink ref="B211" r:id="rId833" display="https://fbref.com/en/players/79c0821a/Mateo-Kovacic" xr:uid="{01A42DEF-8A57-4FA6-8A87-70EE73467396}"/>
    <hyperlink ref="C211" r:id="rId834" display="https://fbref.com/en/country/CRO/Croatia-Football" xr:uid="{8752F74F-ABF7-4E16-8DD9-485951DDD588}"/>
    <hyperlink ref="E211" r:id="rId835" display="https://fbref.com/en/squads/b8fd03ef/Manchester-City-Stats" xr:uid="{FB544A03-79BE-4005-8CD7-F1239EF0DAC7}"/>
    <hyperlink ref="AK211" r:id="rId836" display="https://fbref.com/en/players/79c0821a/matchlogs/2023-2024/summary/Mateo-Kovacic-Match-Logs" xr:uid="{864BE4E5-4CAE-4689-9382-8DA1EAC9364E}"/>
    <hyperlink ref="B212" r:id="rId837" display="https://fbref.com/en/players/df3cda47/Dejan-Kulusevski" xr:uid="{15C25E49-960F-4E6B-A670-535FD498D9DE}"/>
    <hyperlink ref="C212" r:id="rId838" display="https://fbref.com/en/country/SWE/Sweden-Football" xr:uid="{D13B1E90-38FE-4B04-A8F9-1E1E76B2DBA2}"/>
    <hyperlink ref="E212" r:id="rId839" display="https://fbref.com/en/squads/361ca564/Tottenham-Hotspur-Stats" xr:uid="{28C514B4-67B2-4127-818B-32C224764692}"/>
    <hyperlink ref="AK212" r:id="rId840" display="https://fbref.com/en/players/df3cda47/matchlogs/2023-2024/summary/Dejan-Kulusevski-Match-Logs" xr:uid="{747E5E1E-FC6A-43A5-A1E1-F2837A682C85}"/>
    <hyperlink ref="B213" r:id="rId841" display="https://fbref.com/en/players/99813635/Adam-Lallana" xr:uid="{D66DE5B9-E380-4999-BCF0-32F43872CF70}"/>
    <hyperlink ref="C213" r:id="rId842" display="https://fbref.com/en/country/ENG/England-Football" xr:uid="{4559CC76-1695-42FE-AEC7-A62310C37366}"/>
    <hyperlink ref="E213" r:id="rId843" display="https://fbref.com/en/squads/d07537b9/Brighton-and-Hove-Albion-Stats" xr:uid="{F4FED05F-BD18-4503-8A73-DF5A603DBE04}"/>
    <hyperlink ref="AK213" r:id="rId844" display="https://fbref.com/en/players/99813635/matchlogs/2023-2024/summary/Adam-Lallana-Match-Logs" xr:uid="{1BA81BF0-DEDE-435C-946B-A7471E26E0EA}"/>
    <hyperlink ref="B214" r:id="rId845" display="https://fbref.com/en/players/f4e433d4/Tariq-Lamptey" xr:uid="{F37A5983-A2D8-49F7-BE5D-232DF533E525}"/>
    <hyperlink ref="C214" r:id="rId846" display="https://fbref.com/en/country/GHA/Ghana-Football" xr:uid="{9969C133-DC93-4F79-9A82-1F2079134D9F}"/>
    <hyperlink ref="E214" r:id="rId847" display="https://fbref.com/en/squads/d07537b9/Brighton-and-Hove-Albion-Stats" xr:uid="{12D08413-5C2F-42ED-A655-D17BCEBDB9F2}"/>
    <hyperlink ref="AK214" r:id="rId848" display="https://fbref.com/en/players/f4e433d4/matchlogs/2023-2024/summary/Tariq-Lamptey-Match-Logs" xr:uid="{4927CC38-64D7-428E-B420-15C4ACB49165}"/>
    <hyperlink ref="B215" r:id="rId849" display="https://fbref.com/en/players/119b9a8e/Aymeric-Laporte" xr:uid="{2D4007F2-7EF9-40D0-9DCC-2C752EB811E0}"/>
    <hyperlink ref="C215" r:id="rId850" display="https://fbref.com/en/country/ESP/Spain-Football" xr:uid="{97B117A0-DC30-4FD0-87BA-2DB4EDDA56BC}"/>
    <hyperlink ref="E215" r:id="rId851" display="https://fbref.com/en/squads/b8fd03ef/Manchester-City-Stats" xr:uid="{CBEBCDDC-94BF-4706-B4B3-FD3DA52D03FC}"/>
    <hyperlink ref="AK215" r:id="rId852" display="https://fbref.com/en/players/119b9a8e/matchlogs/2023-2024/summary/Aymeric-Laporte-Match-Logs" xr:uid="{A5D1BD59-09D8-4CD1-9402-501E10D53977}"/>
    <hyperlink ref="B216" r:id="rId853" display="https://fbref.com/en/players/0ed063d6/Yasser-Larouci" xr:uid="{3F54F1AC-C6D6-4AA2-91DB-1B671AF225A2}"/>
    <hyperlink ref="C216" r:id="rId854" display="https://fbref.com/en/country/FRA/France-Football" xr:uid="{113D6D2C-B6FD-4512-B883-5D0F41AE506E}"/>
    <hyperlink ref="E216" r:id="rId855" display="https://fbref.com/en/squads/1df6b87e/Sheffield-United-Stats" xr:uid="{290DA4DA-599E-44FD-871B-D60142B86464}"/>
    <hyperlink ref="AK216" r:id="rId856" display="https://fbref.com/en/players/0ed063d6/matchlogs/2023-2024/summary/Yasser-Larouci-Match-Logs" xr:uid="{C804587F-E91C-4540-B101-4EB257FB16E8}"/>
    <hyperlink ref="B217" r:id="rId857" display="https://fbref.com/en/players/450ab6fc/Jamaal-Lascelles" xr:uid="{2E33AE2C-29A1-4BDB-BB3B-828B5E198482}"/>
    <hyperlink ref="C217" r:id="rId858" display="https://fbref.com/en/country/ENG/England-Football" xr:uid="{01D5ED74-61DF-4FD4-AC8E-4701686FB9D4}"/>
    <hyperlink ref="E217" r:id="rId859" display="https://fbref.com/en/squads/b2b47a98/Newcastle-United-Stats" xr:uid="{2FA3AA86-2717-4255-B5E0-DF216279F2A0}"/>
    <hyperlink ref="AK217" r:id="rId860" display="https://fbref.com/en/players/450ab6fc/matchlogs/2023-2024/summary/Jamaal-Lascelles-Match-Logs" xr:uid="{68BAC1B9-1162-4E85-BD22-44FDCC7BD435}"/>
    <hyperlink ref="B218" r:id="rId861" display="https://fbref.com/en/players/2b471f99/Mario-Lemina" xr:uid="{3BFE15A4-2DF3-4338-8899-AA07E54B08CB}"/>
    <hyperlink ref="C218" r:id="rId862" display="https://fbref.com/en/country/GAB/Gabon-Football" xr:uid="{65472A07-9CBA-48C6-B9E2-46F13F815221}"/>
    <hyperlink ref="E218" r:id="rId863" display="https://fbref.com/en/squads/8cec06e1/Wolverhampton-Wanderers-Stats" xr:uid="{20B7940E-87D7-415C-A4DF-0748EEBCACB9}"/>
    <hyperlink ref="AK218" r:id="rId864" display="https://fbref.com/en/players/2b471f99/matchlogs/2023-2024/summary/Mario-Lemina-Match-Logs" xr:uid="{8723B02C-3CA3-4202-B47B-64C0F682376F}"/>
    <hyperlink ref="B219" r:id="rId865" display="https://fbref.com/en/players/2628fd2b/Bernd-Leno" xr:uid="{E2320D31-43DB-43F2-97F4-DDCF8DF628BB}"/>
    <hyperlink ref="C219" r:id="rId866" display="https://fbref.com/en/country/GER/Germany-Football" xr:uid="{0D92C3BD-3BA9-475D-895A-6732C1EEF898}"/>
    <hyperlink ref="E219" r:id="rId867" display="https://fbref.com/en/squads/fd962109/Fulham-Stats" xr:uid="{03B55496-505D-4692-819A-B917F528FF7F}"/>
    <hyperlink ref="AK219" r:id="rId868" display="https://fbref.com/en/players/2628fd2b/matchlogs/2023-2024/summary/Bernd-Leno-Match-Logs" xr:uid="{6B05F44A-4825-44E6-9F62-8799A63F83C1}"/>
    <hyperlink ref="B220" r:id="rId869" display="https://fbref.com/en/players/9b5ce51a/Jefferson-Lerma" xr:uid="{1C9FBB7D-5C55-4529-A42F-9E40A8CA59EE}"/>
    <hyperlink ref="C220" r:id="rId870" display="https://fbref.com/en/country/COL/Colombia-Football" xr:uid="{C78661E2-0242-4E18-999F-23BCBF92D96E}"/>
    <hyperlink ref="E220" r:id="rId871" display="https://fbref.com/en/squads/47c64c55/Crystal-Palace-Stats" xr:uid="{E5883312-22DB-4E58-8B96-4EAF01C0F0BA}"/>
    <hyperlink ref="AK220" r:id="rId872" display="https://fbref.com/en/players/9b5ce51a/matchlogs/2023-2024/summary/Jefferson-Lerma-Match-Logs" xr:uid="{821C9374-6207-4AF7-88D8-DF1B79297D14}"/>
    <hyperlink ref="B221" r:id="rId873" display="https://fbref.com/en/players/b57e066e/Rico-Lewis" xr:uid="{CA3B6348-B6D5-4131-BF9D-BB030C1E2445}"/>
    <hyperlink ref="C221" r:id="rId874" display="https://fbref.com/en/country/ENG/England-Football" xr:uid="{AC8B39F3-3C02-4538-BDAF-3E1BBFE53DA8}"/>
    <hyperlink ref="E221" r:id="rId875" display="https://fbref.com/en/squads/b8fd03ef/Manchester-City-Stats" xr:uid="{4BB9FF8C-E3CA-42B5-A8C2-0095A07F564A}"/>
    <hyperlink ref="AK221" r:id="rId876" display="https://fbref.com/en/players/b57e066e/matchlogs/2023-2024/summary/Rico-Lewis-Match-Logs" xr:uid="{D4939B0A-6884-4631-A368-EE8CE70A9094}"/>
    <hyperlink ref="B222" r:id="rId877" display="https://fbref.com/en/players/41f08ac8/Keane-Lewis-Potter" xr:uid="{CF7C0BA3-2906-4A22-8846-C3574D71BA09}"/>
    <hyperlink ref="C222" r:id="rId878" display="https://fbref.com/en/country/ENG/England-Football" xr:uid="{8F91DB07-A80A-4B6A-BFC8-B09978BE88E8}"/>
    <hyperlink ref="E222" r:id="rId879" display="https://fbref.com/en/squads/cd051869/Brentford-Stats" xr:uid="{B2890191-4886-471D-8E20-FC1FDA71B28F}"/>
    <hyperlink ref="AK222" r:id="rId880" display="https://fbref.com/en/players/41f08ac8/matchlogs/2023-2024/summary/Keane-Lewis-Potter-Match-Logs" xr:uid="{FBEC63CD-1BA9-487A-98DB-987E9BF3D552}"/>
    <hyperlink ref="B223" r:id="rId881" display="https://fbref.com/en/players/f5deef4c/Victor-Lindelof" xr:uid="{293E6C9A-F2DE-41D2-9B58-252A7956769E}"/>
    <hyperlink ref="C223" r:id="rId882" display="https://fbref.com/en/country/SWE/Sweden-Football" xr:uid="{97E61151-B1DA-4B94-BC57-521524C2C7AC}"/>
    <hyperlink ref="E223" r:id="rId883" display="https://fbref.com/en/squads/19538871/Manchester-United-Stats" xr:uid="{31E0F406-945E-46E6-AC0C-A37F54793FD4}"/>
    <hyperlink ref="AK223" r:id="rId884" display="https://fbref.com/en/players/f5deef4c/matchlogs/2023-2024/summary/Victor-Lindelof-Match-Logs" xr:uid="{6A0BF3D1-21CF-4489-AA1B-CF7BCE82FDEB}"/>
    <hyperlink ref="B224" r:id="rId885" display="https://fbref.com/en/players/afed6722/Valentino-Livramento" xr:uid="{A488298D-16D6-4B54-B375-1D303D415440}"/>
    <hyperlink ref="C224" r:id="rId886" display="https://fbref.com/en/country/ENG/England-Football" xr:uid="{1052E2E4-9DE8-4B93-87D2-FDD9FBEE482E}"/>
    <hyperlink ref="E224" r:id="rId887" display="https://fbref.com/en/squads/b2b47a98/Newcastle-United-Stats" xr:uid="{4DA3D879-B486-4A97-9BC0-AB7D03E88B85}"/>
    <hyperlink ref="AK224" r:id="rId888" display="https://fbref.com/en/players/afed6722/matchlogs/2023-2024/summary/Valentino-Livramento-Match-Logs" xr:uid="{986B33C2-6C95-436D-9CF2-205FFBEEFF02}"/>
    <hyperlink ref="B225" r:id="rId889" display="https://fbref.com/en/players/d7553721/Giovani-Lo-Celso" xr:uid="{BC449915-6552-4A62-B8CB-1BE111E50285}"/>
    <hyperlink ref="C225" r:id="rId890" display="https://fbref.com/en/country/ARG/Argentina-Football" xr:uid="{1EC7D060-A649-4956-97AB-E7325FF7FC7E}"/>
    <hyperlink ref="E225" r:id="rId891" display="https://fbref.com/en/squads/361ca564/Tottenham-Hotspur-Stats" xr:uid="{04535CD3-F807-4034-B9D2-2BBD28BDC8C8}"/>
    <hyperlink ref="AK225" r:id="rId892" display="https://fbref.com/en/players/d7553721/matchlogs/2023-2024/summary/Giovani-Lo-Celso-Match-Logs" xr:uid="{28E0E5F5-382F-436D-9CE3-EC2AE8004403}"/>
    <hyperlink ref="B226" r:id="rId893" display="https://fbref.com/en/players/37118440/Tom-Lockyer" xr:uid="{40571FBF-E9D9-4B9C-AD1E-3EB5B0FD1C1E}"/>
    <hyperlink ref="C226" r:id="rId894" display="https://fbref.com/en/country/WAL/Wales-Football" xr:uid="{F963B00E-AD45-497A-8F2E-9D04998B020E}"/>
    <hyperlink ref="E226" r:id="rId895" display="https://fbref.com/en/squads/e297cd13/Luton-Town-Stats" xr:uid="{0F0E7620-C637-4EE8-9B17-C681C4385C02}"/>
    <hyperlink ref="AK226" r:id="rId896" display="https://fbref.com/en/players/37118440/matchlogs/2023-2024/summary/Tom-Lockyer-Match-Logs" xr:uid="{5A4A01E8-B7F8-4727-B3D0-B7DF2E1A79FB}"/>
    <hyperlink ref="B227" r:id="rId897" display="https://fbref.com/en/players/a2b105e0/Sean-Longstaff" xr:uid="{6DF8E40B-5CB3-4914-909A-06E3196E5714}"/>
    <hyperlink ref="C227" r:id="rId898" display="https://fbref.com/en/country/ENG/England-Football" xr:uid="{AF30ABD3-E5A6-488F-BAA7-BBFA8B37D34F}"/>
    <hyperlink ref="E227" r:id="rId899" display="https://fbref.com/en/squads/b2b47a98/Newcastle-United-Stats" xr:uid="{C4D02665-1812-4E12-BEF6-A8ECB2DD9AD9}"/>
    <hyperlink ref="AK227" r:id="rId900" display="https://fbref.com/en/players/a2b105e0/matchlogs/2023-2024/summary/Sean-Longstaff-Match-Logs" xr:uid="{311739DB-DD59-41F8-8738-B4FF8B038899}"/>
    <hyperlink ref="B228" r:id="rId901" display="https://fbref.com/en/players/7af88b33/Max-Lowe" xr:uid="{F5EB857C-069D-4B39-BAF1-988FF925C81A}"/>
    <hyperlink ref="C228" r:id="rId902" display="https://fbref.com/en/country/ENG/England-Football" xr:uid="{9663C3F6-B69D-496D-9CC1-935916B6F28E}"/>
    <hyperlink ref="E228" r:id="rId903" display="https://fbref.com/en/squads/1df6b87e/Sheffield-United-Stats" xr:uid="{79C5832F-3157-451D-BC67-4A5679667CDE}"/>
    <hyperlink ref="AK228" r:id="rId904" display="https://fbref.com/en/players/7af88b33/matchlogs/2023-2024/summary/Max-Lowe-Match-Logs" xr:uid="{DC434872-5377-4B64-9E66-6224FEB3D903}"/>
    <hyperlink ref="B229" r:id="rId905" display="https://fbref.com/en/players/6f7d826d/Douglas-Luiz" xr:uid="{0E5C70C9-FE50-4D22-AF63-AD50536AFE04}"/>
    <hyperlink ref="C229" r:id="rId906" display="https://fbref.com/en/country/BRA/Brazil-Football" xr:uid="{F4031EAE-7AE8-47C5-B0D8-7D56127D6033}"/>
    <hyperlink ref="E229" r:id="rId907" display="https://fbref.com/en/squads/8602292d/Aston-Villa-Stats" xr:uid="{8D0AB11B-BE51-449D-BCB1-D14DD63EE4F7}"/>
    <hyperlink ref="AK229" r:id="rId908" display="https://fbref.com/en/players/6f7d826d/matchlogs/2023-2024/summary/Douglas-Luiz-Match-Logs" xr:uid="{E91176DF-011C-4A5B-87B3-57A8E45E40AD}"/>
    <hyperlink ref="B230" r:id="rId909" display="https://fbref.com/en/players/c6e8cf1f/Sasa-Lukic" xr:uid="{E1466866-5AEE-4215-B452-32F8A295BAB0}"/>
    <hyperlink ref="C230" r:id="rId910" display="https://fbref.com/en/country/SRB/Serbia-Football" xr:uid="{CF40BF90-5290-4A4B-9859-6B54D95107D6}"/>
    <hyperlink ref="E230" r:id="rId911" display="https://fbref.com/en/squads/fd962109/Fulham-Stats" xr:uid="{1C761B6A-E785-410B-B40A-6E72337E64CB}"/>
    <hyperlink ref="AK230" r:id="rId912" display="https://fbref.com/en/players/c6e8cf1f/matchlogs/2023-2024/summary/Sasa-Lukic-Match-Logs" xr:uid="{436A094E-9F70-4959-99A9-EC52AD02128D}"/>
    <hyperlink ref="B231" r:id="rId913" display="https://fbref.com/en/players/cab9634e/Ian-Maatsen" xr:uid="{73FE37F9-2285-49B6-AEF8-1C43C208286D}"/>
    <hyperlink ref="C231" r:id="rId914" display="https://fbref.com/en/country/NED/Netherlands-Football" xr:uid="{C20D63E3-41E8-4421-90E3-199A78C923AA}"/>
    <hyperlink ref="E231" r:id="rId915" display="https://fbref.com/en/squads/cff3d9bb/Chelsea-Stats" xr:uid="{0068A98B-62BB-4EA0-8BFB-C5EE5DE7019A}"/>
    <hyperlink ref="AK231" r:id="rId916" display="https://fbref.com/en/players/cab9634e/matchlogs/2023-2024/summary/Ian-Maatsen-Match-Logs" xr:uid="{5E621976-A811-4386-9818-D857EE9A36D2}"/>
    <hyperlink ref="B232" r:id="rId917" display="https://fbref.com/en/players/83d074ff/Alexis-Mac-Allister" xr:uid="{E1177C3F-711E-40D2-806A-F540C158C466}"/>
    <hyperlink ref="C232" r:id="rId918" display="https://fbref.com/en/country/ARG/Argentina-Football" xr:uid="{A798CA1B-E4EE-4B75-A282-4C667F4E1373}"/>
    <hyperlink ref="E232" r:id="rId919" display="https://fbref.com/en/squads/822bd0ba/Liverpool-Stats" xr:uid="{BDFE1C2C-F765-4812-99D1-26E7274C59A6}"/>
    <hyperlink ref="AK232" r:id="rId920" display="https://fbref.com/en/players/83d074ff/matchlogs/2023-2024/summary/Alexis-Mac-Allister-Match-Logs" xr:uid="{29FDD140-1223-4913-B799-B8EA6F1A527B}"/>
    <hyperlink ref="B233" r:id="rId921" display="https://fbref.com/en/players/ee38d9c5/James-Maddison" xr:uid="{E5B3AD76-92D6-461B-93BE-6DF760E227C4}"/>
    <hyperlink ref="C233" r:id="rId922" display="https://fbref.com/en/country/ENG/England-Football" xr:uid="{F6FF55DD-737D-4F4D-83BB-6EC490249F02}"/>
    <hyperlink ref="E233" r:id="rId923" display="https://fbref.com/en/squads/361ca564/Tottenham-Hotspur-Stats" xr:uid="{C36C18D1-2940-44D9-91D6-AB26D8CC4D1A}"/>
    <hyperlink ref="AK233" r:id="rId924" display="https://fbref.com/en/players/ee38d9c5/matchlogs/2023-2024/summary/James-Maddison-Match-Logs" xr:uid="{4054DEDC-02F6-49A3-A24F-11D3359E802F}"/>
    <hyperlink ref="B234" r:id="rId925" display="https://fbref.com/en/players/bf34eebd/Noni-Madueke" xr:uid="{9C58361E-3DF1-4858-8F73-DD2614B1D5EE}"/>
    <hyperlink ref="C234" r:id="rId926" display="https://fbref.com/en/country/ENG/England-Football" xr:uid="{E2353594-39CE-4FA5-A9DB-88316CE03A2F}"/>
    <hyperlink ref="E234" r:id="rId927" display="https://fbref.com/en/squads/cff3d9bb/Chelsea-Stats" xr:uid="{59F17F74-6BB9-4F07-902C-90D19F72633C}"/>
    <hyperlink ref="AK234" r:id="rId928" display="https://fbref.com/en/players/bf34eebd/matchlogs/2023-2024/summary/Noni-Madueke-Match-Logs" xr:uid="{A101E307-8150-4BB8-8BE0-3C1F1765D045}"/>
    <hyperlink ref="B235" r:id="rId929" display="https://fbref.com/en/players/d8931174/Harry-Maguire" xr:uid="{9CDCFF0C-F2ED-4CC0-958A-A304FC422055}"/>
    <hyperlink ref="C235" r:id="rId930" display="https://fbref.com/en/country/ENG/England-Football" xr:uid="{6376E3F4-7A64-4EC0-B674-A7C48704212F}"/>
    <hyperlink ref="E235" r:id="rId931" display="https://fbref.com/en/squads/19538871/Manchester-United-Stats" xr:uid="{FD756DE9-E147-4052-B5BA-5046AE1BBD86}"/>
    <hyperlink ref="AK235" r:id="rId932" display="https://fbref.com/en/players/d8931174/matchlogs/2023-2024/summary/Harry-Maguire-Match-Logs" xr:uid="{6C164792-752B-430B-B58F-85E29CC64735}"/>
    <hyperlink ref="B236" r:id="rId933" display="https://fbref.com/en/players/a572e291/Orel-Mangala" xr:uid="{6FECB3B7-E197-4A60-A957-CAFE64B1EF89}"/>
    <hyperlink ref="C236" r:id="rId934" display="https://fbref.com/en/country/BEL/Belgium-Football" xr:uid="{E3F09F70-4157-47BC-9A3A-420EFE26E507}"/>
    <hyperlink ref="E236" r:id="rId935" display="https://fbref.com/en/squads/e4a775cb/Nottingham-Forest-Stats" xr:uid="{56C1A9AF-A1CC-4EA4-B175-66DE25F96B49}"/>
    <hyperlink ref="AK236" r:id="rId936" display="https://fbref.com/en/players/a572e291/matchlogs/2023-2024/summary/Orel-Mangala-Match-Logs" xr:uid="{663EE86D-86CC-463B-AF22-130D0CB2D1F7}"/>
    <hyperlink ref="B237" r:id="rId937" display="https://fbref.com/en/players/d7f99582/Benson-Manuel" xr:uid="{C9131A19-B03D-45FD-94C1-2624F9B5F177}"/>
    <hyperlink ref="C237" r:id="rId938" display="https://fbref.com/en/country/BEL/Belgium-Football" xr:uid="{37988A79-1040-49B4-A269-0B4BD6921E93}"/>
    <hyperlink ref="E237" r:id="rId939" display="https://fbref.com/en/squads/943e8050/Burnley-Stats" xr:uid="{6AE93445-D989-4BBF-873A-12052EB806A1}"/>
    <hyperlink ref="AK237" r:id="rId940" display="https://fbref.com/en/players/d7f99582/matchlogs/2023-2024/summary/Benson-Manuel-Match-Logs" xr:uid="{DAE02621-3982-49A1-AB03-1B5E64C42B6A}"/>
    <hyperlink ref="B238" r:id="rId941" display="https://fbref.com/en/players/bb5fbd2b/Solly-March" xr:uid="{77DC954E-DEA8-4085-A3E3-CC8FD77210A6}"/>
    <hyperlink ref="C238" r:id="rId942" display="https://fbref.com/en/country/ENG/England-Football" xr:uid="{5A4548CD-73AF-4736-9BBF-D32881CACD79}"/>
    <hyperlink ref="E238" r:id="rId943" display="https://fbref.com/en/squads/d07537b9/Brighton-and-Hove-Albion-Stats" xr:uid="{3D22C7D2-3657-47E9-9F94-BBD49C2A635F}"/>
    <hyperlink ref="AK238" r:id="rId944" display="https://fbref.com/en/players/bb5fbd2b/matchlogs/2023-2024/summary/Solly-March-Match-Logs" xr:uid="{98AD5AD1-13F7-4326-8ABB-A9C064B2D1C4}"/>
    <hyperlink ref="B239" r:id="rId945" display="https://fbref.com/en/players/8b788c01/Anthony-Martial" xr:uid="{8CD6FBC6-E02B-4EAA-A0BC-6A44AE341FD7}"/>
    <hyperlink ref="C239" r:id="rId946" display="https://fbref.com/en/country/FRA/France-Football" xr:uid="{3064A4A5-2129-44B5-AA46-635DE5194FD2}"/>
    <hyperlink ref="E239" r:id="rId947" display="https://fbref.com/en/squads/19538871/Manchester-United-Stats" xr:uid="{3D4E6AAC-5EA6-4193-A6CC-F88517FD31EF}"/>
    <hyperlink ref="AK239" r:id="rId948" display="https://fbref.com/en/players/8b788c01/matchlogs/2023-2024/summary/Anthony-Martial-Match-Logs" xr:uid="{7698AF56-7D20-4750-BBB2-351E3D1ABC38}"/>
    <hyperlink ref="B240" r:id="rId949" display="https://fbref.com/en/players/48a5a5d6/Gabriel-Martinelli" xr:uid="{AAA3A384-61C7-458E-81B9-7C6AF66C10B1}"/>
    <hyperlink ref="C240" r:id="rId950" display="https://fbref.com/en/country/BRA/Brazil-Football" xr:uid="{5ACE078F-89AD-45FA-A4B4-E28350708A45}"/>
    <hyperlink ref="E240" r:id="rId951" display="https://fbref.com/en/squads/18bb7c10/Arsenal-Stats" xr:uid="{7D8DF689-BD42-45E7-AD88-2F52C7DC24C3}"/>
    <hyperlink ref="AK240" r:id="rId952" display="https://fbref.com/en/players/48a5a5d6/matchlogs/2023-2024/summary/Gabriel-Martinelli-Match-Logs" xr:uid="{373DF09B-5E77-4C35-8DDF-DA410F3669B5}"/>
    <hyperlink ref="B241" r:id="rId953" display="https://fbref.com/en/players/7956236f/Emiliano-Martinez" xr:uid="{05FE4891-9C7C-4CE3-9466-2877AFC05088}"/>
    <hyperlink ref="C241" r:id="rId954" display="https://fbref.com/en/country/ARG/Argentina-Football" xr:uid="{B057BF3E-0EBC-47A4-B520-B19F960D9E61}"/>
    <hyperlink ref="E241" r:id="rId955" display="https://fbref.com/en/squads/8602292d/Aston-Villa-Stats" xr:uid="{25CF46C2-3E86-4535-9DEE-1BB558944F7C}"/>
    <hyperlink ref="AK241" r:id="rId956" display="https://fbref.com/en/players/7956236f/matchlogs/2023-2024/summary/Emiliano-Martinez-Match-Logs" xr:uid="{FFC7DA1F-D5C5-4E86-B160-D8BA5182A4FF}"/>
    <hyperlink ref="B242" r:id="rId957" display="https://fbref.com/en/players/bac46a10/Lisandro-Martinez" xr:uid="{1FBEB694-6D13-485B-BBF3-36BBAC802220}"/>
    <hyperlink ref="C242" r:id="rId958" display="https://fbref.com/en/country/ARG/Argentina-Football" xr:uid="{66360536-C49C-4DC6-9404-B31ECDE0AF8A}"/>
    <hyperlink ref="E242" r:id="rId959" display="https://fbref.com/en/squads/19538871/Manchester-United-Stats" xr:uid="{D7ED6EE8-10FF-4B06-8AF8-EE6CF4AAA46E}"/>
    <hyperlink ref="AK242" r:id="rId960" display="https://fbref.com/en/players/bac46a10/matchlogs/2023-2024/summary/Lisandro-Martinez-Match-Logs" xr:uid="{B4B56891-AE5A-48C1-A762-4309F361169B}"/>
    <hyperlink ref="B243" r:id="rId961" display="https://fbref.com/en/players/feb5d972/Pape-Matar-Sarr" xr:uid="{208464A1-CC5D-4E77-9879-6AC89472954C}"/>
    <hyperlink ref="C243" r:id="rId962" display="https://fbref.com/en/country/SEN/Senegal-Football" xr:uid="{045C5840-EB95-4FD5-A96A-90543B20D43C}"/>
    <hyperlink ref="E243" r:id="rId963" display="https://fbref.com/en/squads/361ca564/Tottenham-Hotspur-Stats" xr:uid="{2BE7F812-B19F-45B1-9900-2408B686CDB4}"/>
    <hyperlink ref="AK243" r:id="rId964" display="https://fbref.com/en/players/feb5d972/matchlogs/2023-2024/summary/Pape-Matar-Sarr-Match-Logs" xr:uid="{E50F66D7-EA96-4BFD-B6EF-5FCEE4A2D41A}"/>
    <hyperlink ref="B244" r:id="rId965" display="https://fbref.com/en/players/50e6dc35/Jean-Philippe-Mateta" xr:uid="{4EEBB961-E2C9-470F-BBE7-6694A105FF2F}"/>
    <hyperlink ref="C244" r:id="rId966" display="https://fbref.com/en/country/FRA/France-Football" xr:uid="{D0A190E7-53E1-46AD-BE1D-810AFE04680F}"/>
    <hyperlink ref="E244" r:id="rId967" display="https://fbref.com/en/squads/47c64c55/Crystal-Palace-Stats" xr:uid="{72676B51-BAD2-4FB8-8A52-6434F8E258C0}"/>
    <hyperlink ref="AK244" r:id="rId968" display="https://fbref.com/en/players/50e6dc35/matchlogs/2023-2024/summary/Jean-Philippe-Mateta-Match-Logs" xr:uid="{DEC98FAE-B55E-475B-BC72-D51B00F7914A}"/>
    <hyperlink ref="B245" r:id="rId969" display="https://fbref.com/en/players/b217ef29/Joel-Matip" xr:uid="{4BFBBF16-3435-4D28-8CCC-71155B553DAE}"/>
    <hyperlink ref="C245" r:id="rId970" display="https://fbref.com/en/country/CMR/Cameroon-Football" xr:uid="{4BBC7D41-A13A-4E32-8804-D40F202BB93F}"/>
    <hyperlink ref="E245" r:id="rId971" display="https://fbref.com/en/squads/822bd0ba/Liverpool-Stats" xr:uid="{FABEDDE4-8F00-43DD-A2EF-11EA8DC9D3FB}"/>
    <hyperlink ref="AK245" r:id="rId972" display="https://fbref.com/en/players/b217ef29/matchlogs/2023-2024/summary/Joel-Matip-Match-Logs" xr:uid="{B11271F6-9037-492F-88BD-97E89DBE017F}"/>
    <hyperlink ref="B246" r:id="rId973" display="https://fbref.com/en/players/4bcf39f6/Neal-Maupay" xr:uid="{0C05B0D9-D068-4375-8618-82721FEA4FA7}"/>
    <hyperlink ref="C246" r:id="rId974" display="https://fbref.com/en/country/FRA/France-Football" xr:uid="{4B7637A5-AC29-4D48-8C3E-2D0F7B75B66D}"/>
    <hyperlink ref="E246" r:id="rId975" display="https://fbref.com/en/squads/cd051869/Brentford-Stats" xr:uid="{05BDFB65-7E1B-4682-BB1F-14F27140792B}"/>
    <hyperlink ref="AK246" r:id="rId976" display="https://fbref.com/en/players/4bcf39f6/matchlogs/2023-2024/summary/Neal-Maupay-Match-Logs" xr:uid="{984947DC-B77A-4A00-B814-C299C7E8015C}"/>
    <hyperlink ref="B247" r:id="rId977" display="https://fbref.com/en/players/4bcf39f6/Neal-Maupay" xr:uid="{92AF7C4B-506C-4E03-81BC-6E56D6EB1CD5}"/>
    <hyperlink ref="C247" r:id="rId978" display="https://fbref.com/en/country/FRA/France-Football" xr:uid="{58D729FD-F142-4F43-BF20-B918EA966D0F}"/>
    <hyperlink ref="E247" r:id="rId979" display="https://fbref.com/en/squads/d3fd31cc/Everton-Stats" xr:uid="{4A6A8B20-D252-413C-BAAA-462A0950E3B7}"/>
    <hyperlink ref="AK247" r:id="rId980" display="https://fbref.com/en/players/4bcf39f6/matchlogs/2023-2024/summary/Neal-Maupay-Match-Logs" xr:uid="{D0B71A7E-3F1C-43B0-8028-D8DB07E5DD33}"/>
    <hyperlink ref="B248" r:id="rId981" display="https://fbref.com/en/players/6afaebf2/Bryan-Mbeumo" xr:uid="{AB2914F8-AB7E-4D13-A47F-7DECEEE422D0}"/>
    <hyperlink ref="C248" r:id="rId982" display="https://fbref.com/en/country/CMR/Cameroon-Football" xr:uid="{27415627-FED3-421D-8D25-AC5C87BBA7AF}"/>
    <hyperlink ref="E248" r:id="rId983" display="https://fbref.com/en/squads/cd051869/Brentford-Stats" xr:uid="{E93EAE36-D76F-4B7F-A9DC-DA0983FD1D75}"/>
    <hyperlink ref="AK248" r:id="rId984" display="https://fbref.com/en/players/6afaebf2/matchlogs/2023-2024/summary/Bryan-Mbeumo-Match-Logs" xr:uid="{7415C572-D569-4ED5-8BD8-1481190A426A}"/>
    <hyperlink ref="B249" r:id="rId985" display="https://fbref.com/en/players/96593e89/James-Mcatee" xr:uid="{9A354638-70C8-4C4E-8E0B-E0CF621D093F}"/>
    <hyperlink ref="C249" r:id="rId986" display="https://fbref.com/en/country/ENG/England-Football" xr:uid="{F2FD8140-4F50-42CA-9814-65B0090CC7B2}"/>
    <hyperlink ref="E249" r:id="rId987" display="https://fbref.com/en/squads/1df6b87e/Sheffield-United-Stats" xr:uid="{C70F1633-7799-44A5-8F67-99138D0682CD}"/>
    <hyperlink ref="AK249" r:id="rId988" display="https://fbref.com/en/players/96593e89/matchlogs/2023-2024/summary/James-Mcatee-Match-Logs" xr:uid="{BD8560EA-9DD4-4B02-87CE-F2C5D85A8D35}"/>
    <hyperlink ref="B250" r:id="rId989" display="https://fbref.com/en/players/96593e89/James-Mcatee" xr:uid="{C52BA1BF-F682-40F2-88A3-49DE07AF7154}"/>
    <hyperlink ref="C250" r:id="rId990" display="https://fbref.com/en/country/ENG/England-Football" xr:uid="{5278C354-CE5F-4F8F-AEBE-18C4EB87CDCC}"/>
    <hyperlink ref="E250" r:id="rId991" display="https://fbref.com/en/squads/b8fd03ef/Manchester-City-Stats" xr:uid="{830C37E9-304B-489E-95E3-B548B95074A9}"/>
    <hyperlink ref="AK250" r:id="rId992" display="https://fbref.com/en/players/96593e89/matchlogs/2023-2024/summary/James-Mcatee-Match-Logs" xr:uid="{19801F08-264E-4EFC-BC21-71681741A9D6}"/>
    <hyperlink ref="B251" r:id="rId993" display="https://fbref.com/en/players/78b8ac63/Oliver-McBurnie" xr:uid="{0FD58682-F95C-46D6-A523-3C27A1E71462}"/>
    <hyperlink ref="C251" r:id="rId994" display="https://fbref.com/en/country/SCO/Scotland-Football" xr:uid="{EB0B1F65-6833-4055-A41E-A217FE815AFC}"/>
    <hyperlink ref="E251" r:id="rId995" display="https://fbref.com/en/squads/1df6b87e/Sheffield-United-Stats" xr:uid="{77057948-8699-4189-8BE7-CAF64FBB17CC}"/>
    <hyperlink ref="AK251" r:id="rId996" display="https://fbref.com/en/players/78b8ac63/matchlogs/2023-2024/summary/Oliver-McBurnie-Match-Logs" xr:uid="{C2E9922E-82DA-4C35-BF06-2111ACD3DF40}"/>
    <hyperlink ref="B252" r:id="rId997" display="https://fbref.com/en/players/90f91999/John-McGinn" xr:uid="{189DCF83-3AB2-495A-A3D9-43743114310D}"/>
    <hyperlink ref="C252" r:id="rId998" display="https://fbref.com/en/country/SCO/Scotland-Football" xr:uid="{1C8FB5B8-5C23-41DD-8272-03328C4000C5}"/>
    <hyperlink ref="E252" r:id="rId999" display="https://fbref.com/en/squads/8602292d/Aston-Villa-Stats" xr:uid="{2516BB07-5D81-4565-B3B5-37C5DF755DA3}"/>
    <hyperlink ref="AK252" r:id="rId1000" display="https://fbref.com/en/players/90f91999/matchlogs/2023-2024/summary/John-McGinn-Match-Logs" xr:uid="{3763BAFD-4BA3-44C5-97D3-D5907404EEB8}"/>
    <hyperlink ref="B253" r:id="rId1001" display="https://fbref.com/en/players/4e5a4cbc/Scott-McKenna" xr:uid="{317F4E24-5340-4C2E-8AE7-4795FC077D61}"/>
    <hyperlink ref="C253" r:id="rId1002" display="https://fbref.com/en/country/SCO/Scotland-Football" xr:uid="{70800BC1-FFA9-4C3C-A1A2-2CBFD740ED64}"/>
    <hyperlink ref="E253" r:id="rId1003" display="https://fbref.com/en/squads/e4a775cb/Nottingham-Forest-Stats" xr:uid="{4A7844D0-B095-4F35-99DC-FC943A56C6EE}"/>
    <hyperlink ref="AK253" r:id="rId1004" display="https://fbref.com/en/players/4e5a4cbc/matchlogs/2023-2024/summary/Scott-McKenna-Match-Logs" xr:uid="{8F6CBA81-8D5A-4775-9D4E-3EC26F7C3682}"/>
    <hyperlink ref="B254" r:id="rId1005" display="https://fbref.com/en/players/fc15fb84/Dwight-McNeil" xr:uid="{8D0224CB-0D80-41B2-B925-0F69C8553C80}"/>
    <hyperlink ref="C254" r:id="rId1006" display="https://fbref.com/en/country/ENG/England-Football" xr:uid="{DAB86694-8146-43CD-B4C4-438A016CA661}"/>
    <hyperlink ref="E254" r:id="rId1007" display="https://fbref.com/en/squads/d3fd31cc/Everton-Stats" xr:uid="{C5529AD5-9187-4FF6-BF65-7CAF90BBE3A7}"/>
    <hyperlink ref="AK254" r:id="rId1008" display="https://fbref.com/en/players/fc15fb84/matchlogs/2023-2024/summary/Dwight-McNeil-Match-Logs" xr:uid="{F0E61CA3-C49A-4D36-9EA6-A699BF8D476C}"/>
    <hyperlink ref="B255" r:id="rId1009" display="https://fbref.com/en/players/d93c2511/Scott-McTominay" xr:uid="{157BEDCF-0DB1-412C-BEC0-76CAC93C77FD}"/>
    <hyperlink ref="C255" r:id="rId1010" display="https://fbref.com/en/country/SCO/Scotland-Football" xr:uid="{AE80BCE3-03EE-418C-9E13-040C17FB6B20}"/>
    <hyperlink ref="E255" r:id="rId1011" display="https://fbref.com/en/squads/19538871/Manchester-United-Stats" xr:uid="{569D50EE-9607-4EAA-BCE5-5BEA45EF2641}"/>
    <hyperlink ref="AK255" r:id="rId1012" display="https://fbref.com/en/players/d93c2511/matchlogs/2023-2024/summary/Scott-McTominay-Match-Logs" xr:uid="{7BBEE39D-9060-4537-BBE1-B2B8975EB755}"/>
    <hyperlink ref="B256" r:id="rId1013" display="https://fbref.com/en/players/8df7a2fb/Ben-Mee" xr:uid="{8634F91F-6C3C-47BE-BC9B-E14B039CF653}"/>
    <hyperlink ref="C256" r:id="rId1014" display="https://fbref.com/en/country/ENG/England-Football" xr:uid="{D2828770-30B9-4AF3-B621-26B62B33B32D}"/>
    <hyperlink ref="E256" r:id="rId1015" display="https://fbref.com/en/squads/cd051869/Brentford-Stats" xr:uid="{8ECF0108-6F8C-48DC-9685-30A7035891AB}"/>
    <hyperlink ref="AK256" r:id="rId1016" display="https://fbref.com/en/players/8df7a2fb/matchlogs/2023-2024/summary/Ben-Mee-Match-Logs" xr:uid="{60DFA504-DFF2-45F1-A14E-54FE29BD8961}"/>
    <hyperlink ref="B257" r:id="rId1017" display="https://fbref.com/en/players/ca22ccb0/Hannibal-Mejbri" xr:uid="{2D828484-47F5-4F4C-9009-3A7E8C5048D7}"/>
    <hyperlink ref="C257" r:id="rId1018" display="https://fbref.com/en/country/TUN/Tunisia-Football" xr:uid="{35DE8794-B79A-4336-9F1C-502864B9B142}"/>
    <hyperlink ref="E257" r:id="rId1019" display="https://fbref.com/en/squads/19538871/Manchester-United-Stats" xr:uid="{D01EAD4B-4EB7-4904-A75E-FA42E8DD9C06}"/>
    <hyperlink ref="AK257" r:id="rId1020" display="https://fbref.com/en/players/ca22ccb0/matchlogs/2023-2024/summary/Hannibal-Mejbri-Match-Logs" xr:uid="{8F81FCBB-7780-4F45-946B-E094EF394B83}"/>
    <hyperlink ref="B258" r:id="rId1021" display="https://fbref.com/en/players/fed96827/Chris-Mepham" xr:uid="{660AF6E8-4BC1-49FE-B71C-CF88E01242E7}"/>
    <hyperlink ref="C258" r:id="rId1022" display="https://fbref.com/en/country/WAL/Wales-Football" xr:uid="{E39B0EAE-1914-4326-AC69-17E8F4521640}"/>
    <hyperlink ref="E258" r:id="rId1023" display="https://fbref.com/en/squads/4ba7cbea/Bournemouth-Stats" xr:uid="{321A0316-D746-4E88-9139-05B1960BF47F}"/>
    <hyperlink ref="AK258" r:id="rId1024" display="https://fbref.com/en/players/fed96827/matchlogs/2023-2024/summary/Chris-Mepham-Match-Logs" xr:uid="{8C25B08F-5034-444A-92CC-F557A53B36A4}"/>
    <hyperlink ref="B259" r:id="rId1025" display="https://fbref.com/en/players/2f90f6b8/James-Milner" xr:uid="{514F6EDD-637D-45A5-8A6D-0A8723DF3EA2}"/>
    <hyperlink ref="C259" r:id="rId1026" display="https://fbref.com/en/country/ENG/England-Football" xr:uid="{DABE6040-E34E-40B9-A149-9FDC9A435889}"/>
    <hyperlink ref="E259" r:id="rId1027" display="https://fbref.com/en/squads/d07537b9/Brighton-and-Hove-Albion-Stats" xr:uid="{FFD50621-1764-4402-A297-846FB6183AF9}"/>
    <hyperlink ref="AK259" r:id="rId1028" display="https://fbref.com/en/players/2f90f6b8/matchlogs/2023-2024/summary/James-Milner-Match-Logs" xr:uid="{3B76A655-5ADF-4B15-8A36-537611AF2969}"/>
    <hyperlink ref="B260" r:id="rId1029" display="https://fbref.com/en/players/8397a50c/Tyrone-Mings" xr:uid="{DE9D2EC2-F346-4517-A116-7391CCCA6F7D}"/>
    <hyperlink ref="C260" r:id="rId1030" display="https://fbref.com/en/country/ENG/England-Football" xr:uid="{1F6B0E19-8328-494C-906A-C79F65A635C8}"/>
    <hyperlink ref="E260" r:id="rId1031" display="https://fbref.com/en/squads/8602292d/Aston-Villa-Stats" xr:uid="{58EA8BD5-8F05-4191-9FF9-9D851F0D62DD}"/>
    <hyperlink ref="AK260" r:id="rId1032" display="https://fbref.com/en/players/8397a50c/matchlogs/2023-2024/summary/Tyrone-Mings-Match-Logs" xr:uid="{82313969-8A7C-4EB0-B7F6-E00500C67E35}"/>
    <hyperlink ref="B261" r:id="rId1033" display="https://fbref.com/en/players/5cbd1eb0/Tyrick-Mitchell" xr:uid="{ADD785BD-857A-407E-9304-180CD69D654B}"/>
    <hyperlink ref="C261" r:id="rId1034" display="https://fbref.com/en/country/ENG/England-Football" xr:uid="{E9C39BDD-22E3-4C4E-9B6F-2BD073796EB0}"/>
    <hyperlink ref="E261" r:id="rId1035" display="https://fbref.com/en/squads/47c64c55/Crystal-Palace-Stats" xr:uid="{1247EF3B-2DBD-4432-8743-8052655410D7}"/>
    <hyperlink ref="AK261" r:id="rId1036" display="https://fbref.com/en/players/5cbd1eb0/matchlogs/2023-2024/summary/Tyrick-Mitchell-Match-Logs" xr:uid="{E40036FB-C253-483B-90A2-4067619D297D}"/>
    <hyperlink ref="B262" r:id="rId1037" display="https://fbref.com/en/players/74618572/Kaoru-Mitoma" xr:uid="{4E7704B6-A7C5-4A48-8C8C-57A1F4CED7E4}"/>
    <hyperlink ref="C262" r:id="rId1038" display="https://fbref.com/en/country/JPN/Japan-Football" xr:uid="{BB9E17E4-798B-497F-8AB1-C4A8B1E7A2FE}"/>
    <hyperlink ref="E262" r:id="rId1039" display="https://fbref.com/en/squads/d07537b9/Brighton-and-Hove-Albion-Stats" xr:uid="{EC2BB75C-0367-4110-B659-8ED3E3994A26}"/>
    <hyperlink ref="AK262" r:id="rId1040" display="https://fbref.com/en/players/74618572/matchlogs/2023-2024/summary/Kaoru-Mitoma-Match-Logs" xr:uid="{C92851DA-AA03-4070-BBBF-4B76F4492741}"/>
    <hyperlink ref="B263" r:id="rId1041" display="https://fbref.com/en/players/3925dbd6/Aleksandar-Mitrovic" xr:uid="{9ACE1BAF-98E4-4A81-8C9A-95BD157C6001}"/>
    <hyperlink ref="C263" r:id="rId1042" display="https://fbref.com/en/country/SRB/Serbia-Football" xr:uid="{DBA27C13-F7BC-4B08-9E3D-14D1638244EE}"/>
    <hyperlink ref="E263" r:id="rId1043" display="https://fbref.com/en/squads/fd962109/Fulham-Stats" xr:uid="{BA9A60D4-76F2-45A8-84C4-68046C105E2B}"/>
    <hyperlink ref="AK263" r:id="rId1044" display="https://fbref.com/en/players/3925dbd6/matchlogs/2023-2024/summary/Aleksandar-Mitrovic-Match-Logs" xr:uid="{8DC530CD-2DB8-4488-B0EF-3E458FDFD11C}"/>
    <hyperlink ref="B264" r:id="rId1045" display="https://fbref.com/en/players/b62878a5/Kudus-Mohammed" xr:uid="{98E66865-ECCD-41C7-8E5E-1C0F2AD4BA1A}"/>
    <hyperlink ref="C264" r:id="rId1046" display="https://fbref.com/en/country/GHA/Ghana-Football" xr:uid="{661CD5E6-0F37-4442-A03E-C25F4FB4C81F}"/>
    <hyperlink ref="E264" r:id="rId1047" display="https://fbref.com/en/squads/7c21e445/West-Ham-United-Stats" xr:uid="{8B83E392-A539-4905-BD23-C58145F659ED}"/>
    <hyperlink ref="AK264" r:id="rId1048" display="https://fbref.com/en/players/b62878a5/matchlogs/2023-2024/summary/Kudus-Mohammed-Match-Logs" xr:uid="{C3FB0C1C-FFA6-4823-8893-7C24690414E6}"/>
    <hyperlink ref="B265" r:id="rId1049" display="https://fbref.com/en/players/374d5158/Gonzalo-Montiel" xr:uid="{C6D75D64-BF11-48A1-A7C3-89C293F96572}"/>
    <hyperlink ref="C265" r:id="rId1050" display="https://fbref.com/en/country/ARG/Argentina-Football" xr:uid="{1F39582C-8E8F-47C5-B441-150D8BC56BDB}"/>
    <hyperlink ref="E265" r:id="rId1051" display="https://fbref.com/en/squads/e4a775cb/Nottingham-Forest-Stats" xr:uid="{18B77CC1-33F1-4D28-8923-3A695D9F45E7}"/>
    <hyperlink ref="AK265" r:id="rId1052" display="https://fbref.com/en/players/374d5158/matchlogs/2023-2024/summary/Gonzalo-Montiel-Match-Logs" xr:uid="{D7524D37-8381-48DD-933F-0D6C2BE484AE}"/>
    <hyperlink ref="B266" r:id="rId1053" display="https://fbref.com/en/players/01ce9e70/Kieffer-Moore" xr:uid="{FD5D448A-3DA5-4F18-BFDA-9D15B8215E25}"/>
    <hyperlink ref="C266" r:id="rId1054" display="https://fbref.com/en/country/WAL/Wales-Football" xr:uid="{9898A0D6-7693-4B45-8228-E01128D66316}"/>
    <hyperlink ref="E266" r:id="rId1055" display="https://fbref.com/en/squads/4ba7cbea/Bournemouth-Stats" xr:uid="{AC5C44D4-1699-4635-AE75-CBFE8488CCFD}"/>
    <hyperlink ref="AK266" r:id="rId1056" display="https://fbref.com/en/players/01ce9e70/matchlogs/2023-2024/summary/Kieffer-Moore-Match-Logs" xr:uid="{658D8BC6-3F73-49FF-ADD8-597090A24176}"/>
    <hyperlink ref="B267" r:id="rId1057" display="https://fbref.com/en/players/2da834f1/Carlton-Morris" xr:uid="{3A01318E-7197-4855-BE5A-50F05248FD9D}"/>
    <hyperlink ref="C267" r:id="rId1058" display="https://fbref.com/en/country/ENG/England-Football" xr:uid="{DD5FCE3D-5B15-4C06-8513-6F2422D606BD}"/>
    <hyperlink ref="E267" r:id="rId1059" display="https://fbref.com/en/squads/e297cd13/Luton-Town-Stats" xr:uid="{2F0AD783-84E0-4E49-B75B-E342F5E0F9F4}"/>
    <hyperlink ref="AK267" r:id="rId1060" display="https://fbref.com/en/players/2da834f1/matchlogs/2023-2024/summary/Carlton-Morris-Match-Logs" xr:uid="{D42319EB-684D-4541-A7E0-BEF10F8084DE}"/>
    <hyperlink ref="B268" r:id="rId1061" display="https://fbref.com/en/players/9674002f/Mason-Mount" xr:uid="{367C3C8D-59AF-43C3-90FC-229D1431A4F9}"/>
    <hyperlink ref="C268" r:id="rId1062" display="https://fbref.com/en/country/ENG/England-Football" xr:uid="{2A123157-D904-4CD9-BDE6-9CE6C530D8FF}"/>
    <hyperlink ref="E268" r:id="rId1063" display="https://fbref.com/en/squads/19538871/Manchester-United-Stats" xr:uid="{D998BCCD-17A0-401E-96E9-B12B49451FE6}"/>
    <hyperlink ref="AK268" r:id="rId1064" display="https://fbref.com/en/players/9674002f/matchlogs/2023-2024/summary/Mason-Mount-Match-Logs" xr:uid="{FE72B57B-2ED3-4182-A4E6-A0393E9126CC}"/>
    <hyperlink ref="B269" r:id="rId1065" display="https://fbref.com/en/players/049a888d/Mykhailo-Mudryk" xr:uid="{2134F851-80B5-44BF-BEFC-FB0226CD9D45}"/>
    <hyperlink ref="C269" r:id="rId1066" display="https://fbref.com/en/country/UKR/Ukraine-Football" xr:uid="{3ACA84F4-9D63-41A2-A205-10C68686B354}"/>
    <hyperlink ref="E269" r:id="rId1067" display="https://fbref.com/en/squads/cff3d9bb/Chelsea-Stats" xr:uid="{2C4D2C06-7A19-445D-91D3-C8622E69D8CC}"/>
    <hyperlink ref="AK269" r:id="rId1068" display="https://fbref.com/en/players/049a888d/matchlogs/2023-2024/summary/Mykhailo-Mudryk-Match-Logs" xr:uid="{304140C4-C442-4372-B0D0-8534C068026D}"/>
    <hyperlink ref="B270" r:id="rId1069" display="https://fbref.com/en/players/a755db8c/Rodrigo-Muniz" xr:uid="{A2DE4305-0C72-412B-9EF6-ABB95C7F297C}"/>
    <hyperlink ref="C270" r:id="rId1070" display="https://fbref.com/en/country/BRA/Brazil-Football" xr:uid="{388532E0-6E2F-46C2-A3F7-AF5A0F2371D3}"/>
    <hyperlink ref="E270" r:id="rId1071" display="https://fbref.com/en/squads/fd962109/Fulham-Stats" xr:uid="{C63B5104-7DC8-4E1D-8B88-C3FE9AE2ED4B}"/>
    <hyperlink ref="AK270" r:id="rId1072" display="https://fbref.com/en/players/a755db8c/matchlogs/2023-2024/summary/Rodrigo-Muniz-Match-Logs" xr:uid="{1D9FBF46-BCD4-455D-A87C-D1A1E93AE131}"/>
    <hyperlink ref="B271" r:id="rId1073" display="https://fbref.com/en/players/de112b84/Jacob-Murphy" xr:uid="{AAE89319-BC82-485B-954E-B1E6307C8DCF}"/>
    <hyperlink ref="C271" r:id="rId1074" display="https://fbref.com/en/country/ENG/England-Football" xr:uid="{E8AB2F6B-6E81-45CA-B3D6-1CF898E77930}"/>
    <hyperlink ref="E271" r:id="rId1075" display="https://fbref.com/en/squads/b2b47a98/Newcastle-United-Stats" xr:uid="{B7E78D4D-75BA-43D4-A9CF-866933BB45F4}"/>
    <hyperlink ref="AK271" r:id="rId1076" display="https://fbref.com/en/players/de112b84/matchlogs/2023-2024/summary/Jacob-Murphy-Match-Logs" xr:uid="{2BB5FFC4-1262-479A-92B9-04C4B9C6F952}"/>
    <hyperlink ref="B272" r:id="rId1077" display="https://fbref.com/en/players/30d4a2e5/Vitaliy-Mykolenko" xr:uid="{F0062223-4903-4967-A735-10814F4A89AE}"/>
    <hyperlink ref="C272" r:id="rId1078" display="https://fbref.com/en/country/UKR/Ukraine-Football" xr:uid="{55D3C4B1-EA05-4AE7-8586-A82BD7D1C881}"/>
    <hyperlink ref="E272" r:id="rId1079" display="https://fbref.com/en/squads/d3fd31cc/Everton-Stats" xr:uid="{1A5840BB-B93B-42CC-93D7-B1E84CDEA43C}"/>
    <hyperlink ref="AK272" r:id="rId1080" display="https://fbref.com/en/players/30d4a2e5/matchlogs/2023-2024/summary/Vitaliy-Mykolenko-Match-Logs" xr:uid="{E3230525-2135-4AA8-9B2F-0D76CD664D26}"/>
    <hyperlink ref="B273" r:id="rId1081" display="https://fbref.com/en/players/de5b5570/Marvelous-Nakamba" xr:uid="{CF3FFD19-0598-4331-BA93-033A166000A4}"/>
    <hyperlink ref="C273" r:id="rId1082" display="https://fbref.com/en/country/ZIM/Zimbabwe-Football" xr:uid="{9CE04D38-5841-439E-BF91-F29FA0B88421}"/>
    <hyperlink ref="E273" r:id="rId1083" display="https://fbref.com/en/squads/e297cd13/Luton-Town-Stats" xr:uid="{065B6704-CB42-44A7-8255-300281C8E7EF}"/>
    <hyperlink ref="AK273" r:id="rId1084" display="https://fbref.com/en/players/de5b5570/matchlogs/2023-2024/summary/Marvelous-Nakamba-Match-Logs" xr:uid="{53F42EAA-BE16-4A8D-839E-6E33C426BC3D}"/>
    <hyperlink ref="B274" r:id="rId1085" display="https://fbref.com/en/players/c5bdb6e3/Reiss-Nelson" xr:uid="{F0FD0568-F17E-430C-ACC7-8E48F859DCAF}"/>
    <hyperlink ref="C274" r:id="rId1086" display="https://fbref.com/en/country/ENG/England-Football" xr:uid="{DB4CB945-6F6D-4945-8125-CC3300892BB3}"/>
    <hyperlink ref="E274" r:id="rId1087" display="https://fbref.com/en/squads/18bb7c10/Arsenal-Stats" xr:uid="{6A31AD70-E0B6-43FA-A683-B2BFF3D828EC}"/>
    <hyperlink ref="AK274" r:id="rId1088" display="https://fbref.com/en/players/c5bdb6e3/matchlogs/2023-2024/summary/Reiss-Nelson-Match-Logs" xr:uid="{A78745BE-B8C7-40FE-874B-8BEDF4036628}"/>
    <hyperlink ref="B275" r:id="rId1089" display="https://fbref.com/en/players/a9dc785c/Neto" xr:uid="{0DBF1264-D9E5-4047-8E1E-448E60EF3AAC}"/>
    <hyperlink ref="C275" r:id="rId1090" display="https://fbref.com/en/country/BRA/Brazil-Football" xr:uid="{38692FD5-1AA6-4A84-AFB6-0A58DD1AF472}"/>
    <hyperlink ref="E275" r:id="rId1091" display="https://fbref.com/en/squads/4ba7cbea/Bournemouth-Stats" xr:uid="{8439AA3E-A679-47FD-8EA8-3DC7DA8A0329}"/>
    <hyperlink ref="AK275" r:id="rId1092" display="https://fbref.com/en/players/a9dc785c/matchlogs/2023-2024/summary/Neto-Match-Logs" xr:uid="{B7767DC0-D67E-419E-8911-2B50C2E0C8DD}"/>
    <hyperlink ref="B276" r:id="rId1093" display="https://fbref.com/en/players/7ba2eaa9/Pedro-Neto" xr:uid="{3CB4C0A0-B271-459C-BF30-7A2AAB01BB90}"/>
    <hyperlink ref="C276" r:id="rId1094" display="https://fbref.com/en/country/POR/Portugal-Football" xr:uid="{E57A715D-03BA-432C-ACF2-27FEAF62BD05}"/>
    <hyperlink ref="E276" r:id="rId1095" display="https://fbref.com/en/squads/8cec06e1/Wolverhampton-Wanderers-Stats" xr:uid="{78D5AF63-E0B8-4A17-BBE2-C52A707A5CD6}"/>
    <hyperlink ref="AK276" r:id="rId1096" display="https://fbref.com/en/players/7ba2eaa9/matchlogs/2023-2024/summary/Pedro-Neto-Match-Logs" xr:uid="{954214B5-575C-458D-87B6-EB44F9529895}"/>
    <hyperlink ref="B277" r:id="rId1097" display="https://fbref.com/en/players/00242715/Moussa-Niakhate" xr:uid="{A3D8101F-B48A-406A-B093-CA21428FE76A}"/>
    <hyperlink ref="C277" r:id="rId1098" display="https://fbref.com/en/country/SEN/Senegal-Football" xr:uid="{09B03865-5443-4959-AABA-96C0BF984A02}"/>
    <hyperlink ref="E277" r:id="rId1099" display="https://fbref.com/en/squads/e4a775cb/Nottingham-Forest-Stats" xr:uid="{CFBB34AF-3277-495C-8D7A-EAFF9D44EE97}"/>
    <hyperlink ref="AK277" r:id="rId1100" display="https://fbref.com/en/players/00242715/matchlogs/2023-2024/summary/Moussa-Niakhate-Match-Logs" xr:uid="{1C057D00-7E9D-4CE7-A21E-FEEF126C74A1}"/>
    <hyperlink ref="B278" r:id="rId1101" display="https://fbref.com/en/players/a53649b7/Eddie-Nketiah" xr:uid="{AC4F88C5-B14F-4EAC-A296-3AA448308475}"/>
    <hyperlink ref="C278" r:id="rId1102" display="https://fbref.com/en/country/ENG/England-Football" xr:uid="{FC18C6DC-ABBA-44DF-8644-386F9FB0222E}"/>
    <hyperlink ref="E278" r:id="rId1103" display="https://fbref.com/en/squads/18bb7c10/Arsenal-Stats" xr:uid="{B8BF5536-48A3-4958-BD31-4F39350613DB}"/>
    <hyperlink ref="AK278" r:id="rId1104" display="https://fbref.com/en/players/a53649b7/matchlogs/2023-2024/summary/Eddie-Nketiah-Match-Logs" xr:uid="{ADEDAAEB-D5E7-4C58-91DC-4070DC0B265D}"/>
    <hyperlink ref="B279" r:id="rId1105" display="https://fbref.com/en/players/43439614/Oliver-Norwood" xr:uid="{3E24D702-323D-4C97-8F2B-51CF1364A78C}"/>
    <hyperlink ref="C279" r:id="rId1106" display="https://fbref.com/en/country/NIR/Northern-Ireland-Football" xr:uid="{21C47032-0D52-4104-B1D0-6BC05382EF05}"/>
    <hyperlink ref="E279" r:id="rId1107" display="https://fbref.com/en/squads/1df6b87e/Sheffield-United-Stats" xr:uid="{3A429450-0F9E-47D5-A874-FCEE641A54BB}"/>
    <hyperlink ref="AK279" r:id="rId1108" display="https://fbref.com/en/players/43439614/matchlogs/2023-2024/summary/Oliver-Norwood-Match-Logs" xr:uid="{05458654-1446-4C64-9613-409EECEEA1FE}"/>
    <hyperlink ref="B280" r:id="rId1109" display="https://fbref.com/en/players/e6af02e0/Matheus-Nunes" xr:uid="{5C8273A2-60BD-41BF-9739-C38573CB3DE3}"/>
    <hyperlink ref="C280" r:id="rId1110" display="https://fbref.com/en/country/POR/Portugal-Football" xr:uid="{051DF70E-5C60-4792-B691-8CF067C22CB4}"/>
    <hyperlink ref="E280" r:id="rId1111" display="https://fbref.com/en/squads/8cec06e1/Wolverhampton-Wanderers-Stats" xr:uid="{F501F5C6-1B66-4F44-917E-8EEFC4977C60}"/>
    <hyperlink ref="AK280" r:id="rId1112" display="https://fbref.com/en/players/e6af02e0/matchlogs/2023-2024/summary/Matheus-Nunes-Match-Logs" xr:uid="{23B9D1B8-47F8-4709-9A35-DC860DF9ABAF}"/>
    <hyperlink ref="B281" r:id="rId1113" display="https://fbref.com/en/players/e6af02e0/Matheus-Nunes" xr:uid="{62D65B59-078A-4AE7-B11C-EA5B3382E162}"/>
    <hyperlink ref="C281" r:id="rId1114" display="https://fbref.com/en/country/POR/Portugal-Football" xr:uid="{7E316308-21D6-4BE2-AB4F-06FF4E1FCC86}"/>
    <hyperlink ref="E281" r:id="rId1115" display="https://fbref.com/en/squads/b8fd03ef/Manchester-City-Stats" xr:uid="{CA8908B3-DBF3-4223-BE0A-03102E1076E0}"/>
    <hyperlink ref="AK281" r:id="rId1116" display="https://fbref.com/en/players/e6af02e0/matchlogs/2023-2024/summary/Matheus-Nunes-Match-Logs" xr:uid="{8A536BB5-B115-4C0B-B76D-72CD0B3E5E8A}"/>
    <hyperlink ref="B282" r:id="rId1117" display="https://fbref.com/en/players/4d77b365/Darwin-Nunez" xr:uid="{33223570-A851-48A7-8F0F-F0C58CCC026B}"/>
    <hyperlink ref="C282" r:id="rId1118" display="https://fbref.com/en/country/URU/Uruguay-Football" xr:uid="{A9C4B3DD-8521-4AF9-AF0E-4EA91E6A2C99}"/>
    <hyperlink ref="E282" r:id="rId1119" display="https://fbref.com/en/squads/822bd0ba/Liverpool-Stats" xr:uid="{3FF8C43B-C656-4C70-9280-3D3495048914}"/>
    <hyperlink ref="AK282" r:id="rId1120" display="https://fbref.com/en/players/4d77b365/matchlogs/2023-2024/summary/Darwin-Nunez-Match-Logs" xr:uid="{6331D8DB-447B-4C52-AF54-EFD1913918F5}"/>
    <hyperlink ref="B283" r:id="rId1121" display="https://fbref.com/en/players/df0a4c90/Christian-Norgaard" xr:uid="{2B627093-5207-4A8A-BB49-8D32AF019BB5}"/>
    <hyperlink ref="C283" r:id="rId1122" display="https://fbref.com/en/country/DEN/Denmark-Football" xr:uid="{042F60C7-2486-4556-82EC-105087DB0C49}"/>
    <hyperlink ref="E283" r:id="rId1123" display="https://fbref.com/en/squads/cd051869/Brentford-Stats" xr:uid="{40693975-2D45-4529-895A-1695986EBDCC}"/>
    <hyperlink ref="AK283" r:id="rId1124" display="https://fbref.com/en/players/df0a4c90/matchlogs/2023-2024/summary/Christian-Norgaard-Match-Logs" xr:uid="{679D119D-2D7B-4C99-A218-9D6DAA68935E}"/>
    <hyperlink ref="B284" r:id="rId1125" display="https://fbref.com/en/players/1d042188/Dara-OShea" xr:uid="{C30B52DE-90BC-41DD-8A91-1994F9BAD2B1}"/>
    <hyperlink ref="C284" r:id="rId1126" display="https://fbref.com/en/country/IRL/Republic-of-Ireland-Football" xr:uid="{A7937FCB-6B1A-4F23-8B8F-E47742B2AAFF}"/>
    <hyperlink ref="E284" r:id="rId1127" display="https://fbref.com/en/squads/943e8050/Burnley-Stats" xr:uid="{57F85C89-CB67-457A-AEA3-5FCA124D3867}"/>
    <hyperlink ref="AK284" r:id="rId1128" display="https://fbref.com/en/players/1d042188/matchlogs/2023-2024/summary/Dara-OShea-Match-Logs" xr:uid="{A78D432B-94BD-4E2E-99E6-3D3D8EB40386}"/>
    <hyperlink ref="B285" r:id="rId1129" display="https://fbref.com/en/players/788c0277/Chiedozie-Ogbene" xr:uid="{39A4DF83-A142-4036-B0A8-2E529E3B2B45}"/>
    <hyperlink ref="C285" r:id="rId1130" display="https://fbref.com/en/country/IRL/Republic-of-Ireland-Football" xr:uid="{92BAFB8D-5DD0-4C18-81B4-90E559E4F421}"/>
    <hyperlink ref="E285" r:id="rId1131" display="https://fbref.com/en/squads/e297cd13/Luton-Town-Stats" xr:uid="{366148C7-C9F8-4E3D-8C0B-671CDE6C8746}"/>
    <hyperlink ref="AK285" r:id="rId1132" display="https://fbref.com/en/players/788c0277/matchlogs/2023-2024/summary/Chiedozie-Ogbene-Match-Logs" xr:uid="{C8E5E81C-4E32-4B2B-8E3D-C9DB7427E8D3}"/>
    <hyperlink ref="B286" r:id="rId1133" display="https://fbref.com/en/players/74b2cd7e/Angelo-Ogbonna" xr:uid="{7E2FA049-3A39-4D4E-9E0E-3F97CFFF712B}"/>
    <hyperlink ref="C286" r:id="rId1134" display="https://fbref.com/en/country/ITA/Italy-Football" xr:uid="{54229CCC-5F57-4CC6-AD41-584CCA3C34EE}"/>
    <hyperlink ref="E286" r:id="rId1135" display="https://fbref.com/en/squads/7c21e445/West-Ham-United-Stats" xr:uid="{15A8A7E8-837B-4A77-BF40-127AA7A31636}"/>
    <hyperlink ref="AK286" r:id="rId1136" display="https://fbref.com/en/players/74b2cd7e/matchlogs/2023-2024/summary/Angelo-Ogbonna-Match-Logs" xr:uid="{AABD804D-5C17-4F9E-957B-1B386D458C61}"/>
    <hyperlink ref="B287" r:id="rId1137" display="https://fbref.com/en/players/cdd70dc0/Michael-Olakigbe" xr:uid="{15CE7DA7-F1A0-4432-A323-9C016C66EB66}"/>
    <hyperlink ref="C287" r:id="rId1138" display="https://fbref.com/en/country/ENG/England-Football" xr:uid="{934E1FC6-F0F4-4E39-A60C-F034B7C95700}"/>
    <hyperlink ref="E287" r:id="rId1139" display="https://fbref.com/en/squads/cd051869/Brentford-Stats" xr:uid="{A9EB36AB-A707-481D-8F2C-D23D754EA5B2}"/>
    <hyperlink ref="AK287" r:id="rId1140" display="https://fbref.com/en/players/cdd70dc0/matchlogs/2023-2024/summary/Michael-Olakigbe-Match-Logs" xr:uid="{DF9ED30D-261D-4F6A-8A8A-65023409AE0A}"/>
    <hyperlink ref="B288" r:id="rId1141" display="https://fbref.com/en/players/e7ee38c3/Robin-Olsen" xr:uid="{CA6C728C-F844-49BD-9528-2C46EDA0DD5B}"/>
    <hyperlink ref="C288" r:id="rId1142" display="https://fbref.com/en/country/SWE/Sweden-Football" xr:uid="{8D05E813-CF68-46EA-9E7C-F09733084806}"/>
    <hyperlink ref="E288" r:id="rId1143" display="https://fbref.com/en/squads/8602292d/Aston-Villa-Stats" xr:uid="{B88C3C8F-93FA-4859-8596-F9FA8ADCC517}"/>
    <hyperlink ref="AK288" r:id="rId1144" display="https://fbref.com/en/players/e7ee38c3/matchlogs/2023-2024/summary/Robin-Olsen-Match-Logs" xr:uid="{DB9F5384-1F50-46C0-AC3D-4A671A57869E}"/>
    <hyperlink ref="B289" r:id="rId1145" display="https://fbref.com/en/players/828657ff/Amadou-Onana" xr:uid="{3AAE9889-8508-499D-BE58-8B1A2BAB07A8}"/>
    <hyperlink ref="C289" r:id="rId1146" display="https://fbref.com/en/country/BEL/Belgium-Football" xr:uid="{3BCE44A1-3B0D-4ED9-9D8E-2FEB57EB7BF2}"/>
    <hyperlink ref="E289" r:id="rId1147" display="https://fbref.com/en/squads/d3fd31cc/Everton-Stats" xr:uid="{6ED3AF2C-18C1-425E-8EAF-E91F3ED12076}"/>
    <hyperlink ref="AK289" r:id="rId1148" display="https://fbref.com/en/players/828657ff/matchlogs/2023-2024/summary/Amadou-Onana-Match-Logs" xr:uid="{A2B52522-C53B-4BD5-BCDC-133542B0F8A2}"/>
    <hyperlink ref="B290" r:id="rId1149" display="https://fbref.com/en/players/e9c0c1b2/Andre-Onana" xr:uid="{7ADF343C-5476-4797-A9C8-A99EC0F4264E}"/>
    <hyperlink ref="C290" r:id="rId1150" display="https://fbref.com/en/country/CMR/Cameroon-Football" xr:uid="{F2726646-2920-4F47-86E4-8C3D6A33E831}"/>
    <hyperlink ref="E290" r:id="rId1151" display="https://fbref.com/en/squads/19538871/Manchester-United-Stats" xr:uid="{F18AA70E-DA9A-4B57-AC4B-954B1F4D1111}"/>
    <hyperlink ref="AK290" r:id="rId1152" display="https://fbref.com/en/players/e9c0c1b2/matchlogs/2023-2024/summary/Andre-Onana-Match-Logs" xr:uid="{614FBA41-CC9A-4888-B158-8B09DEBBBC9C}"/>
    <hyperlink ref="B291" r:id="rId1153" display="https://fbref.com/en/players/d86a1f3e/Tyler-Onyango" xr:uid="{DD1C78F1-2C16-4F97-B6ED-D796D985A643}"/>
    <hyperlink ref="C291" r:id="rId1154" display="https://fbref.com/en/country/ENG/England-Football" xr:uid="{DB61450D-4064-40CB-BD2E-91EFB50C85ED}"/>
    <hyperlink ref="E291" r:id="rId1155" display="https://fbref.com/en/squads/d3fd31cc/Everton-Stats" xr:uid="{7E81469E-1ED9-471C-96AD-4765A7DAB497}"/>
    <hyperlink ref="AK291" r:id="rId1156" display="https://fbref.com/en/players/d86a1f3e/matchlogs/2023-2024/summary/Tyler-Onyango-Match-Logs" xr:uid="{C6A75E46-80A0-4407-B98F-401F3152241C}"/>
    <hyperlink ref="B292" r:id="rId1157" display="https://fbref.com/en/players/2944f86f/Frank-Onyeka" xr:uid="{3AE7F92B-F354-4B1C-B7D7-05AF2F59F084}"/>
    <hyperlink ref="C292" r:id="rId1158" display="https://fbref.com/en/country/NGA/Nigeria-Football" xr:uid="{79B2DD42-DA78-40C3-BB66-C281F5E28780}"/>
    <hyperlink ref="E292" r:id="rId1159" display="https://fbref.com/en/squads/cd051869/Brentford-Stats" xr:uid="{FF02CE8A-8F0B-477F-ACD0-B3604A15E2E4}"/>
    <hyperlink ref="AK292" r:id="rId1160" display="https://fbref.com/en/players/2944f86f/matchlogs/2023-2024/summary/Frank-Onyeka-Match-Logs" xr:uid="{2BF6E32C-966E-4C22-AC88-E3BE07102E79}"/>
    <hyperlink ref="B293" r:id="rId1161" display="https://fbref.com/en/players/43a166b4/Divock-Origi" xr:uid="{373B2943-50ED-4B01-BC0C-9034A0A1CF60}"/>
    <hyperlink ref="C293" r:id="rId1162" display="https://fbref.com/en/country/BEL/Belgium-Football" xr:uid="{D8D94F45-3B33-4BC7-951B-93B801A30322}"/>
    <hyperlink ref="E293" r:id="rId1163" display="https://fbref.com/en/squads/e4a775cb/Nottingham-Forest-Stats" xr:uid="{B1EBEF3E-8646-49A7-BF13-0374F10F9474}"/>
    <hyperlink ref="AK293" r:id="rId1164" display="https://fbref.com/en/players/43a166b4/matchlogs/2023-2024/summary/Divock-Origi-Match-Logs" xr:uid="{66F6B7A0-8E33-4062-826F-D12322D34F2A}"/>
    <hyperlink ref="B294" r:id="rId1165" display="https://fbref.com/en/players/79bc4c45/Ben-Osborn" xr:uid="{AA9758F2-990A-4493-A094-42B3DB89B970}"/>
    <hyperlink ref="C294" r:id="rId1166" display="https://fbref.com/en/country/ENG/England-Football" xr:uid="{DDE76896-DDBC-4CA3-8664-3611C0555509}"/>
    <hyperlink ref="E294" r:id="rId1167" display="https://fbref.com/en/squads/1df6b87e/Sheffield-United-Stats" xr:uid="{71E65C76-4B9B-4F8B-8C60-B5EA6BC2918E}"/>
    <hyperlink ref="AK294" r:id="rId1168" display="https://fbref.com/en/players/79bc4c45/matchlogs/2023-2024/summary/Ben-Osborn-Match-Logs" xr:uid="{0BAA4F5F-2F5A-4EBA-9ACF-4921993D29FA}"/>
    <hyperlink ref="B295" r:id="rId1169" display="https://fbref.com/en/players/7b355808/William-Osula" xr:uid="{CF288AB6-630C-49EC-9F4B-6436DBFEE22B}"/>
    <hyperlink ref="C295" r:id="rId1170" display="https://fbref.com/en/country/DEN/Denmark-Football" xr:uid="{5E855671-043D-46D5-A5E8-F90D0305A5BC}"/>
    <hyperlink ref="E295" r:id="rId1171" display="https://fbref.com/en/squads/1df6b87e/Sheffield-United-Stats" xr:uid="{AAC4FE0E-1DB1-4C1D-98E4-B0223B725DB0}"/>
    <hyperlink ref="AK295" r:id="rId1172" display="https://fbref.com/en/players/7b355808/matchlogs/2023-2024/summary/William-Osula-Match-Logs" xr:uid="{8987769B-85A9-4046-BC93-60B064F128D1}"/>
    <hyperlink ref="B296" r:id="rId1173" display="https://fbref.com/en/players/2f9e4435/Dango-Ouattara" xr:uid="{D471E10B-603C-4064-9417-9EFEBD4B1211}"/>
    <hyperlink ref="C296" r:id="rId1174" display="https://fbref.com/en/country/BFA/Burkina-Faso-Football" xr:uid="{EEC73861-CBF9-487C-8DFC-21CAB8872A73}"/>
    <hyperlink ref="E296" r:id="rId1175" display="https://fbref.com/en/squads/4ba7cbea/Bournemouth-Stats" xr:uid="{66D2963B-576D-4F90-8144-9BC30C9CFF1E}"/>
    <hyperlink ref="AK296" r:id="rId1176" display="https://fbref.com/en/players/2f9e4435/matchlogs/2023-2024/summary/Dango-Ouattara-Match-Logs" xr:uid="{0C3FFF2B-4D95-41FD-AE4D-4CFFDD32A3A1}"/>
    <hyperlink ref="B297" r:id="rId1177" display="https://fbref.com/en/players/a78ff07f/Joao-Palhinha" xr:uid="{8CC752B6-7A1A-44E8-BCD8-8E299CAB773E}"/>
    <hyperlink ref="C297" r:id="rId1178" display="https://fbref.com/en/country/POR/Portugal-Football" xr:uid="{C17FF8A4-E85C-4B5A-8692-1F3EC698E86F}"/>
    <hyperlink ref="E297" r:id="rId1179" display="https://fbref.com/en/squads/fd962109/Fulham-Stats" xr:uid="{BBB63DE0-ABCD-41DB-8DB7-5B7539AA50F3}"/>
    <hyperlink ref="AK297" r:id="rId1180" display="https://fbref.com/en/players/a78ff07f/matchlogs/2023-2024/summary/Joao-Palhinha-Match-Logs" xr:uid="{88B7000C-7737-42D8-B625-4D17F02DE409}"/>
    <hyperlink ref="B298" r:id="rId1181" display="https://fbref.com/en/players/dc7f8a28/Cole-Palmer" xr:uid="{498F59A0-2CBE-4849-AC72-C325A5F6BD79}"/>
    <hyperlink ref="C298" r:id="rId1182" display="https://fbref.com/en/country/ENG/England-Football" xr:uid="{9DA87004-052D-40F3-BBC1-6CF2383922B0}"/>
    <hyperlink ref="E298" r:id="rId1183" display="https://fbref.com/en/squads/b8fd03ef/Manchester-City-Stats" xr:uid="{8FB129E2-1A7B-4727-93D4-BE4DB96B626D}"/>
    <hyperlink ref="AK298" r:id="rId1184" display="https://fbref.com/en/players/dc7f8a28/matchlogs/2023-2024/summary/Cole-Palmer-Match-Logs" xr:uid="{563DA857-0734-424F-A785-40E04FFBDAA6}"/>
    <hyperlink ref="B299" r:id="rId1185" display="https://fbref.com/en/players/dc7f8a28/Cole-Palmer" xr:uid="{49928FDA-FA4D-41A1-B0F6-DE70D2AC6A05}"/>
    <hyperlink ref="C299" r:id="rId1186" display="https://fbref.com/en/country/ENG/England-Football" xr:uid="{A1B75D19-05C5-4B28-A456-FDA8A8187A81}"/>
    <hyperlink ref="E299" r:id="rId1187" display="https://fbref.com/en/squads/cff3d9bb/Chelsea-Stats" xr:uid="{5D91B24E-6880-4F63-B7B4-46E06B21F08B}"/>
    <hyperlink ref="AK299" r:id="rId1188" display="https://fbref.com/en/players/dc7f8a28/matchlogs/2023-2024/summary/Cole-Palmer-Match-Logs" xr:uid="{AD37DEF4-B09E-40A6-B232-EB511B620F72}"/>
    <hyperlink ref="B300" r:id="rId1189" display="https://fbref.com/en/players/e0bc6fdc/Emerson-Palmieri" xr:uid="{21072CFA-BEEB-436A-A108-9608E8DD7713}"/>
    <hyperlink ref="C300" r:id="rId1190" display="https://fbref.com/en/country/ITA/Italy-Football" xr:uid="{EB7F74C4-3300-4EA9-891A-7E45472CFB79}"/>
    <hyperlink ref="E300" r:id="rId1191" display="https://fbref.com/en/squads/7c21e445/West-Ham-United-Stats" xr:uid="{1FAB62B5-5C99-42AF-B8A9-99E266532014}"/>
    <hyperlink ref="AK300" r:id="rId1192" display="https://fbref.com/en/players/e0bc6fdc/matchlogs/2023-2024/summary/Emerson-Palmieri-Match-Logs" xr:uid="{A5F587BA-E518-4818-9983-29ED986E5814}"/>
    <hyperlink ref="B301" r:id="rId1193" display="https://fbref.com/en/players/9b6f7fd5/Lucas-Paqueta" xr:uid="{99FA380E-40D1-4EF5-A1FD-26C5D92F6145}"/>
    <hyperlink ref="C301" r:id="rId1194" display="https://fbref.com/en/country/BRA/Brazil-Football" xr:uid="{D9F5C642-E258-4A41-BCC4-5CC47A5F9A69}"/>
    <hyperlink ref="E301" r:id="rId1195" display="https://fbref.com/en/squads/7c21e445/West-Ham-United-Stats" xr:uid="{8BEC7D3A-6324-4379-B3CB-4D25ACA64DF1}"/>
    <hyperlink ref="AK301" r:id="rId1196" display="https://fbref.com/en/players/9b6f7fd5/matchlogs/2023-2024/summary/Lucas-Paqueta-Match-Logs" xr:uid="{BA47FFA3-3923-4373-93BF-B981BD4F045F}"/>
    <hyperlink ref="B302" r:id="rId1197" display="https://fbref.com/en/players/529f49ab/Thomas-Partey" xr:uid="{D3FC95CC-1C7F-4B26-930C-AD62C228DBAF}"/>
    <hyperlink ref="C302" r:id="rId1198" display="https://fbref.com/en/country/GHA/Ghana-Football" xr:uid="{8284B238-5DD9-45C3-A3E0-CF55DF055619}"/>
    <hyperlink ref="E302" r:id="rId1199" display="https://fbref.com/en/squads/18bb7c10/Arsenal-Stats" xr:uid="{B96FA263-1A36-4109-947C-ADCF4054E969}"/>
    <hyperlink ref="AK302" r:id="rId1200" display="https://fbref.com/en/players/529f49ab/matchlogs/2023-2024/summary/Thomas-Partey-Match-Logs" xr:uid="{D129F7D3-83D9-4546-B262-F9FAAB427415}"/>
    <hyperlink ref="B303" r:id="rId1201" display="https://fbref.com/en/players/230f0471/Nathan-Patterson" xr:uid="{B876E930-734B-4FC8-90CE-5EB0834407A4}"/>
    <hyperlink ref="C303" r:id="rId1202" display="https://fbref.com/en/country/SCO/Scotland-Football" xr:uid="{B6DBAE66-DAE7-4783-8A87-967046FF314B}"/>
    <hyperlink ref="E303" r:id="rId1203" display="https://fbref.com/en/squads/d3fd31cc/Everton-Stats" xr:uid="{E9D561AA-EAF4-4DAC-9471-3F2575791297}"/>
    <hyperlink ref="AK303" r:id="rId1204" display="https://fbref.com/en/players/230f0471/matchlogs/2023-2024/summary/Nathan-Patterson-Match-Logs" xr:uid="{7073AC66-4BB7-43CE-A297-70F1110F4DBE}"/>
    <hyperlink ref="B304" r:id="rId1205" display="https://fbref.com/en/players/ac7e7b1c/Facundo-Pellistri" xr:uid="{168F1AB7-A221-41AB-8501-A85919B9E9F7}"/>
    <hyperlink ref="C304" r:id="rId1206" display="https://fbref.com/en/country/URU/Uruguay-Football" xr:uid="{A207C76D-E5FA-4F9A-8C46-B077AC647642}"/>
    <hyperlink ref="E304" r:id="rId1207" display="https://fbref.com/en/squads/19538871/Manchester-United-Stats" xr:uid="{998C9F9E-3271-4F08-B337-21628FB2408C}"/>
    <hyperlink ref="AK304" r:id="rId1208" display="https://fbref.com/en/players/ac7e7b1c/matchlogs/2023-2024/summary/Facundo-Pellistri-Match-Logs" xr:uid="{C7C344C9-82B4-45F0-88F0-77E9668FB960}"/>
    <hyperlink ref="B305" r:id="rId1209" display="https://fbref.com/en/players/6639e500/Andreas-Pereira" xr:uid="{8CDBEB67-455C-471B-97AD-ADD4B5828813}"/>
    <hyperlink ref="C305" r:id="rId1210" display="https://fbref.com/en/country/BRA/Brazil-Football" xr:uid="{3E56F3F0-F07A-4DD5-BB02-EC3BD4D06F7A}"/>
    <hyperlink ref="E305" r:id="rId1211" display="https://fbref.com/en/squads/fd962109/Fulham-Stats" xr:uid="{866233E6-B62F-4DED-9844-22F18E01247A}"/>
    <hyperlink ref="AK305" r:id="rId1212" display="https://fbref.com/en/players/6639e500/matchlogs/2023-2024/summary/Andreas-Pereira-Match-Logs" xr:uid="{9DE286C5-AB61-4096-B3C5-7300824F50E7}"/>
    <hyperlink ref="B306" r:id="rId1213" display="https://fbref.com/en/players/6fe90922/Ivan-Perisic" xr:uid="{4723FD1E-D71A-437E-BF4B-BD5EB9FE6EA3}"/>
    <hyperlink ref="C306" r:id="rId1214" display="https://fbref.com/en/country/CRO/Croatia-Football" xr:uid="{AA0D48E9-E38A-4B66-AFD7-4B6F6568992E}"/>
    <hyperlink ref="E306" r:id="rId1215" display="https://fbref.com/en/squads/361ca564/Tottenham-Hotspur-Stats" xr:uid="{7D09B399-D3AA-4DA0-BC84-6382F80884B6}"/>
    <hyperlink ref="AK306" r:id="rId1216" display="https://fbref.com/en/players/6fe90922/matchlogs/2023-2024/summary/Ivan-Perisic-Match-Logs" xr:uid="{C6F5ABE3-3641-4D3A-8B70-A89F80CDDD8F}"/>
    <hyperlink ref="B307" r:id="rId1217" display="https://fbref.com/en/players/4f565d77/Kalvin-Phillips" xr:uid="{685620CB-405C-4D85-8C7D-66561A50AC2C}"/>
    <hyperlink ref="C307" r:id="rId1218" display="https://fbref.com/en/country/ENG/England-Football" xr:uid="{6BF42AB9-A6C7-4820-AFAC-3FB210C764AB}"/>
    <hyperlink ref="E307" r:id="rId1219" display="https://fbref.com/en/squads/b8fd03ef/Manchester-City-Stats" xr:uid="{E3F455FB-FBAF-433F-84CE-1CAB9303E94F}"/>
    <hyperlink ref="AK307" r:id="rId1220" display="https://fbref.com/en/players/4f565d77/matchlogs/2023-2024/summary/Kalvin-Phillips-Match-Logs" xr:uid="{1E1203AF-B9D4-4561-B025-217EF294EC17}"/>
    <hyperlink ref="B308" r:id="rId1221" display="https://fbref.com/en/players/19f4d211/Jaden-Philogene-Bidace" xr:uid="{D7D19EC7-217F-4F39-B550-AE96F09FFBC2}"/>
    <hyperlink ref="C308" r:id="rId1222" display="https://fbref.com/en/country/ENG/England-Football" xr:uid="{C7155EC9-1BFB-4BD9-8F47-7F07BFD0421E}"/>
    <hyperlink ref="E308" r:id="rId1223" display="https://fbref.com/en/squads/8602292d/Aston-Villa-Stats" xr:uid="{1018B722-19CC-48D0-8BCC-D66FA468EA45}"/>
    <hyperlink ref="AK308" r:id="rId1224" display="https://fbref.com/en/players/19f4d211/matchlogs/2023-2024/summary/Jaden-Philogene-Bidace-Match-Logs" xr:uid="{CF450C74-BFA9-4B1F-81AA-98852CB9CC67}"/>
    <hyperlink ref="B309" r:id="rId1225" display="https://fbref.com/en/players/4806ec67/Jordan-Pickford" xr:uid="{AD06178C-2205-432B-BB4B-FADF9B5D5268}"/>
    <hyperlink ref="C309" r:id="rId1226" display="https://fbref.com/en/country/ENG/England-Football" xr:uid="{A9F4530B-4CE9-4C74-914E-C8038652168E}"/>
    <hyperlink ref="E309" r:id="rId1227" display="https://fbref.com/en/squads/d3fd31cc/Everton-Stats" xr:uid="{21922A15-06D6-4905-AFD1-14D92D5F78F2}"/>
    <hyperlink ref="AK309" r:id="rId1228" display="https://fbref.com/en/players/4806ec67/matchlogs/2023-2024/summary/Jordan-Pickford-Match-Logs" xr:uid="{86D19877-6E58-4982-A3CF-EB0311580C5E}"/>
    <hyperlink ref="B310" r:id="rId1229" display="https://fbref.com/en/players/e541326e/Ethan-Pinnock" xr:uid="{6E391FD9-1337-4CE8-9126-6A07A72843FD}"/>
    <hyperlink ref="C310" r:id="rId1230" display="https://fbref.com/en/country/JAM/Jamaica-Football" xr:uid="{C6DBE288-369B-43A2-91B3-D394942A80DD}"/>
    <hyperlink ref="E310" r:id="rId1231" display="https://fbref.com/en/squads/cd051869/Brentford-Stats" xr:uid="{6D3DD4AA-FF33-4037-9942-C6C7130B89AF}"/>
    <hyperlink ref="AK310" r:id="rId1232" display="https://fbref.com/en/players/e541326e/matchlogs/2023-2024/summary/Ethan-Pinnock-Match-Logs" xr:uid="{2C05B2DD-3E39-4378-B86F-825C5ED0DF45}"/>
    <hyperlink ref="B311" r:id="rId1233" display="https://fbref.com/en/players/4b40d9ca/Nick-Pope" xr:uid="{8E41EF57-703E-443C-8C07-913572AA5FAF}"/>
    <hyperlink ref="C311" r:id="rId1234" display="https://fbref.com/en/country/ENG/England-Football" xr:uid="{18D77B22-254F-4842-8467-2B731DDB3F45}"/>
    <hyperlink ref="E311" r:id="rId1235" display="https://fbref.com/en/squads/b2b47a98/Newcastle-United-Stats" xr:uid="{C8B7C712-E85A-4C8E-B681-E72E800DD92C}"/>
    <hyperlink ref="AK311" r:id="rId1236" display="https://fbref.com/en/players/4b40d9ca/matchlogs/2023-2024/summary/Nick-Pope-Match-Logs" xr:uid="{F812236F-93AD-4770-AFFC-FC6BFD365E4B}"/>
    <hyperlink ref="B312" r:id="rId1237" display="https://fbref.com/en/players/27d0a506/Pedro-Porro" xr:uid="{48F79F28-ABEE-4CA4-9B5F-47580D3B63AB}"/>
    <hyperlink ref="C312" r:id="rId1238" display="https://fbref.com/en/country/ESP/Spain-Football" xr:uid="{FB362475-D600-4506-BB95-0F173CCF6CD9}"/>
    <hyperlink ref="E312" r:id="rId1239" display="https://fbref.com/en/squads/361ca564/Tottenham-Hotspur-Stats" xr:uid="{5E2202D3-4755-4282-AFC5-FE6C5F108C77}"/>
    <hyperlink ref="AK312" r:id="rId1240" display="https://fbref.com/en/players/27d0a506/matchlogs/2023-2024/summary/Pedro-Porro-Match-Logs" xr:uid="{C36CC8B8-8BB2-4E1B-A4F8-487F7499F213}"/>
    <hyperlink ref="B313" r:id="rId1241" display="https://fbref.com/en/players/4125cb98/Jarrell-Quansah" xr:uid="{D36CD333-50B4-4F02-8926-643CF3733A95}"/>
    <hyperlink ref="C313" r:id="rId1242" display="https://fbref.com/en/country/ENG/England-Football" xr:uid="{4FDE6C40-477F-4B13-873F-5FB83342BC3D}"/>
    <hyperlink ref="E313" r:id="rId1243" display="https://fbref.com/en/squads/822bd0ba/Liverpool-Stats" xr:uid="{391A6CBB-4328-4C6E-9F8F-BB83C919FB47}"/>
    <hyperlink ref="AK313" r:id="rId1244" display="https://fbref.com/en/players/4125cb98/matchlogs/2023-2024/summary/Jarrell-Quansah-Match-Logs" xr:uid="{AA59B4EC-29B4-4959-B12C-EBF64DD84BE4}"/>
    <hyperlink ref="B314" r:id="rId1245" display="https://fbref.com/en/players/45685411/Jesuran-Rak-Sakyi" xr:uid="{EE683CF7-41DD-4901-AAD6-54198D71765B}"/>
    <hyperlink ref="C314" r:id="rId1246" display="https://fbref.com/en/country/ENG/England-Football" xr:uid="{EF3421F1-056C-4D59-9DF6-3D001F719A18}"/>
    <hyperlink ref="E314" r:id="rId1247" display="https://fbref.com/en/squads/47c64c55/Crystal-Palace-Stats" xr:uid="{AB4E5844-6CC0-4B4E-BF00-10A8226C6225}"/>
    <hyperlink ref="AK314" r:id="rId1248" display="https://fbref.com/en/players/45685411/matchlogs/2023-2024/summary/Jesuran-Rak-Sakyi-Match-Logs" xr:uid="{EB28E779-99FF-470C-896E-14C00E26E621}"/>
    <hyperlink ref="B315" r:id="rId1249" display="https://fbref.com/en/players/466fb2c5/Aaron-Ramsdale" xr:uid="{A5C3D9C6-07A8-4D8A-B85B-4FBA8E68F9EC}"/>
    <hyperlink ref="C315" r:id="rId1250" display="https://fbref.com/en/country/ENG/England-Football" xr:uid="{ADF9F1ED-1FE4-4FAE-A686-1E6ED73ABE05}"/>
    <hyperlink ref="E315" r:id="rId1251" display="https://fbref.com/en/squads/18bb7c10/Arsenal-Stats" xr:uid="{36BC400F-4864-4F45-A08A-40D04705EAB2}"/>
    <hyperlink ref="AK315" r:id="rId1252" display="https://fbref.com/en/players/466fb2c5/matchlogs/2023-2024/summary/Aaron-Ramsdale-Match-Logs" xr:uid="{67CB7013-B072-4CCB-BB8D-242150E6D73F}"/>
    <hyperlink ref="B316" r:id="rId1253" display="https://fbref.com/en/players/e1618c22/Aaron-Ramsey" xr:uid="{08D83353-7908-4694-A16F-EACB3CABC01C}"/>
    <hyperlink ref="C316" r:id="rId1254" display="https://fbref.com/en/country/ENG/England-Football" xr:uid="{3E5C81EB-ECBE-42F8-B120-0A8936DE9CD2}"/>
    <hyperlink ref="E316" r:id="rId1255" display="https://fbref.com/en/squads/943e8050/Burnley-Stats" xr:uid="{7CB28DCD-5C1C-4D95-806E-DB19BB17A401}"/>
    <hyperlink ref="AK316" r:id="rId1256" display="https://fbref.com/en/players/e1618c22/matchlogs/2023-2024/summary/Aaron-Ramsey-Match-Logs" xr:uid="{BD9FB9BD-D65C-449E-9FEF-DD7D3DF17BC7}"/>
    <hyperlink ref="B317" r:id="rId1257" display="https://fbref.com/en/players/a1d5bd30/Marcus-Rashford" xr:uid="{38F0B712-2439-4398-BC99-E38254AAA319}"/>
    <hyperlink ref="C317" r:id="rId1258" display="https://fbref.com/en/country/ENG/England-Football" xr:uid="{C5E77271-0360-4FBD-8FF4-50B38EC433BC}"/>
    <hyperlink ref="E317" r:id="rId1259" display="https://fbref.com/en/squads/19538871/Manchester-United-Stats" xr:uid="{DD217649-5745-4D48-870A-FA9FD3425E03}"/>
    <hyperlink ref="AK317" r:id="rId1260" display="https://fbref.com/en/players/a1d5bd30/matchlogs/2023-2024/summary/Marcus-Rashford-Match-Logs" xr:uid="{0FDC8E5E-8C1C-417B-BEDF-D3D42178AF09}"/>
    <hyperlink ref="B318" r:id="rId1261" display="https://fbref.com/en/players/98ea5115/David-Raya" xr:uid="{0216019F-30AD-40C1-9648-7CD316D97D03}"/>
    <hyperlink ref="C318" r:id="rId1262" display="https://fbref.com/en/country/ESP/Spain-Football" xr:uid="{8E9D7D45-3059-4DB9-A4A5-DBED803A48C8}"/>
    <hyperlink ref="E318" r:id="rId1263" display="https://fbref.com/en/squads/18bb7c10/Arsenal-Stats" xr:uid="{D2A9975E-B127-4D9E-B559-81E7FB34C951}"/>
    <hyperlink ref="AK318" r:id="rId1264" display="https://fbref.com/en/players/98ea5115/matchlogs/2023-2024/summary/David-Raya-Match-Logs" xr:uid="{D5820A01-519A-48E6-B2FF-1628734AED09}"/>
    <hyperlink ref="B319" r:id="rId1265" display="https://fbref.com/en/players/28b40c9c/Tim-Ream" xr:uid="{C6A7B2DB-6B7E-4DA6-99CF-AABF80D17625}"/>
    <hyperlink ref="C319" r:id="rId1266" display="https://fbref.com/en/country/USA/United-States-Football" xr:uid="{848F48D7-35FE-4B1C-87BE-C5E5B5B7ACA8}"/>
    <hyperlink ref="E319" r:id="rId1267" display="https://fbref.com/en/squads/fd962109/Fulham-Stats" xr:uid="{393D64B1-E0AF-4C09-BFCB-330A09F30958}"/>
    <hyperlink ref="AK319" r:id="rId1268" display="https://fbref.com/en/players/28b40c9c/matchlogs/2023-2024/summary/Tim-Ream-Match-Logs" xr:uid="{A44F787E-D7C9-47F1-9275-DF5886C57951}"/>
    <hyperlink ref="B320" r:id="rId1269" display="https://fbref.com/en/players/ab651565/Nathan-Redmond" xr:uid="{3F4967FA-7917-435B-8243-ECD6DCC6A91A}"/>
    <hyperlink ref="C320" r:id="rId1270" display="https://fbref.com/en/country/ENG/England-Football" xr:uid="{4911C68A-F4B4-4B9B-BAA4-E287EEE2EB53}"/>
    <hyperlink ref="E320" r:id="rId1271" display="https://fbref.com/en/squads/943e8050/Burnley-Stats" xr:uid="{AE336673-FE12-46C0-82E3-5F7E97907ECF}"/>
    <hyperlink ref="AK320" r:id="rId1272" display="https://fbref.com/en/players/ab651565/matchlogs/2023-2024/summary/Nathan-Redmond-Match-Logs" xr:uid="{F910D280-8BE5-41B7-9DCE-98042BD700D1}"/>
    <hyperlink ref="B321" r:id="rId1273" display="https://fbref.com/en/players/803ae100/Harrison-Reed" xr:uid="{CC5A6664-6650-4919-B02A-9479C29AA1F7}"/>
    <hyperlink ref="C321" r:id="rId1274" display="https://fbref.com/en/country/ENG/England-Football" xr:uid="{F5AC32CD-3588-49B3-8E73-278FD21F3051}"/>
    <hyperlink ref="E321" r:id="rId1275" display="https://fbref.com/en/squads/fd962109/Fulham-Stats" xr:uid="{AB55A60E-7736-42DF-9E09-645A97D435E0}"/>
    <hyperlink ref="AK321" r:id="rId1276" display="https://fbref.com/en/players/803ae100/matchlogs/2023-2024/summary/Harrison-Reed-Match-Logs" xr:uid="{AFF35EE8-6C00-465C-A282-5898A2272664}"/>
    <hyperlink ref="B322" r:id="rId1277" display="https://fbref.com/en/players/3353737a/Sergio-Reguilon" xr:uid="{5538E09D-AEFA-4980-BD21-3058764503A8}"/>
    <hyperlink ref="C322" r:id="rId1278" display="https://fbref.com/en/country/ESP/Spain-Football" xr:uid="{FFA08345-EF3F-47B6-B3C7-41281EDFA15D}"/>
    <hyperlink ref="E322" r:id="rId1279" display="https://fbref.com/en/squads/19538871/Manchester-United-Stats" xr:uid="{6CA21BF2-7007-43C7-958B-905874BBA649}"/>
    <hyperlink ref="AK322" r:id="rId1280" display="https://fbref.com/en/players/3353737a/matchlogs/2023-2024/summary/Sergio-Reguilon-Match-Logs" xr:uid="{24CDB835-BAA8-4CA4-9FBD-C69FF9E0B24A}"/>
    <hyperlink ref="B323" r:id="rId1281" display="https://fbref.com/en/players/0f7533cd/Bobby-Reid" xr:uid="{DC667EAF-FF32-4201-BB80-7631C65DEF56}"/>
    <hyperlink ref="C323" r:id="rId1282" display="https://fbref.com/en/country/JAM/Jamaica-Football" xr:uid="{F663A7DC-B066-4908-A0A6-8BF9B1FD50E1}"/>
    <hyperlink ref="E323" r:id="rId1283" display="https://fbref.com/en/squads/fd962109/Fulham-Stats" xr:uid="{E4496F14-54BD-4990-8A19-7AB5143D7E26}"/>
    <hyperlink ref="AK323" r:id="rId1284" display="https://fbref.com/en/players/0f7533cd/matchlogs/2023-2024/summary/Bobby-Reid-Match-Logs" xr:uid="{8FEBC4E4-499A-47BE-8854-9C9ED8A50C0B}"/>
    <hyperlink ref="B324" r:id="rId1285" display="https://fbref.com/en/players/1c7012b8/Declan-Rice" xr:uid="{C3E4CF2C-4E07-421B-8441-47AB36F9A0E8}"/>
    <hyperlink ref="C324" r:id="rId1286" display="https://fbref.com/en/country/ENG/England-Football" xr:uid="{2B951681-CC53-4EA6-B9CD-7A918561873F}"/>
    <hyperlink ref="E324" r:id="rId1287" display="https://fbref.com/en/squads/18bb7c10/Arsenal-Stats" xr:uid="{0EF02EB6-B4AA-427C-8E90-C7C55331773C}"/>
    <hyperlink ref="AK324" r:id="rId1288" display="https://fbref.com/en/players/1c7012b8/matchlogs/2023-2024/summary/Declan-Rice-Match-Logs" xr:uid="{78045472-1CA5-4AED-8243-68CC82FFCAF9}"/>
    <hyperlink ref="B325" r:id="rId1289" display="https://fbref.com/en/players/0a3d6d2b/Chris-Richards" xr:uid="{C1E6D304-C905-41F4-83D2-FBF14956F9FE}"/>
    <hyperlink ref="C325" r:id="rId1290" display="https://fbref.com/en/country/USA/United-States-Football" xr:uid="{D7E938A0-0531-4402-A1CA-85EF80EA376C}"/>
    <hyperlink ref="E325" r:id="rId1291" display="https://fbref.com/en/squads/47c64c55/Crystal-Palace-Stats" xr:uid="{F472F385-8772-432E-9367-B7A69CB38D80}"/>
    <hyperlink ref="AK325" r:id="rId1292" display="https://fbref.com/en/players/0a3d6d2b/matchlogs/2023-2024/summary/Chris-Richards-Match-Logs" xr:uid="{4EEF3704-81BC-4C11-A53C-22E63B1EAE24}"/>
    <hyperlink ref="B326" r:id="rId1293" display="https://fbref.com/en/players/fa031b34/Richarlison" xr:uid="{3792A2D7-A23B-4624-8E4C-BBA5EF2BF62B}"/>
    <hyperlink ref="C326" r:id="rId1294" display="https://fbref.com/en/country/BRA/Brazil-Football" xr:uid="{84898B72-A93B-411E-AE8B-123D65B803BE}"/>
    <hyperlink ref="E326" r:id="rId1295" display="https://fbref.com/en/squads/361ca564/Tottenham-Hotspur-Stats" xr:uid="{4CD6E044-B7B8-4299-9644-05911A13DF70}"/>
    <hyperlink ref="AK326" r:id="rId1296" display="https://fbref.com/en/players/fa031b34/matchlogs/2023-2024/summary/Richarlison-Match-Logs" xr:uid="{D2CA3A84-FFD5-4A15-9FF0-6E305D42DB52}"/>
    <hyperlink ref="B327" r:id="rId1297" display="https://fbref.com/en/players/24fae784/Connor-Roberts" xr:uid="{23938E55-1504-4751-92EF-20B42D5B88F9}"/>
    <hyperlink ref="C327" r:id="rId1298" display="https://fbref.com/en/country/WAL/Wales-Football" xr:uid="{75FCC691-DFE9-4FBF-BEE5-9559127B9734}"/>
    <hyperlink ref="E327" r:id="rId1299" display="https://fbref.com/en/squads/943e8050/Burnley-Stats" xr:uid="{053B26BC-6E6E-4F57-8F02-477E788B67C7}"/>
    <hyperlink ref="AK327" r:id="rId1300" display="https://fbref.com/en/players/24fae784/matchlogs/2023-2024/summary/Connor-Roberts-Match-Logs" xr:uid="{F24E8E1A-9B9A-4993-BFF6-8D583CBD9534}"/>
    <hyperlink ref="B328" r:id="rId1301" display="https://fbref.com/en/players/2e4f5f03/Andrew-Robertson" xr:uid="{D789B897-FF73-432F-A6D0-A018A015B342}"/>
    <hyperlink ref="C328" r:id="rId1302" display="https://fbref.com/en/country/SCO/Scotland-Football" xr:uid="{D89E598A-9617-41A9-BE37-EDC0444E4BE6}"/>
    <hyperlink ref="E328" r:id="rId1303" display="https://fbref.com/en/squads/822bd0ba/Liverpool-Stats" xr:uid="{041F3034-F32C-4C3A-99BF-9309C2057FC4}"/>
    <hyperlink ref="AK328" r:id="rId1304" display="https://fbref.com/en/players/2e4f5f03/matchlogs/2023-2024/summary/Andrew-Robertson-Match-Logs" xr:uid="{00910D32-525A-4417-9E75-FEBCC4AC8738}"/>
    <hyperlink ref="B329" r:id="rId1305" display="https://fbref.com/en/players/289601e6/Antonee-Robinson" xr:uid="{E9D97E84-F719-4BFD-9597-5A857C37C85F}"/>
    <hyperlink ref="C329" r:id="rId1306" display="https://fbref.com/en/country/USA/United-States-Football" xr:uid="{746B13D8-F633-4A08-9859-1B1248FE3E79}"/>
    <hyperlink ref="E329" r:id="rId1307" display="https://fbref.com/en/squads/fd962109/Fulham-Stats" xr:uid="{91FACBC7-7A00-4ABC-8E52-AAD487FC4D15}"/>
    <hyperlink ref="AK329" r:id="rId1308" display="https://fbref.com/en/players/289601e6/matchlogs/2023-2024/summary/Antonee-Robinson-Match-Logs" xr:uid="{29D1B1EE-F78F-4A37-9DA6-528251DF30BE}"/>
    <hyperlink ref="B330" r:id="rId1309" display="https://fbref.com/en/players/7399c7a8/Jack-Robinson" xr:uid="{54E71188-665C-40AD-BDF6-7604E6798213}"/>
    <hyperlink ref="C330" r:id="rId1310" display="https://fbref.com/en/country/ENG/England-Football" xr:uid="{2CA91B04-082A-4D1E-AAEC-582FBE9B0E80}"/>
    <hyperlink ref="E330" r:id="rId1311" display="https://fbref.com/en/squads/1df6b87e/Sheffield-United-Stats" xr:uid="{74627D37-235F-40C2-8A2F-9AD458C24253}"/>
    <hyperlink ref="AK330" r:id="rId1312" display="https://fbref.com/en/players/7399c7a8/matchlogs/2023-2024/summary/Jack-Robinson-Match-Logs" xr:uid="{2D8A4ABA-9FC0-477C-9088-CA31ECCEC439}"/>
    <hyperlink ref="B331" r:id="rId1313" display="https://fbref.com/en/players/6434f10d/Rodri" xr:uid="{D944068A-D972-4931-9AE4-2B5677BC4659}"/>
    <hyperlink ref="C331" r:id="rId1314" display="https://fbref.com/en/country/ESP/Spain-Football" xr:uid="{8C440B0A-3F29-4F78-B4E0-C5E84BE80392}"/>
    <hyperlink ref="E331" r:id="rId1315" display="https://fbref.com/en/squads/b8fd03ef/Manchester-City-Stats" xr:uid="{506FA398-BBA0-4498-A6CD-4F46B7F60F7D}"/>
    <hyperlink ref="AK331" r:id="rId1316" display="https://fbref.com/en/players/6434f10d/matchlogs/2023-2024/summary/Rodri-Match-Logs" xr:uid="{10CBE1AA-FFF4-4F58-848A-AEFABBD90FB2}"/>
    <hyperlink ref="B332" r:id="rId1317" display="https://fbref.com/en/players/4ab53cdb/Jay-Rodriguez" xr:uid="{3EF28349-8151-434F-8D37-7EBC923F9ACD}"/>
    <hyperlink ref="C332" r:id="rId1318" display="https://fbref.com/en/country/ENG/England-Football" xr:uid="{627DA501-308E-4841-A51E-449C01541ECF}"/>
    <hyperlink ref="E332" r:id="rId1319" display="https://fbref.com/en/squads/943e8050/Burnley-Stats" xr:uid="{FF0DE69B-EBF4-40F6-B41C-70E1DB9A3933}"/>
    <hyperlink ref="AK332" r:id="rId1320" display="https://fbref.com/en/players/4ab53cdb/matchlogs/2023-2024/summary/Jay-Rodriguez-Match-Logs" xr:uid="{1FB0E4F5-8FF1-44B0-A224-6D041368FD9E}"/>
    <hyperlink ref="B333" r:id="rId1321" display="https://fbref.com/en/players/57c94db2/Mads-Roerslev" xr:uid="{728E8B91-1FB2-419D-9DF3-DD7901918D97}"/>
    <hyperlink ref="C333" r:id="rId1322" display="https://fbref.com/en/country/DEN/Denmark-Football" xr:uid="{22627D23-4861-4CED-B710-2FE1B76AD3E8}"/>
    <hyperlink ref="E333" r:id="rId1323" display="https://fbref.com/en/squads/cd051869/Brentford-Stats" xr:uid="{C86A7D4B-C8E6-43F6-9E12-7A3B6F4BCB87}"/>
    <hyperlink ref="AK333" r:id="rId1324" display="https://fbref.com/en/players/57c94db2/matchlogs/2023-2024/summary/Mads-Roerslev-Match-Logs" xr:uid="{7467664F-2ADC-47FF-8512-68C3BB6A867A}"/>
    <hyperlink ref="B334" r:id="rId1325" display="https://fbref.com/en/players/a3d94a58/Cristian-Romero" xr:uid="{8246362D-1435-441A-B401-DEDF895495CA}"/>
    <hyperlink ref="C334" r:id="rId1326" display="https://fbref.com/en/country/ARG/Argentina-Football" xr:uid="{25474A7A-E69E-4865-87DA-7550CE22F2C7}"/>
    <hyperlink ref="E334" r:id="rId1327" display="https://fbref.com/en/squads/361ca564/Tottenham-Hotspur-Stats" xr:uid="{18750DFF-42F3-4296-8588-9891B978E470}"/>
    <hyperlink ref="AK334" r:id="rId1328" display="https://fbref.com/en/players/a3d94a58/matchlogs/2023-2024/summary/Cristian-Romero-Match-Logs" xr:uid="{73A7B299-17CE-458B-BF57-BF5A7FE56D22}"/>
    <hyperlink ref="B335" r:id="rId1329" display="https://fbref.com/en/players/10a10454/Joe-Rothwell" xr:uid="{01C640C5-373B-451F-A776-65BD5263E087}"/>
    <hyperlink ref="C335" r:id="rId1330" display="https://fbref.com/en/country/ENG/England-Football" xr:uid="{DD9B39BE-D5BC-4E69-8F9D-CCD50320C83C}"/>
    <hyperlink ref="E335" r:id="rId1331" display="https://fbref.com/en/squads/4ba7cbea/Bournemouth-Stats" xr:uid="{2EAE4762-33AE-4B9B-9E30-D891E87571E9}"/>
    <hyperlink ref="AK335" r:id="rId1332" display="https://fbref.com/en/players/10a10454/matchlogs/2023-2024/summary/Joe-Rothwell-Match-Logs" xr:uid="{A1765243-88FE-4953-81E0-DE34087FFD77}"/>
    <hyperlink ref="B336" r:id="rId1333" display="https://fbref.com/en/players/a9b1c319/Pelly-Ruddock-Mpanzu" xr:uid="{37CAC508-BC62-4DE6-970B-3E119F5F6DA2}"/>
    <hyperlink ref="C336" r:id="rId1334" display="https://fbref.com/en/country/COD/Congo-DR-Football" xr:uid="{3F1C8413-FABF-47ED-A771-EC1F74E974BF}"/>
    <hyperlink ref="E336" r:id="rId1335" display="https://fbref.com/en/squads/e297cd13/Luton-Town-Stats" xr:uid="{C1843120-1EFC-4DB5-ABCD-AC5359187E88}"/>
    <hyperlink ref="AK336" r:id="rId1336" display="https://fbref.com/en/players/a9b1c319/matchlogs/2023-2024/summary/Pelly-Ruddock-Mpanzu-Match-Logs" xr:uid="{25EAE1C3-CB98-4959-A351-FD66C499C960}"/>
    <hyperlink ref="B337" r:id="rId1337" display="https://fbref.com/en/players/903b6e8b/Jose-Sa" xr:uid="{06020F35-2AB4-4123-AD5A-1AD4F520A746}"/>
    <hyperlink ref="C337" r:id="rId1338" display="https://fbref.com/en/country/POR/Portugal-Football" xr:uid="{55BA2025-B9F4-4DD4-B710-6DBFFF427C84}"/>
    <hyperlink ref="E337" r:id="rId1339" display="https://fbref.com/en/squads/8cec06e1/Wolverhampton-Wanderers-Stats" xr:uid="{2DB4EDD3-0EB3-451C-B86E-A4D81B97ED3D}"/>
    <hyperlink ref="AK337" r:id="rId1340" display="https://fbref.com/en/players/903b6e8b/matchlogs/2023-2024/summary/Jose-Sa-Match-Logs" xr:uid="{C98066F7-836C-427D-B631-358A73322ACF}"/>
    <hyperlink ref="B338" r:id="rId1341" display="https://fbref.com/en/players/bc7dc64d/Bukayo-Saka" xr:uid="{8F2113D3-2816-4425-B441-1F874936CE2F}"/>
    <hyperlink ref="C338" r:id="rId1342" display="https://fbref.com/en/country/ENG/England-Football" xr:uid="{8073B518-9C20-4D07-BE01-D33961FCEBE7}"/>
    <hyperlink ref="E338" r:id="rId1343" display="https://fbref.com/en/squads/18bb7c10/Arsenal-Stats" xr:uid="{C75FD2B1-98A3-42F5-9320-913CD248C2FF}"/>
    <hyperlink ref="AK338" r:id="rId1344" display="https://fbref.com/en/players/bc7dc64d/matchlogs/2023-2024/summary/Bukayo-Saka-Match-Logs" xr:uid="{81614473-12C3-4BD3-89F7-187D92BCA7ED}"/>
    <hyperlink ref="B339" r:id="rId1345" display="https://fbref.com/en/players/e342ad68/Mohamed-Salah" xr:uid="{F3B4C73F-991B-4E44-8C3E-5CE486A3E51E}"/>
    <hyperlink ref="C339" r:id="rId1346" display="https://fbref.com/en/country/EGY/Egypt-Football" xr:uid="{5C5483FB-AB0C-4880-9ED6-1459E962DAB6}"/>
    <hyperlink ref="E339" r:id="rId1347" display="https://fbref.com/en/squads/822bd0ba/Liverpool-Stats" xr:uid="{6778E27D-F614-4D53-97E7-E91B10F06AD8}"/>
    <hyperlink ref="AK339" r:id="rId1348" display="https://fbref.com/en/players/e342ad68/matchlogs/2023-2024/summary/Mohamed-Salah-Match-Logs" xr:uid="{F9ED5DED-292A-4F7C-96D9-328377F5023F}"/>
    <hyperlink ref="B340" r:id="rId1349" display="https://fbref.com/en/players/972aeb2a/William-Saliba" xr:uid="{10EB2319-8FF8-4331-BAFA-85EFD1755AA7}"/>
    <hyperlink ref="C340" r:id="rId1350" display="https://fbref.com/en/country/FRA/France-Football" xr:uid="{29F7A3C4-74C9-49FE-A6A4-108AE23E377A}"/>
    <hyperlink ref="E340" r:id="rId1351" display="https://fbref.com/en/squads/18bb7c10/Arsenal-Stats" xr:uid="{F5516192-F0A1-49A5-9372-1BE0EEC1AA99}"/>
    <hyperlink ref="AK340" r:id="rId1352" display="https://fbref.com/en/players/972aeb2a/matchlogs/2023-2024/summary/William-Saliba-Match-Logs" xr:uid="{DA4992FC-E65E-4F97-ABAC-5717700BF86E}"/>
    <hyperlink ref="B341" r:id="rId1353" display="https://fbref.com/en/players/1b4f1169/Albert-Sambi-Lokonga" xr:uid="{CF16845E-5D4D-489D-A089-F99E7A9B9091}"/>
    <hyperlink ref="C341" r:id="rId1354" display="https://fbref.com/en/country/BEL/Belgium-Football" xr:uid="{00473F17-C286-4700-9A71-1C57D8045CDE}"/>
    <hyperlink ref="E341" r:id="rId1355" display="https://fbref.com/en/squads/e297cd13/Luton-Town-Stats" xr:uid="{B0936380-97CE-4AE8-BA3A-92A2BF54F242}"/>
    <hyperlink ref="AK341" r:id="rId1356" display="https://fbref.com/en/players/1b4f1169/matchlogs/2023-2024/summary/Albert-Sambi-Lokonga-Match-Logs" xr:uid="{9BDAFF36-F36F-4B48-9F8D-45B15ED527E5}"/>
    <hyperlink ref="B342" r:id="rId1357" display="https://fbref.com/en/players/da7b447d/Davinson-Sanchez" xr:uid="{843AA323-FF46-4EB0-A4E7-668F53BDD5B4}"/>
    <hyperlink ref="C342" r:id="rId1358" display="https://fbref.com/en/country/COL/Colombia-Football" xr:uid="{7CCF7EDA-153E-46F4-ADC2-754CBC6CBAD4}"/>
    <hyperlink ref="E342" r:id="rId1359" display="https://fbref.com/en/squads/361ca564/Tottenham-Hotspur-Stats" xr:uid="{0296D064-14E4-4235-B3B1-5DB130D136CF}"/>
    <hyperlink ref="AK342" r:id="rId1360" display="https://fbref.com/en/players/da7b447d/matchlogs/2023-2024/summary/Davinson-Sanchez-Match-Logs" xr:uid="{7C49B55C-8C02-47B1-9AA8-85959CF9D56A}"/>
    <hyperlink ref="B343" r:id="rId1361" display="https://fbref.com/en/players/6a713852/Robert-Sanchez" xr:uid="{CB629F7A-9B36-41FA-A5E1-DCDC6B7B6877}"/>
    <hyperlink ref="C343" r:id="rId1362" display="https://fbref.com/en/country/ESP/Spain-Football" xr:uid="{72D4EC8B-8B10-4909-BC3F-D60A0A6C832C}"/>
    <hyperlink ref="E343" r:id="rId1363" display="https://fbref.com/en/squads/cff3d9bb/Chelsea-Stats" xr:uid="{9DADFC8F-96A5-4325-B1D8-9AED3A916B05}"/>
    <hyperlink ref="AK343" r:id="rId1364" display="https://fbref.com/en/players/6a713852/matchlogs/2023-2024/summary/Robert-Sanchez-Match-Logs" xr:uid="{F0B94B6A-8CFE-4207-AC70-8C16B2B07998}"/>
    <hyperlink ref="B344" r:id="rId1365" display="https://fbref.com/en/players/dbf053da/Jadon-Sancho" xr:uid="{BA68A622-817D-440C-B5D9-D3D0439B4FE5}"/>
    <hyperlink ref="C344" r:id="rId1366" display="https://fbref.com/en/country/ENG/England-Football" xr:uid="{27EF870A-C28F-4BB7-8109-F65A5E5A664A}"/>
    <hyperlink ref="E344" r:id="rId1367" display="https://fbref.com/en/squads/19538871/Manchester-United-Stats" xr:uid="{C0B520C8-A302-42FB-BA4E-A2A98306A3F8}"/>
    <hyperlink ref="AK344" r:id="rId1368" display="https://fbref.com/en/players/dbf053da/matchlogs/2023-2024/summary/Jadon-Sancho-Match-Logs" xr:uid="{894E76B8-4174-4E9F-A926-14EE9F3F764B}"/>
    <hyperlink ref="B345" r:id="rId1369" display="https://fbref.com/en/players/bced0375/Ibrahim-Sangare" xr:uid="{1A7915E7-4885-4E6A-AF7B-CF1BCA7D1C87}"/>
    <hyperlink ref="C345" r:id="rId1370" display="https://fbref.com/en/country/CIV/Cote-dIvoire-Football" xr:uid="{155F9F60-0F3F-4E90-9ECB-A085F73F0BB8}"/>
    <hyperlink ref="E345" r:id="rId1371" display="https://fbref.com/en/squads/e4a775cb/Nottingham-Forest-Stats" xr:uid="{CE0410C5-51F2-48BA-8996-322657FF53B8}"/>
    <hyperlink ref="AK345" r:id="rId1372" display="https://fbref.com/en/players/bced0375/matchlogs/2023-2024/summary/Ibrahim-Sangare-Match-Logs" xr:uid="{C8FBFB48-A5AA-4E41-94CB-3D186A2F6B04}"/>
    <hyperlink ref="B346" r:id="rId1373" display="https://fbref.com/en/players/9744ff80/Pablo-Sarabia" xr:uid="{A097C314-58AA-4E6D-843E-DC99A1B62425}"/>
    <hyperlink ref="C346" r:id="rId1374" display="https://fbref.com/en/country/ESP/Spain-Football" xr:uid="{995EEA51-3C54-40C1-9DD4-56C5431D81C8}"/>
    <hyperlink ref="E346" r:id="rId1375" display="https://fbref.com/en/squads/8cec06e1/Wolverhampton-Wanderers-Stats" xr:uid="{AC19F11A-607A-476A-A46D-3CB355C8124A}"/>
    <hyperlink ref="AK346" r:id="rId1376" display="https://fbref.com/en/players/9744ff80/matchlogs/2023-2024/summary/Pablo-Sarabia-Match-Logs" xr:uid="{7E43DFB9-A1EA-4FF8-8EE6-5D7C0B45A921}"/>
    <hyperlink ref="B347" r:id="rId1377" display="https://fbref.com/en/players/52afb588/Kevin-Schade" xr:uid="{A49EAAEC-6EEC-4CE8-91EC-E6F8C6AF31E1}"/>
    <hyperlink ref="C347" r:id="rId1378" display="https://fbref.com/en/country/GER/Germany-Football" xr:uid="{8770E784-3CFC-4133-B062-C244809EFF41}"/>
    <hyperlink ref="E347" r:id="rId1379" display="https://fbref.com/en/squads/cd051869/Brentford-Stats" xr:uid="{77602490-91A0-4757-BBBE-54874715D3B4}"/>
    <hyperlink ref="AK347" r:id="rId1380" display="https://fbref.com/en/players/52afb588/matchlogs/2023-2024/summary/Kevin-Schade-Match-Logs" xr:uid="{28A7BB13-51C2-498E-B028-50F8F282337F}"/>
    <hyperlink ref="B348" r:id="rId1381" display="https://fbref.com/en/players/c8aa95da/Fabian-Schar" xr:uid="{A451B99A-E304-4982-8A17-FA4032D982E4}"/>
    <hyperlink ref="C348" r:id="rId1382" display="https://fbref.com/en/country/SUI/Switzerland-Football" xr:uid="{2F7D34E8-6AB7-4C42-9EA7-95001713DF48}"/>
    <hyperlink ref="E348" r:id="rId1383" display="https://fbref.com/en/squads/b2b47a98/Newcastle-United-Stats" xr:uid="{3CB91E4B-EAF9-44F9-984F-FEEB6470C8F0}"/>
    <hyperlink ref="AK348" r:id="rId1384" display="https://fbref.com/en/players/c8aa95da/matchlogs/2023-2024/summary/Fabian-Schar-Match-Logs" xr:uid="{B5854638-DDA5-48E7-BF89-8E241C787304}"/>
    <hyperlink ref="B349" r:id="rId1385" display="https://fbref.com/en/players/3312f911/Jeffrey-Schlupp" xr:uid="{5D4E96D8-520D-4EB9-B12E-7E99D5380E7B}"/>
    <hyperlink ref="C349" r:id="rId1386" display="https://fbref.com/en/country/GHA/Ghana-Football" xr:uid="{286C8CEF-4FA0-4DEB-9AB6-CFFB445EC59B}"/>
    <hyperlink ref="E349" r:id="rId1387" display="https://fbref.com/en/squads/47c64c55/Crystal-Palace-Stats" xr:uid="{DC6B8664-CD9E-438A-AB2F-CD55D29632BF}"/>
    <hyperlink ref="AK349" r:id="rId1388" display="https://fbref.com/en/players/3312f911/matchlogs/2023-2024/summary/Jeffrey-Schlupp-Match-Logs" xr:uid="{3D51ECC6-1091-4810-BDFE-DD0942CE229B}"/>
    <hyperlink ref="B350" r:id="rId1389" display="https://fbref.com/en/players/d04b94db/Nelson-Semedo" xr:uid="{F4D21B03-867A-4DDF-AC61-070D378C7B6A}"/>
    <hyperlink ref="C350" r:id="rId1390" display="https://fbref.com/en/country/POR/Portugal-Football" xr:uid="{32E68501-5A70-4838-B503-D12414582F1A}"/>
    <hyperlink ref="E350" r:id="rId1391" display="https://fbref.com/en/squads/8cec06e1/Wolverhampton-Wanderers-Stats" xr:uid="{4D5D29B5-3394-443E-B7FD-2B102D721CC9}"/>
    <hyperlink ref="AK350" r:id="rId1392" display="https://fbref.com/en/players/d04b94db/matchlogs/2023-2024/summary/Nelson-Semedo-Match-Logs" xr:uid="{950F54F2-1595-43EC-BDBD-7FC9EF14D172}"/>
    <hyperlink ref="B351" r:id="rId1393" display="https://fbref.com/en/players/efd2ec23/Antoine-Semenyo" xr:uid="{9BA9BBC2-DEE3-42FD-A1A2-0BF9B7911710}"/>
    <hyperlink ref="C351" r:id="rId1394" display="https://fbref.com/en/country/GHA/Ghana-Football" xr:uid="{85DC4327-833F-444F-A1CC-A8750B723EB4}"/>
    <hyperlink ref="E351" r:id="rId1395" display="https://fbref.com/en/squads/4ba7cbea/Bournemouth-Stats" xr:uid="{D7085BB0-8089-493B-B184-28621BACBFBB}"/>
    <hyperlink ref="AK351" r:id="rId1396" display="https://fbref.com/en/players/efd2ec23/matchlogs/2023-2024/summary/Antoine-Semenyo-Match-Logs" xr:uid="{7EDE2784-DFBA-4762-A752-3BFA4692A94E}"/>
    <hyperlink ref="B352" r:id="rId1397" display="https://fbref.com/en/players/35141f4c/Marcos-Senesi" xr:uid="{BF201A7E-E55C-41CB-A21F-3709E27E7E62}"/>
    <hyperlink ref="C352" r:id="rId1398" display="https://fbref.com/en/country/ARG/Argentina-Football" xr:uid="{C79BD35C-D7BB-44C1-BF25-3517C88A5B4A}"/>
    <hyperlink ref="E352" r:id="rId1399" display="https://fbref.com/en/squads/4ba7cbea/Bournemouth-Stats" xr:uid="{C8FE9A51-45F7-4993-917C-07BCE448FF81}"/>
    <hyperlink ref="AK352" r:id="rId1400" display="https://fbref.com/en/players/35141f4c/matchlogs/2023-2024/summary/Marcos-Senesi-Match-Logs" xr:uid="{242F89C6-4724-4BEB-B0DF-92C6934F6C03}"/>
    <hyperlink ref="B353" r:id="rId1401" display="https://fbref.com/en/players/9c94165b/Luke-Shaw" xr:uid="{01976A29-F01D-447E-85C8-7C881F4BA8A4}"/>
    <hyperlink ref="C353" r:id="rId1402" display="https://fbref.com/en/country/ENG/England-Football" xr:uid="{3BC89673-7B31-4C14-A766-C0DE5220BEEF}"/>
    <hyperlink ref="E353" r:id="rId1403" display="https://fbref.com/en/squads/19538871/Manchester-United-Stats" xr:uid="{6D763856-504B-46F2-B7D3-D2A04567394A}"/>
    <hyperlink ref="AK353" r:id="rId1404" display="https://fbref.com/en/players/9c94165b/matchlogs/2023-2024/summary/Luke-Shaw-Match-Logs" xr:uid="{5B65F798-282E-4FCD-BE1E-2AAEF3A3D8FD}"/>
    <hyperlink ref="B354" r:id="rId1405" display="https://fbref.com/en/players/3eb22ec9/Bernardo-Silva" xr:uid="{A76F277E-43E6-48AE-AE12-4D447DE9E958}"/>
    <hyperlink ref="C354" r:id="rId1406" display="https://fbref.com/en/country/POR/Portugal-Football" xr:uid="{63645C5E-E3B7-4A7C-BDC0-FFD503B4ADBC}"/>
    <hyperlink ref="E354" r:id="rId1407" display="https://fbref.com/en/squads/b8fd03ef/Manchester-City-Stats" xr:uid="{525E73F7-16AC-4D8C-BE7C-EA4289837E6C}"/>
    <hyperlink ref="AK354" r:id="rId1408" display="https://fbref.com/en/players/3eb22ec9/matchlogs/2023-2024/summary/Bernardo-Silva-Match-Logs" xr:uid="{0482986B-8B21-4B3D-8B06-711B4F02ACBF}"/>
    <hyperlink ref="B355" r:id="rId1409" display="https://fbref.com/en/players/e7aa9d7c/Fabio-Silva" xr:uid="{E075BF4B-0A60-46A2-9066-6FC3D11F377F}"/>
    <hyperlink ref="C355" r:id="rId1410" display="https://fbref.com/en/country/POR/Portugal-Football" xr:uid="{524B2582-C525-4A03-BECD-C6CB5DCF426A}"/>
    <hyperlink ref="E355" r:id="rId1411" display="https://fbref.com/en/squads/8cec06e1/Wolverhampton-Wanderers-Stats" xr:uid="{91DDBEF0-9161-4BFE-A238-79290AF1216B}"/>
    <hyperlink ref="AK355" r:id="rId1412" display="https://fbref.com/en/players/e7aa9d7c/matchlogs/2023-2024/summary/Fabio-Silva-Match-Logs" xr:uid="{E4A3210E-F383-44D8-8379-03DC99422103}"/>
    <hyperlink ref="B356" r:id="rId1413" display="https://fbref.com/en/players/86e7deaf/Thiago-Silva" xr:uid="{396698CF-8287-4284-A02C-B51A4BBC714A}"/>
    <hyperlink ref="C356" r:id="rId1414" display="https://fbref.com/en/country/BRA/Brazil-Football" xr:uid="{542ABA2F-2E29-4FF4-9314-E8DA7E14778C}"/>
    <hyperlink ref="E356" r:id="rId1415" display="https://fbref.com/en/squads/cff3d9bb/Chelsea-Stats" xr:uid="{011CC2F1-58B2-447B-A45D-5F20128DCE3E}"/>
    <hyperlink ref="AK356" r:id="rId1416" display="https://fbref.com/en/players/86e7deaf/matchlogs/2023-2024/summary/Thiago-Silva-Match-Logs" xr:uid="{A6667FC5-7523-42B9-85BE-D16310555B8A}"/>
    <hyperlink ref="B357" r:id="rId1417" display="https://fbref.com/en/players/8e16dd48/Luis-Sinisterra" xr:uid="{C18A5E4B-60AD-4277-9349-7B4C97F8C7E7}"/>
    <hyperlink ref="C357" r:id="rId1418" display="https://fbref.com/en/country/COL/Colombia-Football" xr:uid="{39210D32-957B-4C47-8823-6F97267F969A}"/>
    <hyperlink ref="E357" r:id="rId1419" display="https://fbref.com/en/squads/4ba7cbea/Bournemouth-Stats" xr:uid="{468B01E1-A4A9-4C67-99F7-C93F39A55332}"/>
    <hyperlink ref="AK357" r:id="rId1420" display="https://fbref.com/en/players/8e16dd48/matchlogs/2023-2024/summary/Luis-Sinisterra-Match-Logs" xr:uid="{96D01106-91B5-47CD-8F6E-6CE038D8D95F}"/>
    <hyperlink ref="B358" r:id="rId1421" display="https://fbref.com/en/players/6250083a/Oliver-Skipp" xr:uid="{C45232BC-769D-487E-A363-4EF7C8C271D7}"/>
    <hyperlink ref="C358" r:id="rId1422" display="https://fbref.com/en/country/ENG/England-Football" xr:uid="{538C9251-FC35-465F-9CAE-56805C62F864}"/>
    <hyperlink ref="E358" r:id="rId1423" display="https://fbref.com/en/squads/361ca564/Tottenham-Hotspur-Stats" xr:uid="{C71D7F74-1B30-4845-A9E4-6D7AFE635EFB}"/>
    <hyperlink ref="AK358" r:id="rId1424" display="https://fbref.com/en/players/6250083a/matchlogs/2023-2024/summary/Oliver-Skipp-Match-Logs" xr:uid="{2B65B51B-B4ED-491F-948E-05125BF85FF9}"/>
    <hyperlink ref="B359" r:id="rId1425" display="https://fbref.com/en/players/e77dc3b2/Dominic-Solanke" xr:uid="{C6AA9613-5DE2-4526-B022-C0988A670288}"/>
    <hyperlink ref="C359" r:id="rId1426" display="https://fbref.com/en/country/ENG/England-Football" xr:uid="{AC582C55-2BBA-47AC-8377-49832F80A077}"/>
    <hyperlink ref="E359" r:id="rId1427" display="https://fbref.com/en/squads/4ba7cbea/Bournemouth-Stats" xr:uid="{8C223314-9916-4C9F-A54E-C043FB707F6F}"/>
    <hyperlink ref="AK359" r:id="rId1428" display="https://fbref.com/en/players/e77dc3b2/matchlogs/2023-2024/summary/Dominic-Solanke-Match-Logs" xr:uid="{5CD5316F-5CAE-4F15-81B0-300F4E0D95BD}"/>
    <hyperlink ref="B360" r:id="rId1429" display="https://fbref.com/en/players/886f9aac/Manor-Solomon" xr:uid="{47CC44FF-D05D-4C4F-83BD-A04CB54CC5AA}"/>
    <hyperlink ref="C360" r:id="rId1430" display="https://fbref.com/en/country/ISR/Israel-Football" xr:uid="{059978BE-2929-44E2-838B-23D3A7483580}"/>
    <hyperlink ref="E360" r:id="rId1431" display="https://fbref.com/en/squads/361ca564/Tottenham-Hotspur-Stats" xr:uid="{3079196C-72F9-4931-9723-2AF6D3562C7F}"/>
    <hyperlink ref="AK360" r:id="rId1432" display="https://fbref.com/en/players/886f9aac/matchlogs/2023-2024/summary/Manor-Solomon-Match-Logs" xr:uid="{48B872AD-8A48-4078-BBEB-025F7B45B79F}"/>
    <hyperlink ref="B361" r:id="rId1433" display="https://fbref.com/en/players/6613c819/Tomas-Soucek" xr:uid="{D7E2724E-8157-45BE-B43C-BF69DED29EE2}"/>
    <hyperlink ref="C361" r:id="rId1434" display="https://fbref.com/en/country/CZE/Czech-Republic-Football" xr:uid="{1C98FB48-54D0-4793-AB28-9A318EDFA52B}"/>
    <hyperlink ref="E361" r:id="rId1435" display="https://fbref.com/en/squads/7c21e445/West-Ham-United-Stats" xr:uid="{D265CEED-79EF-46CD-AEC1-80D2189F0AEB}"/>
    <hyperlink ref="AK361" r:id="rId1436" display="https://fbref.com/en/players/6613c819/matchlogs/2023-2024/summary/Tomas-Soucek-Match-Logs" xr:uid="{7242CAC1-1366-4970-996C-A333BB0D46DE}"/>
    <hyperlink ref="B362" r:id="rId1437" display="https://fbref.com/en/players/6a8a7af8/Vinicius-Souza" xr:uid="{CEE7EDBD-0EA0-4059-8448-E0A120611A16}"/>
    <hyperlink ref="C362" r:id="rId1438" display="https://fbref.com/en/country/BRA/Brazil-Football" xr:uid="{8DE5C958-324F-478C-BD21-6F4943F3D9A4}"/>
    <hyperlink ref="E362" r:id="rId1439" display="https://fbref.com/en/squads/1df6b87e/Sheffield-United-Stats" xr:uid="{0E86A9AF-CD3E-49F2-8A99-D6263614813B}"/>
    <hyperlink ref="AK362" r:id="rId1440" display="https://fbref.com/en/players/6a8a7af8/matchlogs/2023-2024/summary/Vinicius-Souza-Match-Logs" xr:uid="{8297A335-3F26-4841-BB59-B62D057AA740}"/>
    <hyperlink ref="B363" r:id="rId1441" display="https://fbref.com/en/players/28300a16/Jason-Steele" xr:uid="{EE8C4CAF-E2DA-4D38-88EC-49D6C9CAAC3D}"/>
    <hyperlink ref="C363" r:id="rId1442" display="https://fbref.com/en/country/ENG/England-Football" xr:uid="{46B4868A-15DF-4369-8BFC-D6EF57B60C11}"/>
    <hyperlink ref="E363" r:id="rId1443" display="https://fbref.com/en/squads/d07537b9/Brighton-and-Hove-Albion-Stats" xr:uid="{4BFA2E8B-B2B1-4AD8-962F-6A3C67B4C74C}"/>
    <hyperlink ref="AK363" r:id="rId1444" display="https://fbref.com/en/players/28300a16/matchlogs/2023-2024/summary/Jason-Steele-Match-Logs" xr:uid="{0E3AE21F-D5CF-406A-8D23-35892CAB9E8F}"/>
    <hyperlink ref="B364" r:id="rId1445" display="https://fbref.com/en/players/b400bde0/Raheem-Sterling" xr:uid="{B750A62B-C36A-4398-AE52-8F887E5E61FB}"/>
    <hyperlink ref="C364" r:id="rId1446" display="https://fbref.com/en/country/ENG/England-Football" xr:uid="{354F1DC4-167C-4EF8-8EE2-FFE3DEAB26FE}"/>
    <hyperlink ref="E364" r:id="rId1447" display="https://fbref.com/en/squads/cff3d9bb/Chelsea-Stats" xr:uid="{6C554CAD-645E-453C-B159-738543F35469}"/>
    <hyperlink ref="AK364" r:id="rId1448" display="https://fbref.com/en/players/b400bde0/matchlogs/2023-2024/summary/Raheem-Sterling-Match-Logs" xr:uid="{5E27AF0F-F868-4AE5-BCF3-BDBFACEFD735}"/>
    <hyperlink ref="B365" r:id="rId1449" display="https://fbref.com/en/players/934e1968/Dominik-Szoboszlai" xr:uid="{48C34287-91DE-4DC3-9755-35EDD35E1F11}"/>
    <hyperlink ref="C365" r:id="rId1450" display="https://fbref.com/en/country/HUN/Hungary-Football" xr:uid="{B44274A1-A193-4065-8815-C4B128580617}"/>
    <hyperlink ref="E365" r:id="rId1451" display="https://fbref.com/en/squads/822bd0ba/Liverpool-Stats" xr:uid="{F42FE549-EDFF-42FD-B01B-E739C2F86D7D}"/>
    <hyperlink ref="AK365" r:id="rId1452" display="https://fbref.com/en/players/934e1968/matchlogs/2023-2024/summary/Dominik-Szoboszlai-Match-Logs" xr:uid="{06D79D9A-A72E-4140-86BC-A65AB95DE769}"/>
    <hyperlink ref="B366" r:id="rId1453" display="https://fbref.com/en/players/e514ab62/Matt-Targett" xr:uid="{1C7156A6-BCCB-444D-B102-BDDFA1545AAE}"/>
    <hyperlink ref="C366" r:id="rId1454" display="https://fbref.com/en/country/ENG/England-Football" xr:uid="{C576F7D2-54E6-4E7C-81A5-25CC574AB339}"/>
    <hyperlink ref="E366" r:id="rId1455" display="https://fbref.com/en/squads/b2b47a98/Newcastle-United-Stats" xr:uid="{1B900C57-1E95-4E30-A64F-7D6C2F83EA85}"/>
    <hyperlink ref="AK366" r:id="rId1456" display="https://fbref.com/en/players/e514ab62/matchlogs/2023-2024/summary/Matt-Targett-Match-Logs" xr:uid="{50E828B4-E120-4E37-BB35-23BA35B0D139}"/>
    <hyperlink ref="B367" r:id="rId1457" display="https://fbref.com/en/players/15ea812b/James-Tarkowski" xr:uid="{04CC10E8-DA07-4495-BD45-1ED01FBD83ED}"/>
    <hyperlink ref="C367" r:id="rId1458" display="https://fbref.com/en/country/ENG/England-Football" xr:uid="{EC22FA2F-C5FF-476A-9A5B-13CDEA9EBF75}"/>
    <hyperlink ref="E367" r:id="rId1459" display="https://fbref.com/en/squads/d3fd31cc/Everton-Stats" xr:uid="{C3215D22-981F-4761-A3CD-B198EBAFE04A}"/>
    <hyperlink ref="AK367" r:id="rId1460" display="https://fbref.com/en/players/15ea812b/matchlogs/2023-2024/summary/James-Tarkowski-Match-Logs" xr:uid="{7C0927A0-AACE-4AB3-98EB-9187161A07E1}"/>
    <hyperlink ref="B368" r:id="rId1461" display="https://fbref.com/en/players/a65c844b/Nuno-Tavares" xr:uid="{3283BF46-A16E-47E5-814B-6CA6E7AFDCE2}"/>
    <hyperlink ref="C368" r:id="rId1462" display="https://fbref.com/en/country/POR/Portugal-Football" xr:uid="{E2C878B2-B7BD-4A81-8E4B-9D4F6ABE009D}"/>
    <hyperlink ref="E368" r:id="rId1463" display="https://fbref.com/en/squads/e4a775cb/Nottingham-Forest-Stats" xr:uid="{40CD2C9A-A1F6-4FAF-8D7D-4BED85CFEEDD}"/>
    <hyperlink ref="AK368" r:id="rId1464" display="https://fbref.com/en/players/a65c844b/matchlogs/2023-2024/summary/Nuno-Tavares-Match-Logs" xr:uid="{C1219DDF-2191-42A5-B613-1809B6FB6C15}"/>
    <hyperlink ref="B369" r:id="rId1465" display="https://fbref.com/en/players/5c0da4a4/Marcus-Tavernier" xr:uid="{C95DA8DA-0D14-4D7E-8C51-842B691A9A76}"/>
    <hyperlink ref="C369" r:id="rId1466" display="https://fbref.com/en/country/ENG/England-Football" xr:uid="{38E67E53-77EE-460B-A6E7-824FC65AF1DF}"/>
    <hyperlink ref="E369" r:id="rId1467" display="https://fbref.com/en/squads/4ba7cbea/Bournemouth-Stats" xr:uid="{28ACD258-A3F6-4B6E-AE66-2B4B4042C9EC}"/>
    <hyperlink ref="AK369" r:id="rId1468" display="https://fbref.com/en/players/5c0da4a4/matchlogs/2023-2024/summary/Marcus-Tavernier-Match-Logs" xr:uid="{15D40021-BCD3-4F8C-81FA-F1B686EF98A2}"/>
    <hyperlink ref="B370" r:id="rId1469" display="https://fbref.com/en/players/cc2d7ad5/Charlie-Taylor" xr:uid="{851E8DA2-5FBD-4BC7-B3DA-9CF337B7F70D}"/>
    <hyperlink ref="C370" r:id="rId1470" display="https://fbref.com/en/country/ENG/England-Football" xr:uid="{52B464E1-A197-48A7-85C6-D90A31AD7449}"/>
    <hyperlink ref="E370" r:id="rId1471" display="https://fbref.com/en/squads/943e8050/Burnley-Stats" xr:uid="{DF091639-8920-49F5-8C4D-CC3E7492DD3B}"/>
    <hyperlink ref="AK370" r:id="rId1472" display="https://fbref.com/en/players/cc2d7ad5/matchlogs/2023-2024/summary/Charlie-Taylor-Match-Logs" xr:uid="{A7597CEF-1A11-488D-9DC4-7FD3A3F31944}"/>
    <hyperlink ref="B371" r:id="rId1473" display="https://fbref.com/en/players/77d7c96f/Kenny-Tete" xr:uid="{E9766E4D-14B2-4D18-8BFA-16CDBD8A0B91}"/>
    <hyperlink ref="C371" r:id="rId1474" display="https://fbref.com/en/country/NED/Netherlands-Football" xr:uid="{25F87179-8DD8-41C8-A589-ECDF5BD08F14}"/>
    <hyperlink ref="E371" r:id="rId1475" display="https://fbref.com/en/squads/fd962109/Fulham-Stats" xr:uid="{CF5D4065-BADA-4DAF-8B66-2AA50BF4EEA1}"/>
    <hyperlink ref="AK371" r:id="rId1476" display="https://fbref.com/en/players/77d7c96f/matchlogs/2023-2024/summary/Kenny-Tete-Match-Logs" xr:uid="{DEAD9684-1CE3-490F-8C18-B671B74FB09E}"/>
    <hyperlink ref="B372" r:id="rId1477" display="https://fbref.com/en/players/fc027d02/Luke-Thomas" xr:uid="{9D27B11D-1B0B-475A-8289-DD491758ED3A}"/>
    <hyperlink ref="C372" r:id="rId1478" display="https://fbref.com/en/country/ENG/England-Football" xr:uid="{C704B1D0-5CC9-4E9B-8551-4FF743EDF34F}"/>
    <hyperlink ref="E372" r:id="rId1479" display="https://fbref.com/en/squads/1df6b87e/Sheffield-United-Stats" xr:uid="{3B587C96-2CC5-40C5-B48E-39A30D85FA37}"/>
    <hyperlink ref="AK372" r:id="rId1480" display="https://fbref.com/en/players/fc027d02/matchlogs/2023-2024/summary/Luke-Thomas-Match-Logs" xr:uid="{41FC215C-B4B1-44A6-9BCD-741199143A5B}"/>
    <hyperlink ref="B373" r:id="rId1481" display="https://fbref.com/en/players/56f7a928/Youri-Tielemans" xr:uid="{4807AA9C-78E2-45AF-A098-74F1A2756FDC}"/>
    <hyperlink ref="C373" r:id="rId1482" display="https://fbref.com/en/country/BEL/Belgium-Football" xr:uid="{545DBFB8-C7C2-47D5-8BD7-58A3A642449A}"/>
    <hyperlink ref="E373" r:id="rId1483" display="https://fbref.com/en/squads/8602292d/Aston-Villa-Stats" xr:uid="{4CF24612-E0C0-4296-8530-0E06C47C9E9F}"/>
    <hyperlink ref="AK373" r:id="rId1484" display="https://fbref.com/en/players/56f7a928/matchlogs/2023-2024/summary/Youri-Tielemans-Match-Logs" xr:uid="{E699F2EA-9693-4819-A40C-C9198068ED40}"/>
    <hyperlink ref="B374" r:id="rId1485" display="https://fbref.com/en/players/41034650/Jurrien-Timber" xr:uid="{6DBDF074-D414-4C90-9A6F-41E9A8ECD22D}"/>
    <hyperlink ref="C374" r:id="rId1486" display="https://fbref.com/en/country/NED/Netherlands-Football" xr:uid="{5D1739F2-E4DE-425C-907F-E8DF8ECB0F60}"/>
    <hyperlink ref="E374" r:id="rId1487" display="https://fbref.com/en/squads/18bb7c10/Arsenal-Stats" xr:uid="{3C620C9D-FCC2-4709-9C93-0CBD6098DB2B}"/>
    <hyperlink ref="AK374" r:id="rId1488" display="https://fbref.com/en/players/41034650/matchlogs/2023-2024/summary/Jurrien-Timber-Match-Logs" xr:uid="{4EBCE537-5A59-4917-B7FB-5430C83D27C1}"/>
    <hyperlink ref="B375" r:id="rId1489" display="https://fbref.com/en/players/b3af9be1/Takehiro-Tomiyasu" xr:uid="{F8CF8418-907C-478E-81E7-A4F234AB6B43}"/>
    <hyperlink ref="C375" r:id="rId1490" display="https://fbref.com/en/country/JPN/Japan-Football" xr:uid="{14C2C8B9-AE27-4F5C-BDAE-A4B4DDFA40B1}"/>
    <hyperlink ref="E375" r:id="rId1491" display="https://fbref.com/en/squads/18bb7c10/Arsenal-Stats" xr:uid="{2B3A6A69-0FF0-43E3-A13B-80601C708775}"/>
    <hyperlink ref="AK375" r:id="rId1492" display="https://fbref.com/en/players/b3af9be1/matchlogs/2023-2024/summary/Takehiro-Tomiyasu-Match-Logs" xr:uid="{E6CB57A4-F80B-448C-B96C-B062E2C5465A}"/>
    <hyperlink ref="B376" r:id="rId1493" display="https://fbref.com/en/players/e7ca0439/James-Tomkins" xr:uid="{A22938E9-CAA1-4266-BE94-ADD3AE4F57B3}"/>
    <hyperlink ref="C376" r:id="rId1494" display="https://fbref.com/en/country/ENG/England-Football" xr:uid="{F440943D-53A7-43C8-BA3A-C35C6841202E}"/>
    <hyperlink ref="E376" r:id="rId1495" display="https://fbref.com/en/squads/47c64c55/Crystal-Palace-Stats" xr:uid="{C891DE2D-ABCD-4C96-943E-0B50D8AEF02A}"/>
    <hyperlink ref="AK376" r:id="rId1496" display="https://fbref.com/en/players/e7ca0439/matchlogs/2023-2024/summary/James-Tomkins-Match-Logs" xr:uid="{7DC0A2EC-8A52-435E-8A58-94C3F2018C30}"/>
    <hyperlink ref="B377" r:id="rId1497" display="https://fbref.com/en/players/0db169ae/Sandro-Tonali" xr:uid="{D308A748-FC6E-4C65-85CF-495AD653303C}"/>
    <hyperlink ref="C377" r:id="rId1498" display="https://fbref.com/en/country/ITA/Italy-Football" xr:uid="{FD28ABDA-0091-48A6-94D6-B5241A549A93}"/>
    <hyperlink ref="E377" r:id="rId1499" display="https://fbref.com/en/squads/b2b47a98/Newcastle-United-Stats" xr:uid="{350DAE94-07F4-44D0-AE83-D8A206405F99}"/>
    <hyperlink ref="AK377" r:id="rId1500" display="https://fbref.com/en/players/0db169ae/matchlogs/2023-2024/summary/Sandro-Tonali-Match-Logs" xr:uid="{DC51C56D-CE24-416E-94E0-536743906FFB}"/>
    <hyperlink ref="B378" r:id="rId1501" display="https://fbref.com/en/players/532e1e4f/Pau-Torres" xr:uid="{52D59352-00EF-4DC6-BF5C-10A859BB3860}"/>
    <hyperlink ref="C378" r:id="rId1502" display="https://fbref.com/en/country/ESP/Spain-Football" xr:uid="{208791F0-E04D-4199-BF95-C2ED78C298AC}"/>
    <hyperlink ref="E378" r:id="rId1503" display="https://fbref.com/en/squads/8602292d/Aston-Villa-Stats" xr:uid="{22D6777B-E661-43B3-B39E-FBAE659750C1}"/>
    <hyperlink ref="AK378" r:id="rId1504" display="https://fbref.com/en/players/532e1e4f/matchlogs/2023-2024/summary/Pau-Torres-Match-Logs" xr:uid="{9FC04BF4-BAF5-45A2-BC80-470CCF1AA980}"/>
    <hyperlink ref="B379" r:id="rId1505" display="https://fbref.com/en/players/259fea27/James-Trafford" xr:uid="{1B172782-191C-4621-A02B-1CC96E2BF535}"/>
    <hyperlink ref="C379" r:id="rId1506" display="https://fbref.com/en/country/ENG/England-Football" xr:uid="{ECCA656C-C158-43D3-88D9-EEB2D914A901}"/>
    <hyperlink ref="E379" r:id="rId1507" display="https://fbref.com/en/squads/943e8050/Burnley-Stats" xr:uid="{C8C27879-4275-4C2D-9CF4-F8F2B0250EFB}"/>
    <hyperlink ref="AK379" r:id="rId1508" display="https://fbref.com/en/players/259fea27/matchlogs/2023-2024/summary/James-Trafford-Match-Logs" xr:uid="{07DF7FF8-7F7A-404B-AFF7-9D55FA24E379}"/>
    <hyperlink ref="B380" r:id="rId1509" display="https://fbref.com/en/players/9a28eba4/Adama-Traore" xr:uid="{81583AD6-C91F-487C-8354-F361EB7D1604}"/>
    <hyperlink ref="C380" r:id="rId1510" display="https://fbref.com/en/country/ESP/Spain-Football" xr:uid="{60E9A4CB-EF89-4679-A568-61534D120F6C}"/>
    <hyperlink ref="E380" r:id="rId1511" display="https://fbref.com/en/squads/fd962109/Fulham-Stats" xr:uid="{847EA718-E302-4C32-A90E-00C7B6FC6D95}"/>
    <hyperlink ref="AK380" r:id="rId1512" display="https://fbref.com/en/players/9a28eba4/matchlogs/2023-2024/summary/Adama-Traore-Match-Logs" xr:uid="{F8931570-4631-433F-9908-DDFA2F5374A9}"/>
    <hyperlink ref="B381" r:id="rId1513" display="https://fbref.com/en/players/c47541e0/Bertrand-Traore" xr:uid="{DA5017D8-0063-4F68-9861-604B14D867F6}"/>
    <hyperlink ref="C381" r:id="rId1514" display="https://fbref.com/en/country/BFA/Burkina-Faso-Football" xr:uid="{1B446B50-601B-4626-B10F-5E671A558CD7}"/>
    <hyperlink ref="E381" r:id="rId1515" display="https://fbref.com/en/squads/8602292d/Aston-Villa-Stats" xr:uid="{AFED5E60-CD94-43E8-8C97-04D2F5B61599}"/>
    <hyperlink ref="AK381" r:id="rId1516" display="https://fbref.com/en/players/c47541e0/matchlogs/2023-2024/summary/Bertrand-Traore-Match-Logs" xr:uid="{7838596F-E97C-4808-B973-9F52B855F748}"/>
    <hyperlink ref="B382" r:id="rId1517" display="https://fbref.com/en/players/999ceb5f/Boubacar-Traore" xr:uid="{BDE4E51F-6BF1-4F48-8380-B7457D85F19C}"/>
    <hyperlink ref="C382" r:id="rId1518" display="https://fbref.com/en/country/MLI/Mali-Football" xr:uid="{AC2C01C1-CBE4-4AFA-8148-7E3DC62D8FAB}"/>
    <hyperlink ref="E382" r:id="rId1519" display="https://fbref.com/en/squads/8cec06e1/Wolverhampton-Wanderers-Stats" xr:uid="{EDF9594E-4D4C-444F-ACC0-CC3F92FABA13}"/>
    <hyperlink ref="AK382" r:id="rId1520" display="https://fbref.com/en/players/999ceb5f/matchlogs/2023-2024/summary/Boubacar-Traore-Match-Logs" xr:uid="{BDAE86AE-0DB3-45A4-92F5-24658B847DA6}"/>
    <hyperlink ref="B383" r:id="rId1521" display="https://fbref.com/en/players/b2a81fc6/Mike-Tresor" xr:uid="{F4DCDA6A-989B-4BBC-AF18-BEA9DACCC16B}"/>
    <hyperlink ref="C383" r:id="rId1522" display="https://fbref.com/en/country/BEL/Belgium-Football" xr:uid="{D4361ECA-76B8-434E-B9A4-8D96F55CC4AF}"/>
    <hyperlink ref="E383" r:id="rId1523" display="https://fbref.com/en/squads/943e8050/Burnley-Stats" xr:uid="{7C342D0C-56D8-487D-8686-AD587A9CAEFF}"/>
    <hyperlink ref="AK383" r:id="rId1524" display="https://fbref.com/en/players/b2a81fc6/matchlogs/2023-2024/summary/Mike-Tresor-Match-Logs" xr:uid="{FBA2E8BB-7EBF-44D2-8F03-CB776F1A6A8F}"/>
    <hyperlink ref="B384" r:id="rId1525" display="https://fbref.com/en/players/21512407/Kieran-Trippier" xr:uid="{B7180935-B8B0-4213-9168-290239A14A1F}"/>
    <hyperlink ref="C384" r:id="rId1526" display="https://fbref.com/en/country/ENG/England-Football" xr:uid="{7C16A306-1309-4C8F-B174-500624B1FBC8}"/>
    <hyperlink ref="E384" r:id="rId1527" display="https://fbref.com/en/squads/b2b47a98/Newcastle-United-Stats" xr:uid="{37751932-987A-4A50-A05E-95425C86BD64}"/>
    <hyperlink ref="AK384" r:id="rId1528" display="https://fbref.com/en/players/21512407/matchlogs/2023-2024/summary/Kieran-Trippier-Match-Logs" xr:uid="{5A94F317-8A81-4572-9974-FC48C212EF9B}"/>
    <hyperlink ref="B385" r:id="rId1529" display="https://fbref.com/en/players/38ceb24a/Leandro-Trossard" xr:uid="{EF923DC2-0235-4AD0-8E78-70C7F8539D53}"/>
    <hyperlink ref="C385" r:id="rId1530" display="https://fbref.com/en/country/BEL/Belgium-Football" xr:uid="{F7A2A997-57E9-41F5-8C7E-3EA3F185AFAD}"/>
    <hyperlink ref="E385" r:id="rId1531" display="https://fbref.com/en/squads/18bb7c10/Arsenal-Stats" xr:uid="{13D504E0-A5C2-4625-9BD9-9533927DB1A5}"/>
    <hyperlink ref="AK385" r:id="rId1532" display="https://fbref.com/en/players/38ceb24a/matchlogs/2023-2024/summary/Leandro-Trossard-Match-Logs" xr:uid="{CA9CC13C-E224-4A1C-BE78-FAF9BF85259D}"/>
    <hyperlink ref="B386" r:id="rId1533" display="https://fbref.com/en/players/cddf767b/Auston-Trusty" xr:uid="{3FA902D7-1DAA-4F90-9E10-4FD88E13D1D0}"/>
    <hyperlink ref="C386" r:id="rId1534" display="https://fbref.com/en/country/USA/United-States-Football" xr:uid="{1614916D-24D7-4F05-8B90-68A2BF85DADC}"/>
    <hyperlink ref="E386" r:id="rId1535" display="https://fbref.com/en/squads/1df6b87e/Sheffield-United-Stats" xr:uid="{FE54B66D-FDD6-4576-9AE3-DBD26D84367F}"/>
    <hyperlink ref="AK386" r:id="rId1536" display="https://fbref.com/en/players/cddf767b/matchlogs/2023-2024/summary/Auston-Trusty-Match-Logs" xr:uid="{068A8C86-25EE-456D-B59D-7D78B008DFA1}"/>
    <hyperlink ref="B387" r:id="rId1537" display="https://fbref.com/en/players/f315ca93/Kostas-Tsimikas" xr:uid="{C8170510-478E-4AA8-954E-20EAFE791703}"/>
    <hyperlink ref="C387" r:id="rId1538" display="https://fbref.com/en/country/GRE/Greece-Football" xr:uid="{534BC43B-8E89-431C-9D9D-B80ABC474F9B}"/>
    <hyperlink ref="E387" r:id="rId1539" display="https://fbref.com/en/squads/822bd0ba/Liverpool-Stats" xr:uid="{37836ABE-515A-4F7F-8123-6313440C5FF3}"/>
    <hyperlink ref="AK387" r:id="rId1540" display="https://fbref.com/en/players/f315ca93/matchlogs/2023-2024/summary/Kostas-Tsimikas-Match-Logs" xr:uid="{F2FC7AC2-3322-48F0-AD27-876113676C47}"/>
    <hyperlink ref="B388" r:id="rId1541" display="https://fbref.com/en/players/4a51ba65/Matt-Turner" xr:uid="{49C78D54-CE38-4437-9569-9CA30A8FB33E}"/>
    <hyperlink ref="C388" r:id="rId1542" display="https://fbref.com/en/country/USA/United-States-Football" xr:uid="{884EFE2F-53E7-4531-9019-2DDCB6A16980}"/>
    <hyperlink ref="E388" r:id="rId1543" display="https://fbref.com/en/squads/e4a775cb/Nottingham-Forest-Stats" xr:uid="{AD523082-C776-4FCA-89AA-24408A6E70E2}"/>
    <hyperlink ref="AK388" r:id="rId1544" display="https://fbref.com/en/players/4a51ba65/matchlogs/2023-2024/summary/Matt-Turner-Match-Logs" xr:uid="{508E3B48-82E8-4976-8D3A-B25BF6ED53A0}"/>
    <hyperlink ref="B389" r:id="rId1545" display="https://fbref.com/en/players/7cd520e8/Destiny-Udogie" xr:uid="{11315CB5-B08B-4B62-96BC-C3D2F8BE57A6}"/>
    <hyperlink ref="C389" r:id="rId1546" display="https://fbref.com/en/country/ITA/Italy-Football" xr:uid="{8E625A2E-20B2-4E07-B0A8-6F705CC66185}"/>
    <hyperlink ref="E389" r:id="rId1547" display="https://fbref.com/en/squads/361ca564/Tottenham-Hotspur-Stats" xr:uid="{2CCB3793-0917-48B1-B20A-F0B9D079EF61}"/>
    <hyperlink ref="AK389" r:id="rId1548" display="https://fbref.com/en/players/7cd520e8/matchlogs/2023-2024/summary/Destiny-Udogie-Match-Logs" xr:uid="{2A4AADF5-F6C0-4073-BCA2-F3084399B238}"/>
    <hyperlink ref="B390" r:id="rId1549" display="https://fbref.com/en/players/1df4a109/Lesley-Ugochukwu" xr:uid="{EE0B76E3-869B-4C0D-9682-71D6A6925EF5}"/>
    <hyperlink ref="C390" r:id="rId1550" display="https://fbref.com/en/country/FRA/France-Football" xr:uid="{FD628B1D-E877-4279-90B2-2A70BC0C2176}"/>
    <hyperlink ref="E390" r:id="rId1551" display="https://fbref.com/en/squads/cff3d9bb/Chelsea-Stats" xr:uid="{92C97D46-B2CB-4D7B-BCF9-8D18FF1F341D}"/>
    <hyperlink ref="AK390" r:id="rId1552" display="https://fbref.com/en/players/1df4a109/matchlogs/2023-2024/summary/Lesley-Ugochukwu-Match-Logs" xr:uid="{4E1096B5-8A36-44DE-9BC8-60C45B3739FF}"/>
    <hyperlink ref="B391" r:id="rId1553" display="https://fbref.com/en/players/e06683ca/Virgil-van-Dijk" xr:uid="{A62899B2-0CA0-4271-A6DF-771F81C96955}"/>
    <hyperlink ref="C391" r:id="rId1554" display="https://fbref.com/en/country/NED/Netherlands-Football" xr:uid="{9B8EE938-7528-4C84-96C0-5176423463C3}"/>
    <hyperlink ref="E391" r:id="rId1555" display="https://fbref.com/en/squads/822bd0ba/Liverpool-Stats" xr:uid="{23EC90B1-1935-45C6-B5F0-DF1C0E039C91}"/>
    <hyperlink ref="AK391" r:id="rId1556" display="https://fbref.com/en/players/e06683ca/matchlogs/2023-2024/summary/Virgil-van-Dijk-Match-Logs" xr:uid="{1E1367C4-219C-4459-BF48-A27FCB79B050}"/>
    <hyperlink ref="B392" r:id="rId1557" display="https://fbref.com/en/players/9f8e9423/Raphael-Varane" xr:uid="{BE996FDD-ED8F-4AB0-A709-65FA253D308A}"/>
    <hyperlink ref="C392" r:id="rId1558" display="https://fbref.com/en/country/FRA/France-Football" xr:uid="{8E009240-B5A5-4541-924A-BF0491ACB4EE}"/>
    <hyperlink ref="E392" r:id="rId1559" display="https://fbref.com/en/squads/19538871/Manchester-United-Stats" xr:uid="{40BFCC3E-70D9-46AD-9A68-3392EB1E2837}"/>
    <hyperlink ref="AK392" r:id="rId1560" display="https://fbref.com/en/players/9f8e9423/matchlogs/2023-2024/summary/Raphael-Varane-Match-Logs" xr:uid="{BBDD5DFD-D43D-4633-82F2-412A2D8D84E5}"/>
    <hyperlink ref="B393" r:id="rId1561" display="https://fbref.com/en/players/dad4b285/Joel-Veltman" xr:uid="{AE8DD7B8-8306-4DC3-8B54-CC6FB7A621AC}"/>
    <hyperlink ref="C393" r:id="rId1562" display="https://fbref.com/en/country/NED/Netherlands-Football" xr:uid="{41265B6F-DC22-487F-9D13-A7AA8F573E2E}"/>
    <hyperlink ref="E393" r:id="rId1563" display="https://fbref.com/en/squads/d07537b9/Brighton-and-Hove-Albion-Stats" xr:uid="{55F61AFB-CCCA-4B36-A1CA-E7256D4BDDB1}"/>
    <hyperlink ref="AK393" r:id="rId1564" display="https://fbref.com/en/players/dad4b285/matchlogs/2023-2024/summary/Joel-Veltman-Match-Logs" xr:uid="{8B99ABDD-3989-4690-AA8C-7F0B86AFD114}"/>
    <hyperlink ref="B394" r:id="rId1565" display="https://fbref.com/en/players/8fe2a392/Micky-van-de-Ven" xr:uid="{4338B9D3-D4C2-4109-8F4D-16AD08A32C55}"/>
    <hyperlink ref="C394" r:id="rId1566" display="https://fbref.com/en/country/NED/Netherlands-Football" xr:uid="{2385566F-5282-47BB-BB00-1BB2FD3BFE17}"/>
    <hyperlink ref="E394" r:id="rId1567" display="https://fbref.com/en/squads/361ca564/Tottenham-Hotspur-Stats" xr:uid="{FFCBFCC3-003C-414C-8ADC-7246061D0955}"/>
    <hyperlink ref="AK394" r:id="rId1568" display="https://fbref.com/en/players/8fe2a392/matchlogs/2023-2024/summary/Micky-van-de-Ven-Match-Logs" xr:uid="{1B08BDDC-877B-4A83-BEA2-7ACB4119C890}"/>
    <hyperlink ref="B395" r:id="rId1569" display="https://fbref.com/en/players/cf134113/Bart-Verbruggen" xr:uid="{4F47F668-BF51-4748-8D4E-E5A3CC6CEA3C}"/>
    <hyperlink ref="C395" r:id="rId1570" display="https://fbref.com/en/country/NED/Netherlands-Football" xr:uid="{9F460A2A-5571-413B-8CBA-917FC18B5829}"/>
    <hyperlink ref="E395" r:id="rId1571" display="https://fbref.com/en/squads/d07537b9/Brighton-and-Hove-Albion-Stats" xr:uid="{EAD4E7C4-CEAA-46A4-B578-EED574B740B5}"/>
    <hyperlink ref="AK395" r:id="rId1572" display="https://fbref.com/en/players/cf134113/matchlogs/2023-2024/summary/Bart-Verbruggen-Match-Logs" xr:uid="{652A0B9F-D5B0-44E5-988F-7E2100842A8F}"/>
    <hyperlink ref="B396" r:id="rId1573" display="https://fbref.com/en/players/77d6fd4d/Guglielmo-Vicario" xr:uid="{1BF9A4E4-047F-4D14-8F41-BCAC038E8147}"/>
    <hyperlink ref="C396" r:id="rId1574" display="https://fbref.com/en/country/ITA/Italy-Football" xr:uid="{B40E7D96-CE82-45A5-BAB0-D991AD88DC8D}"/>
    <hyperlink ref="E396" r:id="rId1575" display="https://fbref.com/en/squads/361ca564/Tottenham-Hotspur-Stats" xr:uid="{3F2EADF3-8EE8-48C9-940C-FAD25D1A8C78}"/>
    <hyperlink ref="AK396" r:id="rId1576" display="https://fbref.com/en/players/77d6fd4d/matchlogs/2023-2024/summary/Guglielmo-Vicario-Match-Logs" xr:uid="{4CCC54EB-D7F2-480B-9FC1-3E45D5BCDA00}"/>
    <hyperlink ref="B397" r:id="rId1577" display="https://fbref.com/en/players/6412cc03/Fabio-Vieira" xr:uid="{1E04C6F5-876A-4962-98EC-2D34A8E94836}"/>
    <hyperlink ref="C397" r:id="rId1578" display="https://fbref.com/en/country/POR/Portugal-Football" xr:uid="{0C283FF6-BA18-4E53-8180-865DD69BE07C}"/>
    <hyperlink ref="E397" r:id="rId1579" display="https://fbref.com/en/squads/18bb7c10/Arsenal-Stats" xr:uid="{344F9ACC-C56C-4FF3-BD3B-FE2E2127B612}"/>
    <hyperlink ref="AK397" r:id="rId1580" display="https://fbref.com/en/players/6412cc03/matchlogs/2023-2024/summary/Fabio-Vieira-Match-Logs" xr:uid="{61EAEE32-11C3-4D65-9915-FC969B4691C7}"/>
    <hyperlink ref="B398" r:id="rId1581" display="https://fbref.com/en/players/8b529245/Carlos-Vinicius" xr:uid="{1F8E481A-7A45-4072-8158-6B33AC806F8F}"/>
    <hyperlink ref="C398" r:id="rId1582" display="https://fbref.com/en/country/BRA/Brazil-Football" xr:uid="{50420D3C-2512-4868-B524-890463D7FCB4}"/>
    <hyperlink ref="E398" r:id="rId1583" display="https://fbref.com/en/squads/fd962109/Fulham-Stats" xr:uid="{F33E703F-3630-4533-9EB0-E2FA1ABBD3B1}"/>
    <hyperlink ref="AK398" r:id="rId1584" display="https://fbref.com/en/players/8b529245/matchlogs/2023-2024/summary/Carlos-Vinicius-Match-Logs" xr:uid="{AA7336E0-3FA9-4B67-9A55-E43BCB4F8F19}"/>
    <hyperlink ref="B399" r:id="rId1585" display="https://fbref.com/en/players/9295dc1c/Vitinho" xr:uid="{1F1A897E-FC6A-4E42-903B-A7A221F48743}"/>
    <hyperlink ref="C399" r:id="rId1586" display="https://fbref.com/en/country/BRA/Brazil-Football" xr:uid="{11AB710E-F488-42BF-9786-3A634A911DDE}"/>
    <hyperlink ref="E399" r:id="rId1587" display="https://fbref.com/en/squads/943e8050/Burnley-Stats" xr:uid="{122DC79A-EBAD-4313-81F3-2D28CF12CBD7}"/>
    <hyperlink ref="AK399" r:id="rId1588" display="https://fbref.com/en/players/9295dc1c/matchlogs/2023-2024/summary/Vitinho-Match-Logs" xr:uid="{1F55AC76-B7EE-4DBB-A63B-29A6D010DCAD}"/>
    <hyperlink ref="B400" r:id="rId1589" display="https://fbref.com/en/players/86dd77d1/Kyle-Walker" xr:uid="{8098A292-B497-43ED-B01B-B7D18545F1C9}"/>
    <hyperlink ref="C400" r:id="rId1590" display="https://fbref.com/en/country/ENG/England-Football" xr:uid="{55FE4B07-A2C6-492A-90DF-D647BB234C37}"/>
    <hyperlink ref="E400" r:id="rId1591" display="https://fbref.com/en/squads/b8fd03ef/Manchester-City-Stats" xr:uid="{DC8C308B-80CE-417A-82AA-6D9EA692AC08}"/>
    <hyperlink ref="AK400" r:id="rId1592" display="https://fbref.com/en/players/86dd77d1/matchlogs/2023-2024/summary/Kyle-Walker-Match-Logs" xr:uid="{28E60D42-D3EA-4904-86D4-CA4781C63C89}"/>
    <hyperlink ref="B401" r:id="rId1593" display="https://fbref.com/en/players/9e525177/Aaron-Wan-Bissaka" xr:uid="{A07D3DAE-BEC0-4045-B527-22EF43487888}"/>
    <hyperlink ref="C401" r:id="rId1594" display="https://fbref.com/en/country/ENG/England-Football" xr:uid="{8D290AE8-D180-4D91-9E6A-626699D76E21}"/>
    <hyperlink ref="E401" r:id="rId1595" display="https://fbref.com/en/squads/19538871/Manchester-United-Stats" xr:uid="{2A3EB13C-538F-448F-962F-A12810D126A6}"/>
    <hyperlink ref="AK401" r:id="rId1596" display="https://fbref.com/en/players/9e525177/matchlogs/2023-2024/summary/Aaron-Wan-Bissaka-Match-Logs" xr:uid="{183C1479-0AF1-4E8A-AB9B-44C4AE0BF6CB}"/>
    <hyperlink ref="B402" r:id="rId1597" display="https://fbref.com/en/players/8a7ff278/Joel-Ward" xr:uid="{FCF330A4-EA19-4FEF-911B-9D50ADC79646}"/>
    <hyperlink ref="C402" r:id="rId1598" display="https://fbref.com/en/country/ENG/England-Football" xr:uid="{293200C0-07B3-4A2E-9216-60D119C14A5B}"/>
    <hyperlink ref="E402" r:id="rId1599" display="https://fbref.com/en/squads/47c64c55/Crystal-Palace-Stats" xr:uid="{4B9C9374-8B7A-40A8-A929-041903A0979D}"/>
    <hyperlink ref="AK402" r:id="rId1600" display="https://fbref.com/en/players/8a7ff278/matchlogs/2023-2024/summary/Joel-Ward-Match-Logs" xr:uid="{61DE2580-878A-4E2E-ACA7-6858D6FDEA38}"/>
    <hyperlink ref="B403" r:id="rId1601" display="https://fbref.com/en/players/3515d404/James-Ward-Prowse" xr:uid="{75A0EE1E-AAF3-4EDE-89BC-8BF935174E90}"/>
    <hyperlink ref="C403" r:id="rId1602" display="https://fbref.com/en/country/ENG/England-Football" xr:uid="{97D35ECF-E7E7-4905-854D-1B0D6436ABF5}"/>
    <hyperlink ref="E403" r:id="rId1603" display="https://fbref.com/en/squads/7c21e445/West-Ham-United-Stats" xr:uid="{A55ADA30-955B-4FFE-9598-20EB29265EE5}"/>
    <hyperlink ref="AK403" r:id="rId1604" display="https://fbref.com/en/players/3515d404/matchlogs/2023-2024/summary/James-Ward-Prowse-Match-Logs" xr:uid="{78EBF3C8-FAEB-45A9-99C8-F79A3818FC92}"/>
    <hyperlink ref="B404" r:id="rId1605" display="https://fbref.com/en/players/aed3a70f/Ollie-Watkins" xr:uid="{1CC9F341-D95F-4D98-B50D-F3F497CE922B}"/>
    <hyperlink ref="C404" r:id="rId1606" display="https://fbref.com/en/country/ENG/England-Football" xr:uid="{CBF86865-29EF-47F8-9F77-9B9BFDBA334D}"/>
    <hyperlink ref="E404" r:id="rId1607" display="https://fbref.com/en/squads/8602292d/Aston-Villa-Stats" xr:uid="{20847155-874E-4D3F-94D7-58AFD6242BE5}"/>
    <hyperlink ref="AK404" r:id="rId1608" display="https://fbref.com/en/players/aed3a70f/matchlogs/2023-2024/summary/Ollie-Watkins-Match-Logs" xr:uid="{B5B84C67-F39B-40E2-9A5C-F9BEFE8C38A2}"/>
    <hyperlink ref="B405" r:id="rId1609" display="https://fbref.com/en/players/c40b6180/Adam-Webster" xr:uid="{2CDCD1FF-B587-4B0B-AEBF-6C5E5634A25F}"/>
    <hyperlink ref="C405" r:id="rId1610" display="https://fbref.com/en/country/ENG/England-Football" xr:uid="{1F2EFB82-D26F-4634-8664-8D0136CD633D}"/>
    <hyperlink ref="E405" r:id="rId1611" display="https://fbref.com/en/squads/d07537b9/Brighton-and-Hove-Albion-Stats" xr:uid="{D459E6AC-82AB-478D-9DBD-01ACE49EB902}"/>
    <hyperlink ref="AK405" r:id="rId1612" display="https://fbref.com/en/players/c40b6180/matchlogs/2023-2024/summary/Adam-Webster-Match-Logs" xr:uid="{99D7569C-C04F-4E95-8CB8-3D40C5F0B74C}"/>
    <hyperlink ref="B406" r:id="rId1613" display="https://fbref.com/en/players/ce5143da/Danny-Welbeck" xr:uid="{5A2B679C-AFC2-45FD-86C3-F66BC3F86942}"/>
    <hyperlink ref="C406" r:id="rId1614" display="https://fbref.com/en/country/ENG/England-Football" xr:uid="{D65DF334-CB3C-48C0-9891-0CD9B9F17A3F}"/>
    <hyperlink ref="E406" r:id="rId1615" display="https://fbref.com/en/squads/d07537b9/Brighton-and-Hove-Albion-Stats" xr:uid="{C2FDB8F1-25CA-42B1-9F67-B569F2D92430}"/>
    <hyperlink ref="AK406" r:id="rId1616" display="https://fbref.com/en/players/ce5143da/matchlogs/2023-2024/summary/Danny-Welbeck-Match-Logs" xr:uid="{18A945A8-20EB-4BD9-9A6C-075453EE59D5}"/>
    <hyperlink ref="B407" r:id="rId1617" display="https://fbref.com/en/players/35e413f1/Ben-White" xr:uid="{CD59DBC3-BB27-4C7E-81E7-3E94589AF4DB}"/>
    <hyperlink ref="C407" r:id="rId1618" display="https://fbref.com/en/country/ENG/England-Football" xr:uid="{7F010EAB-3725-4324-8818-D8A8E6DF67E5}"/>
    <hyperlink ref="E407" r:id="rId1619" display="https://fbref.com/en/squads/18bb7c10/Arsenal-Stats" xr:uid="{50891F5F-AD9F-463F-AAA6-49A8600B91F9}"/>
    <hyperlink ref="AK407" r:id="rId1620" display="https://fbref.com/en/players/35e413f1/matchlogs/2023-2024/summary/Ben-White-Match-Logs" xr:uid="{31A1CF2E-2024-47E2-9470-4D4B3D64F4F0}"/>
    <hyperlink ref="B408" r:id="rId1621" display="https://fbref.com/en/players/dd323728/Neco-Williams" xr:uid="{9F6D5471-292B-431F-A91E-0D412CB81B42}"/>
    <hyperlink ref="C408" r:id="rId1622" display="https://fbref.com/en/country/WAL/Wales-Football" xr:uid="{4F246022-6B69-4C33-AF97-D7E27F54472A}"/>
    <hyperlink ref="E408" r:id="rId1623" display="https://fbref.com/en/squads/e4a775cb/Nottingham-Forest-Stats" xr:uid="{F8B69A52-D1F7-495F-A4DF-4A531D48BCD4}"/>
    <hyperlink ref="AK408" r:id="rId1624" display="https://fbref.com/en/players/dd323728/matchlogs/2023-2024/summary/Neco-Williams-Match-Logs" xr:uid="{DAEF663A-8027-4927-8766-F680540C5E81}"/>
    <hyperlink ref="B409" r:id="rId1625" display="https://fbref.com/en/players/8b9ebd03/Willian" xr:uid="{34745C9C-652B-4E92-9F25-B245F5913954}"/>
    <hyperlink ref="C409" r:id="rId1626" display="https://fbref.com/en/country/BRA/Brazil-Football" xr:uid="{DDF06546-D15E-4943-87F9-55E0E720220B}"/>
    <hyperlink ref="E409" r:id="rId1627" display="https://fbref.com/en/squads/fd962109/Fulham-Stats" xr:uid="{C38B75AE-A6A8-48FF-A79E-AD213FDBDC61}"/>
    <hyperlink ref="AK409" r:id="rId1628" display="https://fbref.com/en/players/8b9ebd03/matchlogs/2023-2024/summary/Willian-Match-Logs" xr:uid="{91D5C52E-472F-4F7F-9E78-E7BE52A2C5B7}"/>
    <hyperlink ref="B410" r:id="rId1629" display="https://fbref.com/en/players/c596fcb0/Callum-Wilson" xr:uid="{93508B57-F65B-469D-9C0A-337AA064FA80}"/>
    <hyperlink ref="C410" r:id="rId1630" display="https://fbref.com/en/country/ENG/England-Football" xr:uid="{AB64D7D9-980F-4692-9F85-66BD882D68AB}"/>
    <hyperlink ref="E410" r:id="rId1631" display="https://fbref.com/en/squads/b2b47a98/Newcastle-United-Stats" xr:uid="{F6147700-CB92-4F8B-96E9-F31755D750A4}"/>
    <hyperlink ref="AK410" r:id="rId1632" display="https://fbref.com/en/players/c596fcb0/matchlogs/2023-2024/summary/Callum-Wilson-Match-Logs" xr:uid="{03DFDAA0-6062-4747-8858-39EA06AA95E6}"/>
    <hyperlink ref="B411" r:id="rId1633" display="https://fbref.com/en/players/c6dc9ecd/Harry-Wilson" xr:uid="{F0869894-4AB3-494E-8D2A-128C3132A7B9}"/>
    <hyperlink ref="C411" r:id="rId1634" display="https://fbref.com/en/country/WAL/Wales-Football" xr:uid="{4D4855B6-BE85-422C-A74D-5705C02CE7D1}"/>
    <hyperlink ref="E411" r:id="rId1635" display="https://fbref.com/en/squads/fd962109/Fulham-Stats" xr:uid="{B613641D-4B54-4D6C-BE3B-EA7006C30A07}"/>
    <hyperlink ref="AK411" r:id="rId1636" display="https://fbref.com/en/players/c6dc9ecd/matchlogs/2023-2024/summary/Harry-Wilson-Match-Logs" xr:uid="{8A288F7B-A747-47D4-A516-25A9D13128BD}"/>
    <hyperlink ref="B412" r:id="rId1637" display="https://fbref.com/en/players/2500cef9/Yoane-Wissa" xr:uid="{EBC780EB-6517-4D84-883C-8E280F9D1A46}"/>
    <hyperlink ref="C412" r:id="rId1638" display="https://fbref.com/en/country/COD/Congo-DR-Football" xr:uid="{D3C223EB-DF26-4AC9-86B1-6D22C345ED03}"/>
    <hyperlink ref="E412" r:id="rId1639" display="https://fbref.com/en/squads/cd051869/Brentford-Stats" xr:uid="{6E608DDA-3201-43AB-B222-315A4AD36322}"/>
    <hyperlink ref="AK412" r:id="rId1640" display="https://fbref.com/en/players/2500cef9/matchlogs/2023-2024/summary/Yoane-Wissa-Match-Logs" xr:uid="{FE3E7B5D-26B6-40F8-9C92-7F46EB770ABC}"/>
    <hyperlink ref="B413" r:id="rId1641" display="https://fbref.com/en/players/4e9a0555/Chris-Wood" xr:uid="{0A88ACE1-5D21-4C61-AE91-AA578B9151E5}"/>
    <hyperlink ref="C413" r:id="rId1642" display="https://fbref.com/en/country/NZL/New-Zealand-Football" xr:uid="{87767E86-DCF2-44C3-8802-8DB51B8460EF}"/>
    <hyperlink ref="E413" r:id="rId1643" display="https://fbref.com/en/squads/e4a775cb/Nottingham-Forest-Stats" xr:uid="{BA81BBBE-418C-4F84-A158-C1553521EF90}"/>
    <hyperlink ref="AK413" r:id="rId1644" display="https://fbref.com/en/players/4e9a0555/matchlogs/2023-2024/summary/Chris-Wood-Match-Logs" xr:uid="{230E2A5D-3829-48C4-AF87-37A45DBD9EB4}"/>
    <hyperlink ref="B414" r:id="rId1645" display="https://fbref.com/en/players/d3085b49/Cauley-Woodrow" xr:uid="{1006DBB5-787F-4012-B2BD-81B754054018}"/>
    <hyperlink ref="C414" r:id="rId1646" display="https://fbref.com/en/country/ENG/England-Football" xr:uid="{B55825BF-2482-4544-BD92-7DBAB7060C78}"/>
    <hyperlink ref="E414" r:id="rId1647" display="https://fbref.com/en/squads/e297cd13/Luton-Town-Stats" xr:uid="{44FAEF37-164E-4DC0-BE90-3879E237B7E9}"/>
    <hyperlink ref="AK414" r:id="rId1648" display="https://fbref.com/en/players/d3085b49/matchlogs/2023-2024/summary/Cauley-Woodrow-Match-Logs" xr:uid="{3B3AEBFF-60BA-416E-87DA-06BEF02DF6C9}"/>
    <hyperlink ref="B415" r:id="rId1649" display="https://fbref.com/en/players/a5212312/Joe-Worrall" xr:uid="{3A3A88FC-0193-436A-91B4-FA9D14D899B5}"/>
    <hyperlink ref="C415" r:id="rId1650" display="https://fbref.com/en/country/ENG/England-Football" xr:uid="{E0602ACF-CFAF-4D86-A128-E12991ED4608}"/>
    <hyperlink ref="E415" r:id="rId1651" display="https://fbref.com/en/squads/e4a775cb/Nottingham-Forest-Stats" xr:uid="{6103E367-289A-4D61-8AC1-E807F5F2965E}"/>
    <hyperlink ref="AK415" r:id="rId1652" display="https://fbref.com/en/players/a5212312/matchlogs/2023-2024/summary/Joe-Worrall-Match-Logs" xr:uid="{299140D7-A4CA-47E9-8DD3-00D2D433FA87}"/>
    <hyperlink ref="B416" r:id="rId1653" display="https://fbref.com/en/players/c1fe2a48/Ryan-Yates" xr:uid="{17C1B344-24BE-4BF4-B54D-4A714D4099D7}"/>
    <hyperlink ref="C416" r:id="rId1654" display="https://fbref.com/en/country/ENG/England-Football" xr:uid="{FA4572CB-99FE-4D17-8764-155DEBC70897}"/>
    <hyperlink ref="E416" r:id="rId1655" display="https://fbref.com/en/squads/e4a775cb/Nottingham-Forest-Stats" xr:uid="{9B0ED020-B4DA-48DB-A23B-A44E08803823}"/>
    <hyperlink ref="AK416" r:id="rId1656" display="https://fbref.com/en/players/c1fe2a48/matchlogs/2023-2024/summary/Ryan-Yates-Match-Logs" xr:uid="{AF4FB635-5A2D-41F3-AF44-B913C4E0DF29}"/>
    <hyperlink ref="B417" r:id="rId1657" display="https://fbref.com/en/players/be927d03/Ashley-Young" xr:uid="{4B4F637B-0A50-4CAD-9704-6733DDCE583B}"/>
    <hyperlink ref="C417" r:id="rId1658" display="https://fbref.com/en/country/ENG/England-Football" xr:uid="{E1B56E9B-B8A4-4E2A-84E9-35DE59746C77}"/>
    <hyperlink ref="E417" r:id="rId1659" display="https://fbref.com/en/squads/d3fd31cc/Everton-Stats" xr:uid="{57AC2726-5253-4DC0-AE69-2589A4CC3E18}"/>
    <hyperlink ref="AK417" r:id="rId1660" display="https://fbref.com/en/players/be927d03/matchlogs/2023-2024/summary/Ashley-Young-Match-Logs" xr:uid="{5B5B83DA-94D8-4A37-B663-1412026AB260}"/>
    <hyperlink ref="B418" r:id="rId1661" display="https://fbref.com/en/players/88968486/Illia-Zabarnyi" xr:uid="{79111C4A-9319-4949-98B0-26B68C2BC951}"/>
    <hyperlink ref="C418" r:id="rId1662" display="https://fbref.com/en/country/UKR/Ukraine-Football" xr:uid="{84461BF7-3343-4A84-873D-58BD4C207C61}"/>
    <hyperlink ref="E418" r:id="rId1663" display="https://fbref.com/en/squads/4ba7cbea/Bournemouth-Stats" xr:uid="{8DEA6637-A81A-4290-A27F-B11D5A059DCA}"/>
    <hyperlink ref="AK418" r:id="rId1664" display="https://fbref.com/en/players/88968486/matchlogs/2023-2024/summary/Illia-Zabarnyi-Match-Logs" xr:uid="{25B4EF39-F60B-409A-8B1A-AB4943919BD7}"/>
    <hyperlink ref="B419" r:id="rId1665" display="https://fbref.com/en/players/9907b1c8/Nicolo-Zaniolo" xr:uid="{A1D48FBA-F95E-41B3-B600-12A9AF683EAE}"/>
    <hyperlink ref="C419" r:id="rId1666" display="https://fbref.com/en/country/ITA/Italy-Football" xr:uid="{B5BC7F35-AEA9-40CB-A3FF-333221BAFB74}"/>
    <hyperlink ref="E419" r:id="rId1667" display="https://fbref.com/en/squads/8602292d/Aston-Villa-Stats" xr:uid="{29BE420B-F080-4B53-B1F1-ECF1D4AABE9F}"/>
    <hyperlink ref="AK419" r:id="rId1668" display="https://fbref.com/en/players/9907b1c8/matchlogs/2023-2024/summary/Nicolo-Zaniolo-Match-Logs" xr:uid="{36F7D4B0-EE3C-4283-8267-9CD4DED887C1}"/>
    <hyperlink ref="B420" r:id="rId1669" display="https://fbref.com/en/players/07d65234/Anass-Zaroury" xr:uid="{3217D6A5-6C90-48AD-8529-9AE485830A89}"/>
    <hyperlink ref="C420" r:id="rId1670" display="https://fbref.com/en/country/MAR/Morocco-Football" xr:uid="{EA45E875-1FCE-4F5A-A887-99389A1552D2}"/>
    <hyperlink ref="E420" r:id="rId1671" display="https://fbref.com/en/squads/943e8050/Burnley-Stats" xr:uid="{7C32BA8F-D53D-4565-9DAA-6DF87EB28C49}"/>
    <hyperlink ref="AK420" r:id="rId1672" display="https://fbref.com/en/players/07d65234/matchlogs/2023-2024/summary/Anass-Zaroury-Match-Logs" xr:uid="{41C64ED1-C8B8-40A1-88D8-0C4C03EDB7D3}"/>
    <hyperlink ref="B421" r:id="rId1673" display="https://fbref.com/en/players/51cf8561/Oleksandr-Zinchenko" xr:uid="{AD34E685-49B1-4E02-8077-827453278346}"/>
    <hyperlink ref="C421" r:id="rId1674" display="https://fbref.com/en/country/UKR/Ukraine-Football" xr:uid="{7E347E2B-D6E4-431D-BBBE-6FCAF9471053}"/>
    <hyperlink ref="E421" r:id="rId1675" display="https://fbref.com/en/squads/18bb7c10/Arsenal-Stats" xr:uid="{84EDA038-9694-4520-A78B-1ABE62970630}"/>
    <hyperlink ref="AK421" r:id="rId1676" display="https://fbref.com/en/players/51cf8561/matchlogs/2023-2024/summary/Oleksandr-Zinchenko-Match-Logs" xr:uid="{DFDD9858-CB6B-4F80-BED4-D77AE0AAE79D}"/>
    <hyperlink ref="B422" r:id="rId1677" display="https://fbref.com/en/players/ce4246f5/Kurt-Zouma" xr:uid="{C7668A30-892E-4473-A296-2C1952F65325}"/>
    <hyperlink ref="C422" r:id="rId1678" display="https://fbref.com/en/country/FRA/France-Football" xr:uid="{D5E6BA3E-4883-4F2C-8464-85CB83F04DEB}"/>
    <hyperlink ref="E422" r:id="rId1679" display="https://fbref.com/en/squads/7c21e445/West-Ham-United-Stats" xr:uid="{0C93D7BF-9796-4861-9BEB-A43A9A2B030B}"/>
    <hyperlink ref="AK422" r:id="rId1680" display="https://fbref.com/en/players/ce4246f5/matchlogs/2023-2024/summary/Kurt-Zouma-Match-Logs" xr:uid="{EBD28A5E-49F7-44A0-9797-E2818750FA77}"/>
    <hyperlink ref="B423" r:id="rId1681" display="https://fbref.com/en/players/79300479/Martin-Odegaard" xr:uid="{0FBB67C0-2C1D-4ADC-97D9-2F83AE0BCBAA}"/>
    <hyperlink ref="C423" r:id="rId1682" display="https://fbref.com/en/country/NOR/Norway-Football" xr:uid="{18964774-DF20-4011-A437-8A2D70CAEE1A}"/>
    <hyperlink ref="E423" r:id="rId1683" display="https://fbref.com/en/squads/18bb7c10/Arsenal-Stats" xr:uid="{3500D5D4-CD61-4063-82B1-9CA0C3908F29}"/>
    <hyperlink ref="AK423" r:id="rId1684" display="https://fbref.com/en/players/79300479/matchlogs/2023-2024/summary/Martin-Odegaard-Match-Logs" xr:uid="{97C1C23F-E303-4930-BF6C-470147C7140E}"/>
  </hyperlinks>
  <pageMargins left="0.7" right="0.7" top="0.75" bottom="0.75" header="0.3" footer="0.3"/>
  <pageSetup paperSize="9" orientation="portrait" r:id="rId168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2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6.5"/>
  <cols>
    <col min="1" max="16384" width="9" style="94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2"/>
    </row>
    <row r="2" spans="1:30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12</v>
      </c>
      <c r="J2" s="55" t="s">
        <v>30</v>
      </c>
      <c r="K2" s="55" t="s">
        <v>31</v>
      </c>
      <c r="L2" s="55" t="s">
        <v>13</v>
      </c>
      <c r="M2" s="54" t="s">
        <v>11</v>
      </c>
      <c r="N2" s="55" t="s">
        <v>32</v>
      </c>
      <c r="O2" s="55" t="s">
        <v>33</v>
      </c>
      <c r="P2" s="54" t="s">
        <v>26</v>
      </c>
      <c r="Q2" s="55" t="s">
        <v>34</v>
      </c>
      <c r="R2" s="55" t="s">
        <v>35</v>
      </c>
      <c r="S2" s="54" t="s">
        <v>36</v>
      </c>
      <c r="T2" s="55" t="s">
        <v>37</v>
      </c>
      <c r="U2" s="55" t="s">
        <v>38</v>
      </c>
      <c r="V2" s="55" t="s">
        <v>39</v>
      </c>
      <c r="W2" s="55" t="s">
        <v>40</v>
      </c>
      <c r="X2" s="55" t="s">
        <v>41</v>
      </c>
      <c r="Y2" s="54" t="s">
        <v>42</v>
      </c>
      <c r="Z2" s="55" t="s">
        <v>43</v>
      </c>
      <c r="AA2" s="55" t="s">
        <v>44</v>
      </c>
      <c r="AB2" s="55" t="s">
        <v>45</v>
      </c>
      <c r="AC2" s="55" t="s">
        <v>41</v>
      </c>
      <c r="AD2" s="63" t="s">
        <v>25</v>
      </c>
    </row>
    <row r="3" spans="1:30" ht="17.25" thickBot="1">
      <c r="A3" s="73">
        <v>1</v>
      </c>
      <c r="B3" s="58" t="s">
        <v>2672</v>
      </c>
      <c r="C3" s="59" t="s">
        <v>1815</v>
      </c>
      <c r="D3" s="70" t="s">
        <v>104</v>
      </c>
      <c r="E3" s="59" t="s">
        <v>95</v>
      </c>
      <c r="F3" s="70" t="s">
        <v>3185</v>
      </c>
      <c r="G3" s="70">
        <v>2000</v>
      </c>
      <c r="H3" s="71">
        <v>5</v>
      </c>
      <c r="I3" s="72">
        <v>434</v>
      </c>
      <c r="J3" s="72">
        <v>87</v>
      </c>
      <c r="K3" s="72">
        <v>96.4</v>
      </c>
      <c r="L3" s="72">
        <v>4.8</v>
      </c>
      <c r="M3" s="71">
        <v>5</v>
      </c>
      <c r="N3" s="72">
        <v>87</v>
      </c>
      <c r="O3" s="72">
        <v>4</v>
      </c>
      <c r="P3" s="60">
        <v>0</v>
      </c>
      <c r="Q3" s="61"/>
      <c r="R3" s="61">
        <v>0</v>
      </c>
      <c r="S3" s="71">
        <v>0.6</v>
      </c>
      <c r="T3" s="72">
        <v>3</v>
      </c>
      <c r="U3" s="72">
        <v>8</v>
      </c>
      <c r="V3" s="78">
        <v>-5</v>
      </c>
      <c r="W3" s="78">
        <v>-1.04</v>
      </c>
      <c r="X3" s="78">
        <v>-6.66</v>
      </c>
      <c r="Y3" s="71">
        <v>5.4</v>
      </c>
      <c r="Z3" s="72">
        <v>10.7</v>
      </c>
      <c r="AA3" s="78">
        <v>-5.4</v>
      </c>
      <c r="AB3" s="78">
        <v>-1.1100000000000001</v>
      </c>
      <c r="AC3" s="78">
        <v>-5.58</v>
      </c>
      <c r="AD3" s="64" t="s">
        <v>25</v>
      </c>
    </row>
    <row r="4" spans="1:30" ht="17.25" thickBot="1">
      <c r="A4" s="73">
        <v>2</v>
      </c>
      <c r="B4" s="58" t="s">
        <v>2673</v>
      </c>
      <c r="C4" s="59" t="s">
        <v>1833</v>
      </c>
      <c r="D4" s="70" t="s">
        <v>1822</v>
      </c>
      <c r="E4" s="59" t="s">
        <v>2356</v>
      </c>
      <c r="F4" s="70" t="s">
        <v>3386</v>
      </c>
      <c r="G4" s="70">
        <v>2002</v>
      </c>
      <c r="H4" s="71">
        <v>4</v>
      </c>
      <c r="I4" s="72">
        <v>273</v>
      </c>
      <c r="J4" s="72">
        <v>68</v>
      </c>
      <c r="K4" s="72">
        <v>60.7</v>
      </c>
      <c r="L4" s="72">
        <v>3</v>
      </c>
      <c r="M4" s="71">
        <v>3</v>
      </c>
      <c r="N4" s="72">
        <v>86</v>
      </c>
      <c r="O4" s="72">
        <v>1</v>
      </c>
      <c r="P4" s="71">
        <v>1</v>
      </c>
      <c r="Q4" s="72">
        <v>16</v>
      </c>
      <c r="R4" s="72">
        <v>1</v>
      </c>
      <c r="S4" s="71">
        <v>0.25</v>
      </c>
      <c r="T4" s="72">
        <v>2</v>
      </c>
      <c r="U4" s="72">
        <v>4</v>
      </c>
      <c r="V4" s="78">
        <v>-2</v>
      </c>
      <c r="W4" s="78">
        <v>-0.66</v>
      </c>
      <c r="X4" s="79">
        <v>0.36</v>
      </c>
      <c r="Y4" s="71">
        <v>2.1</v>
      </c>
      <c r="Z4" s="72">
        <v>6.8</v>
      </c>
      <c r="AA4" s="78">
        <v>-4.7</v>
      </c>
      <c r="AB4" s="78">
        <v>-1.54</v>
      </c>
      <c r="AC4" s="79">
        <v>0.11</v>
      </c>
      <c r="AD4" s="64" t="s">
        <v>25</v>
      </c>
    </row>
    <row r="5" spans="1:30" ht="17.25" thickBot="1">
      <c r="A5" s="73">
        <v>3</v>
      </c>
      <c r="B5" s="58" t="s">
        <v>2985</v>
      </c>
      <c r="C5" s="59" t="s">
        <v>1815</v>
      </c>
      <c r="D5" s="70" t="s">
        <v>104</v>
      </c>
      <c r="E5" s="59" t="s">
        <v>75</v>
      </c>
      <c r="F5" s="70" t="s">
        <v>3387</v>
      </c>
      <c r="G5" s="70">
        <v>1997</v>
      </c>
      <c r="H5" s="71">
        <v>1</v>
      </c>
      <c r="I5" s="72">
        <v>2</v>
      </c>
      <c r="J5" s="72">
        <v>2</v>
      </c>
      <c r="K5" s="72">
        <v>0.4</v>
      </c>
      <c r="L5" s="61">
        <v>0</v>
      </c>
      <c r="M5" s="60">
        <v>0</v>
      </c>
      <c r="N5" s="61"/>
      <c r="O5" s="61">
        <v>0</v>
      </c>
      <c r="P5" s="71">
        <v>1</v>
      </c>
      <c r="Q5" s="72">
        <v>2</v>
      </c>
      <c r="R5" s="61">
        <v>0</v>
      </c>
      <c r="S5" s="71">
        <v>1</v>
      </c>
      <c r="T5" s="61">
        <v>0</v>
      </c>
      <c r="U5" s="61">
        <v>0</v>
      </c>
      <c r="V5" s="61">
        <v>0</v>
      </c>
      <c r="W5" s="61">
        <v>0</v>
      </c>
      <c r="X5" s="79">
        <v>1</v>
      </c>
      <c r="Y5" s="71">
        <v>0.2</v>
      </c>
      <c r="Z5" s="72">
        <v>0.7</v>
      </c>
      <c r="AA5" s="78">
        <v>-0.5</v>
      </c>
      <c r="AB5" s="78">
        <v>-21.66</v>
      </c>
      <c r="AC5" s="78">
        <v>-20.170000000000002</v>
      </c>
      <c r="AD5" s="64" t="s">
        <v>25</v>
      </c>
    </row>
    <row r="6" spans="1:30" ht="17.25" thickBot="1">
      <c r="A6" s="73">
        <v>4</v>
      </c>
      <c r="B6" s="58" t="s">
        <v>2674</v>
      </c>
      <c r="C6" s="59" t="s">
        <v>1815</v>
      </c>
      <c r="D6" s="70" t="s">
        <v>102</v>
      </c>
      <c r="E6" s="59" t="s">
        <v>2671</v>
      </c>
      <c r="F6" s="70" t="s">
        <v>3388</v>
      </c>
      <c r="G6" s="70">
        <v>1998</v>
      </c>
      <c r="H6" s="71">
        <v>4</v>
      </c>
      <c r="I6" s="72">
        <v>219</v>
      </c>
      <c r="J6" s="72">
        <v>55</v>
      </c>
      <c r="K6" s="72">
        <v>60.8</v>
      </c>
      <c r="L6" s="72">
        <v>2.4</v>
      </c>
      <c r="M6" s="71">
        <v>3</v>
      </c>
      <c r="N6" s="72">
        <v>67</v>
      </c>
      <c r="O6" s="61">
        <v>0</v>
      </c>
      <c r="P6" s="71">
        <v>1</v>
      </c>
      <c r="Q6" s="72">
        <v>17</v>
      </c>
      <c r="R6" s="61">
        <v>0</v>
      </c>
      <c r="S6" s="60">
        <v>0</v>
      </c>
      <c r="T6" s="61">
        <v>0</v>
      </c>
      <c r="U6" s="72">
        <v>4</v>
      </c>
      <c r="V6" s="78">
        <v>-4</v>
      </c>
      <c r="W6" s="78">
        <v>-1.64</v>
      </c>
      <c r="X6" s="79">
        <v>0.91</v>
      </c>
      <c r="Y6" s="71">
        <v>2.1</v>
      </c>
      <c r="Z6" s="72">
        <v>4</v>
      </c>
      <c r="AA6" s="78">
        <v>-1.9</v>
      </c>
      <c r="AB6" s="78">
        <v>-0.8</v>
      </c>
      <c r="AC6" s="79">
        <v>0.38</v>
      </c>
      <c r="AD6" s="64" t="s">
        <v>25</v>
      </c>
    </row>
    <row r="7" spans="1:30" ht="17.25" thickBot="1">
      <c r="A7" s="73">
        <v>5</v>
      </c>
      <c r="B7" s="58" t="s">
        <v>2675</v>
      </c>
      <c r="C7" s="59" t="s">
        <v>1833</v>
      </c>
      <c r="D7" s="70" t="s">
        <v>102</v>
      </c>
      <c r="E7" s="59" t="s">
        <v>73</v>
      </c>
      <c r="F7" s="70" t="s">
        <v>3389</v>
      </c>
      <c r="G7" s="70">
        <v>2002</v>
      </c>
      <c r="H7" s="71">
        <v>4</v>
      </c>
      <c r="I7" s="72">
        <v>122</v>
      </c>
      <c r="J7" s="72">
        <v>31</v>
      </c>
      <c r="K7" s="72">
        <v>27.1</v>
      </c>
      <c r="L7" s="72">
        <v>1.4</v>
      </c>
      <c r="M7" s="71">
        <v>1</v>
      </c>
      <c r="N7" s="72">
        <v>84</v>
      </c>
      <c r="O7" s="61">
        <v>0</v>
      </c>
      <c r="P7" s="71">
        <v>3</v>
      </c>
      <c r="Q7" s="72">
        <v>13</v>
      </c>
      <c r="R7" s="72">
        <v>1</v>
      </c>
      <c r="S7" s="71">
        <v>2.25</v>
      </c>
      <c r="T7" s="72">
        <v>6</v>
      </c>
      <c r="U7" s="72">
        <v>3</v>
      </c>
      <c r="V7" s="79">
        <v>3</v>
      </c>
      <c r="W7" s="79">
        <v>2.21</v>
      </c>
      <c r="X7" s="79">
        <v>0.84</v>
      </c>
      <c r="Y7" s="71">
        <v>3.4</v>
      </c>
      <c r="Z7" s="72">
        <v>2.9</v>
      </c>
      <c r="AA7" s="79">
        <v>0.5</v>
      </c>
      <c r="AB7" s="79">
        <v>0.36</v>
      </c>
      <c r="AC7" s="78">
        <v>-0.04</v>
      </c>
      <c r="AD7" s="64" t="s">
        <v>25</v>
      </c>
    </row>
    <row r="8" spans="1:30" ht="17.25" thickBot="1">
      <c r="A8" s="73">
        <v>6</v>
      </c>
      <c r="B8" s="58" t="s">
        <v>105</v>
      </c>
      <c r="C8" s="59" t="s">
        <v>1816</v>
      </c>
      <c r="D8" s="70" t="s">
        <v>104</v>
      </c>
      <c r="E8" s="59" t="s">
        <v>91</v>
      </c>
      <c r="F8" s="70" t="s">
        <v>3390</v>
      </c>
      <c r="G8" s="70">
        <v>1996</v>
      </c>
      <c r="H8" s="71">
        <v>4</v>
      </c>
      <c r="I8" s="72">
        <v>336</v>
      </c>
      <c r="J8" s="72">
        <v>84</v>
      </c>
      <c r="K8" s="72">
        <v>74.7</v>
      </c>
      <c r="L8" s="72">
        <v>3.7</v>
      </c>
      <c r="M8" s="71">
        <v>4</v>
      </c>
      <c r="N8" s="72">
        <v>84</v>
      </c>
      <c r="O8" s="72">
        <v>3</v>
      </c>
      <c r="P8" s="60">
        <v>0</v>
      </c>
      <c r="Q8" s="61"/>
      <c r="R8" s="61">
        <v>0</v>
      </c>
      <c r="S8" s="71">
        <v>1.75</v>
      </c>
      <c r="T8" s="72">
        <v>6</v>
      </c>
      <c r="U8" s="72">
        <v>6</v>
      </c>
      <c r="V8" s="61">
        <v>0</v>
      </c>
      <c r="W8" s="61">
        <v>0</v>
      </c>
      <c r="X8" s="78">
        <v>-2.37</v>
      </c>
      <c r="Y8" s="71">
        <v>3.9</v>
      </c>
      <c r="Z8" s="72">
        <v>8.6</v>
      </c>
      <c r="AA8" s="78">
        <v>-4.7</v>
      </c>
      <c r="AB8" s="78">
        <v>-1.25</v>
      </c>
      <c r="AC8" s="78">
        <v>-3.08</v>
      </c>
      <c r="AD8" s="64" t="s">
        <v>25</v>
      </c>
    </row>
    <row r="9" spans="1:30" ht="17.25" thickBot="1">
      <c r="A9" s="73">
        <v>7</v>
      </c>
      <c r="B9" s="58" t="s">
        <v>3215</v>
      </c>
      <c r="C9" s="59" t="s">
        <v>3216</v>
      </c>
      <c r="D9" s="70" t="s">
        <v>103</v>
      </c>
      <c r="E9" s="59" t="s">
        <v>87</v>
      </c>
      <c r="F9" s="70" t="s">
        <v>3762</v>
      </c>
      <c r="G9" s="70">
        <v>2003</v>
      </c>
      <c r="H9" s="60">
        <v>0</v>
      </c>
      <c r="I9" s="61"/>
      <c r="J9" s="61"/>
      <c r="K9" s="61"/>
      <c r="L9" s="61"/>
      <c r="M9" s="60">
        <v>0</v>
      </c>
      <c r="N9" s="61"/>
      <c r="O9" s="61">
        <v>0</v>
      </c>
      <c r="P9" s="60">
        <v>0</v>
      </c>
      <c r="Q9" s="61"/>
      <c r="R9" s="72">
        <v>1</v>
      </c>
      <c r="S9" s="60"/>
      <c r="T9" s="61"/>
      <c r="U9" s="61"/>
      <c r="V9" s="61"/>
      <c r="W9" s="61"/>
      <c r="X9" s="61"/>
      <c r="Y9" s="60"/>
      <c r="Z9" s="61"/>
      <c r="AA9" s="61"/>
      <c r="AB9" s="61"/>
      <c r="AC9" s="61"/>
      <c r="AD9" s="64" t="s">
        <v>25</v>
      </c>
    </row>
    <row r="10" spans="1:30" ht="17.25" thickBot="1">
      <c r="A10" s="73">
        <v>8</v>
      </c>
      <c r="B10" s="58" t="s">
        <v>1779</v>
      </c>
      <c r="C10" s="59" t="s">
        <v>1817</v>
      </c>
      <c r="D10" s="70" t="s">
        <v>1822</v>
      </c>
      <c r="E10" s="59" t="s">
        <v>85</v>
      </c>
      <c r="F10" s="70" t="s">
        <v>3391</v>
      </c>
      <c r="G10" s="70">
        <v>2002</v>
      </c>
      <c r="H10" s="71">
        <v>3</v>
      </c>
      <c r="I10" s="72">
        <v>38</v>
      </c>
      <c r="J10" s="72">
        <v>13</v>
      </c>
      <c r="K10" s="72">
        <v>8.4</v>
      </c>
      <c r="L10" s="72">
        <v>0.4</v>
      </c>
      <c r="M10" s="60">
        <v>0</v>
      </c>
      <c r="N10" s="61"/>
      <c r="O10" s="61">
        <v>0</v>
      </c>
      <c r="P10" s="71">
        <v>3</v>
      </c>
      <c r="Q10" s="72">
        <v>13</v>
      </c>
      <c r="R10" s="72">
        <v>2</v>
      </c>
      <c r="S10" s="71">
        <v>0.33</v>
      </c>
      <c r="T10" s="72">
        <v>1</v>
      </c>
      <c r="U10" s="72">
        <v>2</v>
      </c>
      <c r="V10" s="78">
        <v>-1</v>
      </c>
      <c r="W10" s="78">
        <v>-2.37</v>
      </c>
      <c r="X10" s="78">
        <v>-2.37</v>
      </c>
      <c r="Y10" s="71">
        <v>0.7</v>
      </c>
      <c r="Z10" s="72">
        <v>1.9</v>
      </c>
      <c r="AA10" s="78">
        <v>-1.2</v>
      </c>
      <c r="AB10" s="78">
        <v>-2.73</v>
      </c>
      <c r="AC10" s="78">
        <v>-2.82</v>
      </c>
      <c r="AD10" s="64" t="s">
        <v>25</v>
      </c>
    </row>
    <row r="11" spans="1:30" ht="17.25" thickBot="1">
      <c r="A11" s="73">
        <v>9</v>
      </c>
      <c r="B11" s="58" t="s">
        <v>2676</v>
      </c>
      <c r="C11" s="59" t="s">
        <v>1838</v>
      </c>
      <c r="D11" s="70" t="s">
        <v>104</v>
      </c>
      <c r="E11" s="59" t="s">
        <v>2356</v>
      </c>
      <c r="F11" s="70" t="s">
        <v>3392</v>
      </c>
      <c r="G11" s="70">
        <v>1999</v>
      </c>
      <c r="H11" s="71">
        <v>5</v>
      </c>
      <c r="I11" s="72">
        <v>450</v>
      </c>
      <c r="J11" s="72">
        <v>90</v>
      </c>
      <c r="K11" s="72">
        <v>100</v>
      </c>
      <c r="L11" s="72">
        <v>5</v>
      </c>
      <c r="M11" s="71">
        <v>5</v>
      </c>
      <c r="N11" s="72">
        <v>90</v>
      </c>
      <c r="O11" s="72">
        <v>5</v>
      </c>
      <c r="P11" s="60">
        <v>0</v>
      </c>
      <c r="Q11" s="61"/>
      <c r="R11" s="61">
        <v>0</v>
      </c>
      <c r="S11" s="71">
        <v>0.2</v>
      </c>
      <c r="T11" s="72">
        <v>5</v>
      </c>
      <c r="U11" s="72">
        <v>9</v>
      </c>
      <c r="V11" s="78">
        <v>-4</v>
      </c>
      <c r="W11" s="78">
        <v>-0.8</v>
      </c>
      <c r="X11" s="61"/>
      <c r="Y11" s="71">
        <v>3.5</v>
      </c>
      <c r="Z11" s="72">
        <v>11.4</v>
      </c>
      <c r="AA11" s="78">
        <v>-7.9</v>
      </c>
      <c r="AB11" s="78">
        <v>-1.58</v>
      </c>
      <c r="AC11" s="61"/>
      <c r="AD11" s="64" t="s">
        <v>25</v>
      </c>
    </row>
    <row r="12" spans="1:30" ht="17.25" thickBot="1">
      <c r="A12" s="73">
        <v>10</v>
      </c>
      <c r="B12" s="58" t="s">
        <v>2677</v>
      </c>
      <c r="C12" s="59" t="s">
        <v>1830</v>
      </c>
      <c r="D12" s="70" t="s">
        <v>1836</v>
      </c>
      <c r="E12" s="59" t="s">
        <v>87</v>
      </c>
      <c r="F12" s="70" t="s">
        <v>3393</v>
      </c>
      <c r="G12" s="70">
        <v>1996</v>
      </c>
      <c r="H12" s="71">
        <v>4</v>
      </c>
      <c r="I12" s="72">
        <v>323</v>
      </c>
      <c r="J12" s="72">
        <v>81</v>
      </c>
      <c r="K12" s="72">
        <v>71.8</v>
      </c>
      <c r="L12" s="72">
        <v>3.6</v>
      </c>
      <c r="M12" s="71">
        <v>4</v>
      </c>
      <c r="N12" s="72">
        <v>81</v>
      </c>
      <c r="O12" s="72">
        <v>2</v>
      </c>
      <c r="P12" s="60">
        <v>0</v>
      </c>
      <c r="Q12" s="61"/>
      <c r="R12" s="61">
        <v>0</v>
      </c>
      <c r="S12" s="71">
        <v>1</v>
      </c>
      <c r="T12" s="72">
        <v>4</v>
      </c>
      <c r="U12" s="72">
        <v>6</v>
      </c>
      <c r="V12" s="78">
        <v>-2</v>
      </c>
      <c r="W12" s="78">
        <v>-0.56000000000000005</v>
      </c>
      <c r="X12" s="78">
        <v>-1.97</v>
      </c>
      <c r="Y12" s="71">
        <v>2.9</v>
      </c>
      <c r="Z12" s="72">
        <v>5.3</v>
      </c>
      <c r="AA12" s="78">
        <v>-2.4</v>
      </c>
      <c r="AB12" s="78">
        <v>-0.68</v>
      </c>
      <c r="AC12" s="78">
        <v>-1.19</v>
      </c>
      <c r="AD12" s="64" t="s">
        <v>25</v>
      </c>
    </row>
    <row r="13" spans="1:30" ht="17.25" thickBot="1">
      <c r="A13" s="73">
        <v>11</v>
      </c>
      <c r="B13" s="58" t="s">
        <v>106</v>
      </c>
      <c r="C13" s="59" t="s">
        <v>1818</v>
      </c>
      <c r="D13" s="70" t="s">
        <v>1836</v>
      </c>
      <c r="E13" s="59" t="s">
        <v>93</v>
      </c>
      <c r="F13" s="70" t="s">
        <v>3193</v>
      </c>
      <c r="G13" s="70">
        <v>2001</v>
      </c>
      <c r="H13" s="71">
        <v>5</v>
      </c>
      <c r="I13" s="72">
        <v>351</v>
      </c>
      <c r="J13" s="72">
        <v>70</v>
      </c>
      <c r="K13" s="72">
        <v>78</v>
      </c>
      <c r="L13" s="72">
        <v>3.9</v>
      </c>
      <c r="M13" s="71">
        <v>4</v>
      </c>
      <c r="N13" s="72">
        <v>77</v>
      </c>
      <c r="O13" s="61">
        <v>0</v>
      </c>
      <c r="P13" s="71">
        <v>1</v>
      </c>
      <c r="Q13" s="72">
        <v>45</v>
      </c>
      <c r="R13" s="61">
        <v>0</v>
      </c>
      <c r="S13" s="71">
        <v>0.6</v>
      </c>
      <c r="T13" s="72">
        <v>4</v>
      </c>
      <c r="U13" s="72">
        <v>8</v>
      </c>
      <c r="V13" s="78">
        <v>-4</v>
      </c>
      <c r="W13" s="78">
        <v>-1.03</v>
      </c>
      <c r="X13" s="79">
        <v>0.79</v>
      </c>
      <c r="Y13" s="71">
        <v>5.4</v>
      </c>
      <c r="Z13" s="72">
        <v>7.9</v>
      </c>
      <c r="AA13" s="78">
        <v>-2.6</v>
      </c>
      <c r="AB13" s="78">
        <v>-0.65</v>
      </c>
      <c r="AC13" s="78">
        <v>-0.05</v>
      </c>
      <c r="AD13" s="64" t="s">
        <v>25</v>
      </c>
    </row>
    <row r="14" spans="1:30" ht="17.25" thickBot="1">
      <c r="A14" s="73">
        <v>12</v>
      </c>
      <c r="B14" s="58" t="s">
        <v>107</v>
      </c>
      <c r="C14" s="59" t="s">
        <v>1819</v>
      </c>
      <c r="D14" s="70" t="s">
        <v>104</v>
      </c>
      <c r="E14" s="59" t="s">
        <v>77</v>
      </c>
      <c r="F14" s="70" t="s">
        <v>3394</v>
      </c>
      <c r="G14" s="70">
        <v>1998</v>
      </c>
      <c r="H14" s="71">
        <v>3</v>
      </c>
      <c r="I14" s="72">
        <v>95</v>
      </c>
      <c r="J14" s="72">
        <v>32</v>
      </c>
      <c r="K14" s="72">
        <v>21.1</v>
      </c>
      <c r="L14" s="72">
        <v>1.1000000000000001</v>
      </c>
      <c r="M14" s="71">
        <v>1</v>
      </c>
      <c r="N14" s="72">
        <v>83</v>
      </c>
      <c r="O14" s="61">
        <v>0</v>
      </c>
      <c r="P14" s="71">
        <v>2</v>
      </c>
      <c r="Q14" s="72">
        <v>6</v>
      </c>
      <c r="R14" s="72">
        <v>1</v>
      </c>
      <c r="S14" s="71">
        <v>1.67</v>
      </c>
      <c r="T14" s="72">
        <v>4</v>
      </c>
      <c r="U14" s="72">
        <v>2</v>
      </c>
      <c r="V14" s="79">
        <v>2</v>
      </c>
      <c r="W14" s="79">
        <v>1.89</v>
      </c>
      <c r="X14" s="79">
        <v>1.89</v>
      </c>
      <c r="Y14" s="71">
        <v>4.2</v>
      </c>
      <c r="Z14" s="72">
        <v>1.2</v>
      </c>
      <c r="AA14" s="79">
        <v>3</v>
      </c>
      <c r="AB14" s="79">
        <v>2.81</v>
      </c>
      <c r="AC14" s="79">
        <v>2.4900000000000002</v>
      </c>
      <c r="AD14" s="64" t="s">
        <v>25</v>
      </c>
    </row>
    <row r="15" spans="1:30" ht="17.25" thickBot="1">
      <c r="A15" s="73">
        <v>13</v>
      </c>
      <c r="B15" s="58" t="s">
        <v>108</v>
      </c>
      <c r="C15" s="59" t="s">
        <v>1820</v>
      </c>
      <c r="D15" s="70" t="s">
        <v>104</v>
      </c>
      <c r="E15" s="59" t="s">
        <v>65</v>
      </c>
      <c r="F15" s="70" t="s">
        <v>3395</v>
      </c>
      <c r="G15" s="70">
        <v>1995</v>
      </c>
      <c r="H15" s="71">
        <v>4</v>
      </c>
      <c r="I15" s="72">
        <v>360</v>
      </c>
      <c r="J15" s="72">
        <v>90</v>
      </c>
      <c r="K15" s="72">
        <v>80</v>
      </c>
      <c r="L15" s="72">
        <v>4</v>
      </c>
      <c r="M15" s="71">
        <v>4</v>
      </c>
      <c r="N15" s="72">
        <v>90</v>
      </c>
      <c r="O15" s="72">
        <v>4</v>
      </c>
      <c r="P15" s="60">
        <v>0</v>
      </c>
      <c r="Q15" s="61"/>
      <c r="R15" s="61">
        <v>0</v>
      </c>
      <c r="S15" s="71">
        <v>3</v>
      </c>
      <c r="T15" s="72">
        <v>12</v>
      </c>
      <c r="U15" s="72">
        <v>2</v>
      </c>
      <c r="V15" s="79">
        <v>10</v>
      </c>
      <c r="W15" s="79">
        <v>2.5</v>
      </c>
      <c r="X15" s="79">
        <v>1.5</v>
      </c>
      <c r="Y15" s="71">
        <v>8.6999999999999993</v>
      </c>
      <c r="Z15" s="72">
        <v>2.9</v>
      </c>
      <c r="AA15" s="79">
        <v>5.7</v>
      </c>
      <c r="AB15" s="79">
        <v>1.43</v>
      </c>
      <c r="AC15" s="78">
        <v>-1.44</v>
      </c>
      <c r="AD15" s="64" t="s">
        <v>25</v>
      </c>
    </row>
    <row r="16" spans="1:30" ht="17.25" thickBot="1">
      <c r="A16" s="73">
        <v>14</v>
      </c>
      <c r="B16" s="58" t="s">
        <v>109</v>
      </c>
      <c r="C16" s="59" t="s">
        <v>1821</v>
      </c>
      <c r="D16" s="70" t="s">
        <v>104</v>
      </c>
      <c r="E16" s="59" t="s">
        <v>65</v>
      </c>
      <c r="F16" s="70" t="s">
        <v>3396</v>
      </c>
      <c r="G16" s="70">
        <v>1995</v>
      </c>
      <c r="H16" s="71">
        <v>4</v>
      </c>
      <c r="I16" s="72">
        <v>259</v>
      </c>
      <c r="J16" s="72">
        <v>65</v>
      </c>
      <c r="K16" s="72">
        <v>57.6</v>
      </c>
      <c r="L16" s="72">
        <v>2.9</v>
      </c>
      <c r="M16" s="71">
        <v>3</v>
      </c>
      <c r="N16" s="72">
        <v>86</v>
      </c>
      <c r="O16" s="72">
        <v>2</v>
      </c>
      <c r="P16" s="71">
        <v>1</v>
      </c>
      <c r="Q16" s="72">
        <v>1</v>
      </c>
      <c r="R16" s="72">
        <v>1</v>
      </c>
      <c r="S16" s="71">
        <v>3</v>
      </c>
      <c r="T16" s="72">
        <v>10</v>
      </c>
      <c r="U16" s="72">
        <v>2</v>
      </c>
      <c r="V16" s="79">
        <v>8</v>
      </c>
      <c r="W16" s="79">
        <v>2.78</v>
      </c>
      <c r="X16" s="79">
        <v>1.37</v>
      </c>
      <c r="Y16" s="71">
        <v>7.5</v>
      </c>
      <c r="Z16" s="72">
        <v>2.2999999999999998</v>
      </c>
      <c r="AA16" s="79">
        <v>5.2</v>
      </c>
      <c r="AB16" s="79">
        <v>1.8</v>
      </c>
      <c r="AC16" s="79">
        <v>0.19</v>
      </c>
      <c r="AD16" s="64" t="s">
        <v>25</v>
      </c>
    </row>
    <row r="17" spans="1:30" ht="17.25" thickBot="1">
      <c r="A17" s="73">
        <v>15</v>
      </c>
      <c r="B17" s="58" t="s">
        <v>110</v>
      </c>
      <c r="C17" s="59" t="s">
        <v>1815</v>
      </c>
      <c r="D17" s="70" t="s">
        <v>104</v>
      </c>
      <c r="E17" s="59" t="s">
        <v>79</v>
      </c>
      <c r="F17" s="70" t="s">
        <v>3397</v>
      </c>
      <c r="G17" s="70">
        <v>1998</v>
      </c>
      <c r="H17" s="71">
        <v>4</v>
      </c>
      <c r="I17" s="72">
        <v>324</v>
      </c>
      <c r="J17" s="72">
        <v>81</v>
      </c>
      <c r="K17" s="72">
        <v>72</v>
      </c>
      <c r="L17" s="72">
        <v>3.6</v>
      </c>
      <c r="M17" s="71">
        <v>4</v>
      </c>
      <c r="N17" s="72">
        <v>81</v>
      </c>
      <c r="O17" s="72">
        <v>2</v>
      </c>
      <c r="P17" s="60">
        <v>0</v>
      </c>
      <c r="Q17" s="61"/>
      <c r="R17" s="61">
        <v>0</v>
      </c>
      <c r="S17" s="71">
        <v>2.5</v>
      </c>
      <c r="T17" s="72">
        <v>9</v>
      </c>
      <c r="U17" s="72">
        <v>3</v>
      </c>
      <c r="V17" s="79">
        <v>6</v>
      </c>
      <c r="W17" s="79">
        <v>1.67</v>
      </c>
      <c r="X17" s="79">
        <v>0.24</v>
      </c>
      <c r="Y17" s="71">
        <v>7.4</v>
      </c>
      <c r="Z17" s="72">
        <v>4.4000000000000004</v>
      </c>
      <c r="AA17" s="79">
        <v>3.1</v>
      </c>
      <c r="AB17" s="79">
        <v>0.85</v>
      </c>
      <c r="AC17" s="78">
        <v>-0.02</v>
      </c>
      <c r="AD17" s="64" t="s">
        <v>25</v>
      </c>
    </row>
    <row r="18" spans="1:30" ht="17.25" thickBot="1">
      <c r="A18" s="73">
        <v>16</v>
      </c>
      <c r="B18" s="58" t="s">
        <v>80</v>
      </c>
      <c r="C18" s="59" t="s">
        <v>1825</v>
      </c>
      <c r="D18" s="70" t="s">
        <v>111</v>
      </c>
      <c r="E18" s="59" t="s">
        <v>79</v>
      </c>
      <c r="F18" s="70" t="s">
        <v>3398</v>
      </c>
      <c r="G18" s="70">
        <v>1992</v>
      </c>
      <c r="H18" s="71">
        <v>5</v>
      </c>
      <c r="I18" s="72">
        <v>450</v>
      </c>
      <c r="J18" s="72">
        <v>90</v>
      </c>
      <c r="K18" s="72">
        <v>100</v>
      </c>
      <c r="L18" s="72">
        <v>5</v>
      </c>
      <c r="M18" s="71">
        <v>5</v>
      </c>
      <c r="N18" s="72">
        <v>90</v>
      </c>
      <c r="O18" s="72">
        <v>5</v>
      </c>
      <c r="P18" s="60">
        <v>0</v>
      </c>
      <c r="Q18" s="61"/>
      <c r="R18" s="61">
        <v>0</v>
      </c>
      <c r="S18" s="71">
        <v>2.6</v>
      </c>
      <c r="T18" s="72">
        <v>12</v>
      </c>
      <c r="U18" s="72">
        <v>4</v>
      </c>
      <c r="V18" s="79">
        <v>8</v>
      </c>
      <c r="W18" s="79">
        <v>1.6</v>
      </c>
      <c r="X18" s="61"/>
      <c r="Y18" s="71">
        <v>10.199999999999999</v>
      </c>
      <c r="Z18" s="72">
        <v>5.9</v>
      </c>
      <c r="AA18" s="79">
        <v>4.3</v>
      </c>
      <c r="AB18" s="79">
        <v>0.85</v>
      </c>
      <c r="AC18" s="61"/>
      <c r="AD18" s="64" t="s">
        <v>25</v>
      </c>
    </row>
    <row r="19" spans="1:30" ht="17.25" thickBot="1">
      <c r="A19" s="73">
        <v>17</v>
      </c>
      <c r="B19" s="58" t="s">
        <v>112</v>
      </c>
      <c r="C19" s="59" t="s">
        <v>1826</v>
      </c>
      <c r="D19" s="70" t="s">
        <v>102</v>
      </c>
      <c r="E19" s="59" t="s">
        <v>67</v>
      </c>
      <c r="F19" s="70" t="s">
        <v>3399</v>
      </c>
      <c r="G19" s="70">
        <v>1994</v>
      </c>
      <c r="H19" s="71">
        <v>5</v>
      </c>
      <c r="I19" s="72">
        <v>325</v>
      </c>
      <c r="J19" s="72">
        <v>65</v>
      </c>
      <c r="K19" s="72">
        <v>72.2</v>
      </c>
      <c r="L19" s="72">
        <v>3.6</v>
      </c>
      <c r="M19" s="71">
        <v>4</v>
      </c>
      <c r="N19" s="72">
        <v>79</v>
      </c>
      <c r="O19" s="72">
        <v>1</v>
      </c>
      <c r="P19" s="71">
        <v>1</v>
      </c>
      <c r="Q19" s="72">
        <v>8</v>
      </c>
      <c r="R19" s="61">
        <v>0</v>
      </c>
      <c r="S19" s="71">
        <v>1.2</v>
      </c>
      <c r="T19" s="72">
        <v>5</v>
      </c>
      <c r="U19" s="72">
        <v>5</v>
      </c>
      <c r="V19" s="61">
        <v>0</v>
      </c>
      <c r="W19" s="61">
        <v>0</v>
      </c>
      <c r="X19" s="78">
        <v>-0.72</v>
      </c>
      <c r="Y19" s="71">
        <v>5.6</v>
      </c>
      <c r="Z19" s="72">
        <v>4.4000000000000004</v>
      </c>
      <c r="AA19" s="79">
        <v>1.1000000000000001</v>
      </c>
      <c r="AB19" s="79">
        <v>0.32</v>
      </c>
      <c r="AC19" s="78">
        <v>-0.9</v>
      </c>
      <c r="AD19" s="64" t="s">
        <v>25</v>
      </c>
    </row>
    <row r="20" spans="1:30" ht="17.25" thickBot="1">
      <c r="A20" s="73">
        <v>18</v>
      </c>
      <c r="B20" s="58" t="s">
        <v>2857</v>
      </c>
      <c r="C20" s="59" t="s">
        <v>1858</v>
      </c>
      <c r="D20" s="70" t="s">
        <v>103</v>
      </c>
      <c r="E20" s="59" t="s">
        <v>91</v>
      </c>
      <c r="F20" s="70" t="s">
        <v>3400</v>
      </c>
      <c r="G20" s="70">
        <v>1997</v>
      </c>
      <c r="H20" s="71">
        <v>4</v>
      </c>
      <c r="I20" s="72">
        <v>250</v>
      </c>
      <c r="J20" s="72">
        <v>63</v>
      </c>
      <c r="K20" s="72">
        <v>55.6</v>
      </c>
      <c r="L20" s="72">
        <v>2.8</v>
      </c>
      <c r="M20" s="71">
        <v>3</v>
      </c>
      <c r="N20" s="72">
        <v>80</v>
      </c>
      <c r="O20" s="72">
        <v>1</v>
      </c>
      <c r="P20" s="71">
        <v>1</v>
      </c>
      <c r="Q20" s="72">
        <v>10</v>
      </c>
      <c r="R20" s="61">
        <v>0</v>
      </c>
      <c r="S20" s="71">
        <v>2.25</v>
      </c>
      <c r="T20" s="72">
        <v>7</v>
      </c>
      <c r="U20" s="72">
        <v>3</v>
      </c>
      <c r="V20" s="79">
        <v>4</v>
      </c>
      <c r="W20" s="79">
        <v>1.44</v>
      </c>
      <c r="X20" s="79">
        <v>1.89</v>
      </c>
      <c r="Y20" s="71">
        <v>5.3</v>
      </c>
      <c r="Z20" s="72">
        <v>5.4</v>
      </c>
      <c r="AA20" s="78">
        <v>-0.1</v>
      </c>
      <c r="AB20" s="78">
        <v>-0.02</v>
      </c>
      <c r="AC20" s="79">
        <v>1.02</v>
      </c>
      <c r="AD20" s="64" t="s">
        <v>25</v>
      </c>
    </row>
    <row r="21" spans="1:30" ht="17.25" thickBot="1">
      <c r="A21" s="73">
        <v>19</v>
      </c>
      <c r="B21" s="58" t="s">
        <v>113</v>
      </c>
      <c r="C21" s="59" t="s">
        <v>1824</v>
      </c>
      <c r="D21" s="70" t="s">
        <v>103</v>
      </c>
      <c r="E21" s="59" t="s">
        <v>65</v>
      </c>
      <c r="F21" s="70" t="s">
        <v>3401</v>
      </c>
      <c r="G21" s="70">
        <v>2000</v>
      </c>
      <c r="H21" s="71">
        <v>5</v>
      </c>
      <c r="I21" s="72">
        <v>449</v>
      </c>
      <c r="J21" s="72">
        <v>90</v>
      </c>
      <c r="K21" s="72">
        <v>99.8</v>
      </c>
      <c r="L21" s="72">
        <v>5</v>
      </c>
      <c r="M21" s="71">
        <v>5</v>
      </c>
      <c r="N21" s="72">
        <v>90</v>
      </c>
      <c r="O21" s="72">
        <v>4</v>
      </c>
      <c r="P21" s="60">
        <v>0</v>
      </c>
      <c r="Q21" s="61"/>
      <c r="R21" s="61">
        <v>0</v>
      </c>
      <c r="S21" s="71">
        <v>3</v>
      </c>
      <c r="T21" s="72">
        <v>13</v>
      </c>
      <c r="U21" s="72">
        <v>3</v>
      </c>
      <c r="V21" s="79">
        <v>10</v>
      </c>
      <c r="W21" s="79">
        <v>2</v>
      </c>
      <c r="X21" s="78">
        <v>-88</v>
      </c>
      <c r="Y21" s="71">
        <v>12</v>
      </c>
      <c r="Z21" s="72">
        <v>3.6</v>
      </c>
      <c r="AA21" s="79">
        <v>8.4</v>
      </c>
      <c r="AB21" s="79">
        <v>1.68</v>
      </c>
      <c r="AC21" s="78">
        <v>-15.28</v>
      </c>
      <c r="AD21" s="64" t="s">
        <v>25</v>
      </c>
    </row>
    <row r="22" spans="1:30" ht="17.25" thickBot="1">
      <c r="A22" s="73">
        <v>20</v>
      </c>
      <c r="B22" s="58" t="s">
        <v>366</v>
      </c>
      <c r="C22" s="59" t="s">
        <v>1849</v>
      </c>
      <c r="D22" s="70" t="s">
        <v>103</v>
      </c>
      <c r="E22" s="59" t="s">
        <v>73</v>
      </c>
      <c r="F22" s="70" t="s">
        <v>3763</v>
      </c>
      <c r="G22" s="70">
        <v>1998</v>
      </c>
      <c r="H22" s="60">
        <v>0</v>
      </c>
      <c r="I22" s="61"/>
      <c r="J22" s="61"/>
      <c r="K22" s="61"/>
      <c r="L22" s="61"/>
      <c r="M22" s="60">
        <v>0</v>
      </c>
      <c r="N22" s="61"/>
      <c r="O22" s="61">
        <v>0</v>
      </c>
      <c r="P22" s="60">
        <v>0</v>
      </c>
      <c r="Q22" s="61"/>
      <c r="R22" s="72">
        <v>1</v>
      </c>
      <c r="S22" s="60"/>
      <c r="T22" s="61"/>
      <c r="U22" s="61"/>
      <c r="V22" s="61"/>
      <c r="W22" s="61"/>
      <c r="X22" s="61"/>
      <c r="Y22" s="60"/>
      <c r="Z22" s="61"/>
      <c r="AA22" s="61"/>
      <c r="AB22" s="61"/>
      <c r="AC22" s="61"/>
      <c r="AD22" s="64" t="s">
        <v>25</v>
      </c>
    </row>
    <row r="23" spans="1:30" ht="17.25" thickBot="1">
      <c r="A23" s="73">
        <v>21</v>
      </c>
      <c r="B23" s="58" t="s">
        <v>2678</v>
      </c>
      <c r="C23" s="59" t="s">
        <v>1820</v>
      </c>
      <c r="D23" s="70" t="s">
        <v>1822</v>
      </c>
      <c r="E23" s="59" t="s">
        <v>2355</v>
      </c>
      <c r="F23" s="70" t="s">
        <v>3402</v>
      </c>
      <c r="G23" s="70">
        <v>2000</v>
      </c>
      <c r="H23" s="71">
        <v>4</v>
      </c>
      <c r="I23" s="72">
        <v>262</v>
      </c>
      <c r="J23" s="72">
        <v>66</v>
      </c>
      <c r="K23" s="72">
        <v>72.8</v>
      </c>
      <c r="L23" s="72">
        <v>2.9</v>
      </c>
      <c r="M23" s="71">
        <v>4</v>
      </c>
      <c r="N23" s="72">
        <v>66</v>
      </c>
      <c r="O23" s="61">
        <v>0</v>
      </c>
      <c r="P23" s="60">
        <v>0</v>
      </c>
      <c r="Q23" s="61"/>
      <c r="R23" s="61">
        <v>0</v>
      </c>
      <c r="S23" s="71">
        <v>0.25</v>
      </c>
      <c r="T23" s="72">
        <v>3</v>
      </c>
      <c r="U23" s="72">
        <v>9</v>
      </c>
      <c r="V23" s="78">
        <v>-6</v>
      </c>
      <c r="W23" s="78">
        <v>-2.06</v>
      </c>
      <c r="X23" s="78">
        <v>-0.22</v>
      </c>
      <c r="Y23" s="71">
        <v>1.4</v>
      </c>
      <c r="Z23" s="72">
        <v>5.3</v>
      </c>
      <c r="AA23" s="78">
        <v>-3.8</v>
      </c>
      <c r="AB23" s="78">
        <v>-1.31</v>
      </c>
      <c r="AC23" s="78">
        <v>-0.68</v>
      </c>
      <c r="AD23" s="64" t="s">
        <v>25</v>
      </c>
    </row>
    <row r="24" spans="1:30" ht="17.25" thickBot="1">
      <c r="A24" s="73">
        <v>22</v>
      </c>
      <c r="B24" s="58" t="s">
        <v>1784</v>
      </c>
      <c r="C24" s="59" t="s">
        <v>1815</v>
      </c>
      <c r="D24" s="70" t="s">
        <v>111</v>
      </c>
      <c r="E24" s="59" t="s">
        <v>91</v>
      </c>
      <c r="F24" s="70" t="s">
        <v>3536</v>
      </c>
      <c r="G24" s="70">
        <v>2000</v>
      </c>
      <c r="H24" s="60">
        <v>0</v>
      </c>
      <c r="I24" s="61"/>
      <c r="J24" s="61"/>
      <c r="K24" s="61"/>
      <c r="L24" s="61"/>
      <c r="M24" s="60">
        <v>0</v>
      </c>
      <c r="N24" s="61"/>
      <c r="O24" s="61">
        <v>0</v>
      </c>
      <c r="P24" s="60">
        <v>0</v>
      </c>
      <c r="Q24" s="61"/>
      <c r="R24" s="72">
        <v>1</v>
      </c>
      <c r="S24" s="60"/>
      <c r="T24" s="61"/>
      <c r="U24" s="61"/>
      <c r="V24" s="61"/>
      <c r="W24" s="61"/>
      <c r="X24" s="61"/>
      <c r="Y24" s="60"/>
      <c r="Z24" s="61"/>
      <c r="AA24" s="61"/>
      <c r="AB24" s="61"/>
      <c r="AC24" s="61"/>
      <c r="AD24" s="64" t="s">
        <v>25</v>
      </c>
    </row>
    <row r="25" spans="1:30" ht="17.25" thickBot="1">
      <c r="A25" s="73">
        <v>23</v>
      </c>
      <c r="B25" s="58" t="s">
        <v>114</v>
      </c>
      <c r="C25" s="59" t="s">
        <v>1828</v>
      </c>
      <c r="D25" s="70" t="s">
        <v>104</v>
      </c>
      <c r="E25" s="59" t="s">
        <v>85</v>
      </c>
      <c r="F25" s="70" t="s">
        <v>3403</v>
      </c>
      <c r="G25" s="70">
        <v>1996</v>
      </c>
      <c r="H25" s="71">
        <v>5</v>
      </c>
      <c r="I25" s="72">
        <v>450</v>
      </c>
      <c r="J25" s="72">
        <v>90</v>
      </c>
      <c r="K25" s="72">
        <v>100</v>
      </c>
      <c r="L25" s="72">
        <v>5</v>
      </c>
      <c r="M25" s="71">
        <v>5</v>
      </c>
      <c r="N25" s="72">
        <v>90</v>
      </c>
      <c r="O25" s="72">
        <v>5</v>
      </c>
      <c r="P25" s="60">
        <v>0</v>
      </c>
      <c r="Q25" s="61"/>
      <c r="R25" s="61">
        <v>0</v>
      </c>
      <c r="S25" s="71">
        <v>1.4</v>
      </c>
      <c r="T25" s="72">
        <v>6</v>
      </c>
      <c r="U25" s="72">
        <v>7</v>
      </c>
      <c r="V25" s="78">
        <v>-1</v>
      </c>
      <c r="W25" s="78">
        <v>-0.2</v>
      </c>
      <c r="X25" s="61"/>
      <c r="Y25" s="71">
        <v>6.9</v>
      </c>
      <c r="Z25" s="72">
        <v>7.7</v>
      </c>
      <c r="AA25" s="78">
        <v>-0.8</v>
      </c>
      <c r="AB25" s="78">
        <v>-0.15</v>
      </c>
      <c r="AC25" s="61"/>
      <c r="AD25" s="64" t="s">
        <v>25</v>
      </c>
    </row>
    <row r="26" spans="1:30" ht="17.25" thickBot="1">
      <c r="A26" s="73">
        <v>24</v>
      </c>
      <c r="B26" s="58" t="s">
        <v>115</v>
      </c>
      <c r="C26" s="59" t="s">
        <v>1814</v>
      </c>
      <c r="D26" s="70" t="s">
        <v>103</v>
      </c>
      <c r="E26" s="59" t="s">
        <v>67</v>
      </c>
      <c r="F26" s="70" t="s">
        <v>3404</v>
      </c>
      <c r="G26" s="70">
        <v>2002</v>
      </c>
      <c r="H26" s="71">
        <v>5</v>
      </c>
      <c r="I26" s="72">
        <v>158</v>
      </c>
      <c r="J26" s="72">
        <v>32</v>
      </c>
      <c r="K26" s="72">
        <v>35.1</v>
      </c>
      <c r="L26" s="72">
        <v>1.8</v>
      </c>
      <c r="M26" s="71">
        <v>1</v>
      </c>
      <c r="N26" s="72">
        <v>90</v>
      </c>
      <c r="O26" s="72">
        <v>1</v>
      </c>
      <c r="P26" s="71">
        <v>4</v>
      </c>
      <c r="Q26" s="72">
        <v>17</v>
      </c>
      <c r="R26" s="61">
        <v>0</v>
      </c>
      <c r="S26" s="71">
        <v>1.2</v>
      </c>
      <c r="T26" s="72">
        <v>2</v>
      </c>
      <c r="U26" s="72">
        <v>3</v>
      </c>
      <c r="V26" s="78">
        <v>-1</v>
      </c>
      <c r="W26" s="78">
        <v>-0.56999999999999995</v>
      </c>
      <c r="X26" s="78">
        <v>-1.19</v>
      </c>
      <c r="Y26" s="71">
        <v>2.5</v>
      </c>
      <c r="Z26" s="72">
        <v>1.5</v>
      </c>
      <c r="AA26" s="79">
        <v>1</v>
      </c>
      <c r="AB26" s="79">
        <v>0.56000000000000005</v>
      </c>
      <c r="AC26" s="78">
        <v>-0.01</v>
      </c>
      <c r="AD26" s="64" t="s">
        <v>25</v>
      </c>
    </row>
    <row r="27" spans="1:30" ht="17.25" thickBot="1">
      <c r="A27" s="73">
        <v>25</v>
      </c>
      <c r="B27" s="58" t="s">
        <v>116</v>
      </c>
      <c r="C27" s="59" t="s">
        <v>1815</v>
      </c>
      <c r="D27" s="70" t="s">
        <v>102</v>
      </c>
      <c r="E27" s="59" t="s">
        <v>95</v>
      </c>
      <c r="F27" s="70" t="s">
        <v>3405</v>
      </c>
      <c r="G27" s="70">
        <v>1999</v>
      </c>
      <c r="H27" s="71">
        <v>3</v>
      </c>
      <c r="I27" s="72">
        <v>152</v>
      </c>
      <c r="J27" s="72">
        <v>51</v>
      </c>
      <c r="K27" s="72">
        <v>33.799999999999997</v>
      </c>
      <c r="L27" s="72">
        <v>1.7</v>
      </c>
      <c r="M27" s="71">
        <v>2</v>
      </c>
      <c r="N27" s="72">
        <v>61</v>
      </c>
      <c r="O27" s="61">
        <v>0</v>
      </c>
      <c r="P27" s="71">
        <v>1</v>
      </c>
      <c r="Q27" s="72">
        <v>31</v>
      </c>
      <c r="R27" s="61">
        <v>0</v>
      </c>
      <c r="S27" s="71">
        <v>0.33</v>
      </c>
      <c r="T27" s="72">
        <v>1</v>
      </c>
      <c r="U27" s="72">
        <v>5</v>
      </c>
      <c r="V27" s="78">
        <v>-4</v>
      </c>
      <c r="W27" s="78">
        <v>-2.37</v>
      </c>
      <c r="X27" s="78">
        <v>-2.37</v>
      </c>
      <c r="Y27" s="71">
        <v>0.6</v>
      </c>
      <c r="Z27" s="72">
        <v>4.4000000000000004</v>
      </c>
      <c r="AA27" s="78">
        <v>-3.8</v>
      </c>
      <c r="AB27" s="78">
        <v>-2.27</v>
      </c>
      <c r="AC27" s="78">
        <v>-2.0499999999999998</v>
      </c>
      <c r="AD27" s="64" t="s">
        <v>25</v>
      </c>
    </row>
    <row r="28" spans="1:30" ht="17.25" thickBot="1">
      <c r="A28" s="73">
        <v>26</v>
      </c>
      <c r="B28" s="58" t="s">
        <v>117</v>
      </c>
      <c r="C28" s="59" t="s">
        <v>1829</v>
      </c>
      <c r="D28" s="70" t="s">
        <v>102</v>
      </c>
      <c r="E28" s="59" t="s">
        <v>91</v>
      </c>
      <c r="F28" s="70" t="s">
        <v>3406</v>
      </c>
      <c r="G28" s="70">
        <v>1990</v>
      </c>
      <c r="H28" s="71">
        <v>5</v>
      </c>
      <c r="I28" s="72">
        <v>375</v>
      </c>
      <c r="J28" s="72">
        <v>75</v>
      </c>
      <c r="K28" s="72">
        <v>83.3</v>
      </c>
      <c r="L28" s="72">
        <v>4.2</v>
      </c>
      <c r="M28" s="71">
        <v>5</v>
      </c>
      <c r="N28" s="72">
        <v>75</v>
      </c>
      <c r="O28" s="61">
        <v>0</v>
      </c>
      <c r="P28" s="60">
        <v>0</v>
      </c>
      <c r="Q28" s="61"/>
      <c r="R28" s="61">
        <v>0</v>
      </c>
      <c r="S28" s="71">
        <v>2</v>
      </c>
      <c r="T28" s="72">
        <v>8</v>
      </c>
      <c r="U28" s="72">
        <v>2</v>
      </c>
      <c r="V28" s="79">
        <v>6</v>
      </c>
      <c r="W28" s="79">
        <v>1.44</v>
      </c>
      <c r="X28" s="79">
        <v>5.04</v>
      </c>
      <c r="Y28" s="71">
        <v>6</v>
      </c>
      <c r="Z28" s="72">
        <v>7.6</v>
      </c>
      <c r="AA28" s="78">
        <v>-1.6</v>
      </c>
      <c r="AB28" s="78">
        <v>-0.39</v>
      </c>
      <c r="AC28" s="79">
        <v>0.49</v>
      </c>
      <c r="AD28" s="64" t="s">
        <v>25</v>
      </c>
    </row>
    <row r="29" spans="1:30" ht="17.25" thickBot="1">
      <c r="A29" s="73">
        <v>27</v>
      </c>
      <c r="B29" s="58" t="s">
        <v>118</v>
      </c>
      <c r="C29" s="59" t="s">
        <v>1825</v>
      </c>
      <c r="D29" s="70" t="s">
        <v>1822</v>
      </c>
      <c r="E29" s="59" t="s">
        <v>69</v>
      </c>
      <c r="F29" s="70" t="s">
        <v>3407</v>
      </c>
      <c r="G29" s="70">
        <v>2000</v>
      </c>
      <c r="H29" s="71">
        <v>4</v>
      </c>
      <c r="I29" s="72">
        <v>308</v>
      </c>
      <c r="J29" s="72">
        <v>77</v>
      </c>
      <c r="K29" s="72">
        <v>68.400000000000006</v>
      </c>
      <c r="L29" s="72">
        <v>3.4</v>
      </c>
      <c r="M29" s="71">
        <v>4</v>
      </c>
      <c r="N29" s="72">
        <v>77</v>
      </c>
      <c r="O29" s="61">
        <v>0</v>
      </c>
      <c r="P29" s="60">
        <v>0</v>
      </c>
      <c r="Q29" s="61"/>
      <c r="R29" s="61">
        <v>0</v>
      </c>
      <c r="S29" s="71">
        <v>1.5</v>
      </c>
      <c r="T29" s="72">
        <v>5</v>
      </c>
      <c r="U29" s="72">
        <v>4</v>
      </c>
      <c r="V29" s="79">
        <v>1</v>
      </c>
      <c r="W29" s="79">
        <v>0.28999999999999998</v>
      </c>
      <c r="X29" s="79">
        <v>3.46</v>
      </c>
      <c r="Y29" s="71">
        <v>7.1</v>
      </c>
      <c r="Z29" s="72">
        <v>5.3</v>
      </c>
      <c r="AA29" s="79">
        <v>1.8</v>
      </c>
      <c r="AB29" s="79">
        <v>0.51</v>
      </c>
      <c r="AC29" s="79">
        <v>1.73</v>
      </c>
      <c r="AD29" s="64" t="s">
        <v>25</v>
      </c>
    </row>
    <row r="30" spans="1:30" ht="17.25" thickBot="1">
      <c r="A30" s="73">
        <v>28</v>
      </c>
      <c r="B30" s="58" t="s">
        <v>119</v>
      </c>
      <c r="C30" s="59" t="s">
        <v>1815</v>
      </c>
      <c r="D30" s="70" t="s">
        <v>102</v>
      </c>
      <c r="E30" s="59" t="s">
        <v>2356</v>
      </c>
      <c r="F30" s="70" t="s">
        <v>3408</v>
      </c>
      <c r="G30" s="70">
        <v>2001</v>
      </c>
      <c r="H30" s="71">
        <v>2</v>
      </c>
      <c r="I30" s="72">
        <v>164</v>
      </c>
      <c r="J30" s="72">
        <v>82</v>
      </c>
      <c r="K30" s="72">
        <v>36.4</v>
      </c>
      <c r="L30" s="72">
        <v>1.8</v>
      </c>
      <c r="M30" s="71">
        <v>2</v>
      </c>
      <c r="N30" s="72">
        <v>82</v>
      </c>
      <c r="O30" s="72">
        <v>1</v>
      </c>
      <c r="P30" s="60">
        <v>0</v>
      </c>
      <c r="Q30" s="61"/>
      <c r="R30" s="61">
        <v>0</v>
      </c>
      <c r="S30" s="71">
        <v>0.5</v>
      </c>
      <c r="T30" s="72">
        <v>3</v>
      </c>
      <c r="U30" s="72">
        <v>4</v>
      </c>
      <c r="V30" s="78">
        <v>-1</v>
      </c>
      <c r="W30" s="78">
        <v>-0.55000000000000004</v>
      </c>
      <c r="X30" s="79">
        <v>0.4</v>
      </c>
      <c r="Y30" s="71">
        <v>1.4</v>
      </c>
      <c r="Z30" s="72">
        <v>4.5</v>
      </c>
      <c r="AA30" s="78">
        <v>-3.1</v>
      </c>
      <c r="AB30" s="78">
        <v>-1.72</v>
      </c>
      <c r="AC30" s="78">
        <v>-0.23</v>
      </c>
      <c r="AD30" s="64" t="s">
        <v>25</v>
      </c>
    </row>
    <row r="31" spans="1:30" ht="17.25" thickBot="1">
      <c r="A31" s="73">
        <v>29</v>
      </c>
      <c r="B31" s="58" t="s">
        <v>119</v>
      </c>
      <c r="C31" s="59" t="s">
        <v>1815</v>
      </c>
      <c r="D31" s="70" t="s">
        <v>103</v>
      </c>
      <c r="E31" s="59" t="s">
        <v>83</v>
      </c>
      <c r="F31" s="70" t="s">
        <v>3408</v>
      </c>
      <c r="G31" s="70">
        <v>2001</v>
      </c>
      <c r="H31" s="71">
        <v>1</v>
      </c>
      <c r="I31" s="72">
        <v>6</v>
      </c>
      <c r="J31" s="72">
        <v>6</v>
      </c>
      <c r="K31" s="72">
        <v>1.3</v>
      </c>
      <c r="L31" s="72">
        <v>0.1</v>
      </c>
      <c r="M31" s="60">
        <v>0</v>
      </c>
      <c r="N31" s="61"/>
      <c r="O31" s="61">
        <v>0</v>
      </c>
      <c r="P31" s="71">
        <v>1</v>
      </c>
      <c r="Q31" s="72">
        <v>6</v>
      </c>
      <c r="R31" s="72">
        <v>1</v>
      </c>
      <c r="S31" s="71">
        <v>3</v>
      </c>
      <c r="T31" s="61">
        <v>0</v>
      </c>
      <c r="U31" s="61">
        <v>0</v>
      </c>
      <c r="V31" s="61">
        <v>0</v>
      </c>
      <c r="W31" s="61">
        <v>0</v>
      </c>
      <c r="X31" s="78">
        <v>-0.2</v>
      </c>
      <c r="Y31" s="60">
        <v>0</v>
      </c>
      <c r="Z31" s="61">
        <v>0</v>
      </c>
      <c r="AA31" s="61">
        <v>0</v>
      </c>
      <c r="AB31" s="61">
        <v>0</v>
      </c>
      <c r="AC31" s="78">
        <v>-0.52</v>
      </c>
      <c r="AD31" s="64" t="s">
        <v>25</v>
      </c>
    </row>
    <row r="32" spans="1:30" ht="17.25" thickBot="1">
      <c r="A32" s="73">
        <v>30</v>
      </c>
      <c r="B32" s="58" t="s">
        <v>120</v>
      </c>
      <c r="C32" s="59" t="s">
        <v>1817</v>
      </c>
      <c r="D32" s="70" t="s">
        <v>111</v>
      </c>
      <c r="E32" s="59" t="s">
        <v>91</v>
      </c>
      <c r="F32" s="70" t="s">
        <v>3409</v>
      </c>
      <c r="G32" s="70">
        <v>1993</v>
      </c>
      <c r="H32" s="71">
        <v>5</v>
      </c>
      <c r="I32" s="72">
        <v>450</v>
      </c>
      <c r="J32" s="72">
        <v>90</v>
      </c>
      <c r="K32" s="72">
        <v>100</v>
      </c>
      <c r="L32" s="72">
        <v>5</v>
      </c>
      <c r="M32" s="71">
        <v>5</v>
      </c>
      <c r="N32" s="72">
        <v>90</v>
      </c>
      <c r="O32" s="72">
        <v>5</v>
      </c>
      <c r="P32" s="60">
        <v>0</v>
      </c>
      <c r="Q32" s="61"/>
      <c r="R32" s="61">
        <v>0</v>
      </c>
      <c r="S32" s="71">
        <v>2</v>
      </c>
      <c r="T32" s="72">
        <v>10</v>
      </c>
      <c r="U32" s="72">
        <v>7</v>
      </c>
      <c r="V32" s="79">
        <v>3</v>
      </c>
      <c r="W32" s="79">
        <v>0.6</v>
      </c>
      <c r="X32" s="61"/>
      <c r="Y32" s="71">
        <v>7.9</v>
      </c>
      <c r="Z32" s="72">
        <v>10.199999999999999</v>
      </c>
      <c r="AA32" s="78">
        <v>-2.4</v>
      </c>
      <c r="AB32" s="78">
        <v>-0.47</v>
      </c>
      <c r="AC32" s="61"/>
      <c r="AD32" s="64" t="s">
        <v>25</v>
      </c>
    </row>
    <row r="33" spans="1:30" ht="17.25" thickBot="1">
      <c r="A33" s="73">
        <v>31</v>
      </c>
      <c r="B33" s="58" t="s">
        <v>121</v>
      </c>
      <c r="C33" s="59" t="s">
        <v>1833</v>
      </c>
      <c r="D33" s="70" t="s">
        <v>1836</v>
      </c>
      <c r="E33" s="59" t="s">
        <v>87</v>
      </c>
      <c r="F33" s="70" t="s">
        <v>3410</v>
      </c>
      <c r="G33" s="70">
        <v>1992</v>
      </c>
      <c r="H33" s="71">
        <v>4</v>
      </c>
      <c r="I33" s="72">
        <v>341</v>
      </c>
      <c r="J33" s="72">
        <v>85</v>
      </c>
      <c r="K33" s="72">
        <v>75.8</v>
      </c>
      <c r="L33" s="72">
        <v>3.8</v>
      </c>
      <c r="M33" s="71">
        <v>4</v>
      </c>
      <c r="N33" s="72">
        <v>85</v>
      </c>
      <c r="O33" s="72">
        <v>3</v>
      </c>
      <c r="P33" s="60">
        <v>0</v>
      </c>
      <c r="Q33" s="61"/>
      <c r="R33" s="61">
        <v>0</v>
      </c>
      <c r="S33" s="71">
        <v>1.5</v>
      </c>
      <c r="T33" s="72">
        <v>6</v>
      </c>
      <c r="U33" s="72">
        <v>6</v>
      </c>
      <c r="V33" s="61">
        <v>0</v>
      </c>
      <c r="W33" s="61">
        <v>0</v>
      </c>
      <c r="X33" s="61">
        <v>0</v>
      </c>
      <c r="Y33" s="71">
        <v>4.5</v>
      </c>
      <c r="Z33" s="72">
        <v>5.8</v>
      </c>
      <c r="AA33" s="78">
        <v>-1.3</v>
      </c>
      <c r="AB33" s="78">
        <v>-0.34</v>
      </c>
      <c r="AC33" s="61">
        <v>0</v>
      </c>
      <c r="AD33" s="64" t="s">
        <v>25</v>
      </c>
    </row>
    <row r="34" spans="1:30" ht="17.25" thickBot="1">
      <c r="A34" s="73">
        <v>32</v>
      </c>
      <c r="B34" s="58" t="s">
        <v>707</v>
      </c>
      <c r="C34" s="59" t="s">
        <v>1815</v>
      </c>
      <c r="D34" s="70" t="s">
        <v>111</v>
      </c>
      <c r="E34" s="59" t="s">
        <v>71</v>
      </c>
      <c r="F34" s="70" t="s">
        <v>3764</v>
      </c>
      <c r="G34" s="70">
        <v>1999</v>
      </c>
      <c r="H34" s="60">
        <v>0</v>
      </c>
      <c r="I34" s="61"/>
      <c r="J34" s="61"/>
      <c r="K34" s="61"/>
      <c r="L34" s="61"/>
      <c r="M34" s="60">
        <v>0</v>
      </c>
      <c r="N34" s="61"/>
      <c r="O34" s="61">
        <v>0</v>
      </c>
      <c r="P34" s="60">
        <v>0</v>
      </c>
      <c r="Q34" s="61"/>
      <c r="R34" s="72">
        <v>1</v>
      </c>
      <c r="S34" s="60"/>
      <c r="T34" s="61"/>
      <c r="U34" s="61"/>
      <c r="V34" s="61"/>
      <c r="W34" s="61"/>
      <c r="X34" s="61"/>
      <c r="Y34" s="60"/>
      <c r="Z34" s="61"/>
      <c r="AA34" s="61"/>
      <c r="AB34" s="61"/>
      <c r="AC34" s="61"/>
      <c r="AD34" s="64" t="s">
        <v>25</v>
      </c>
    </row>
    <row r="35" spans="1:30" ht="17.25" thickBot="1">
      <c r="A35" s="73">
        <v>33</v>
      </c>
      <c r="B35" s="58" t="s">
        <v>122</v>
      </c>
      <c r="C35" s="59" t="s">
        <v>1830</v>
      </c>
      <c r="D35" s="70" t="s">
        <v>102</v>
      </c>
      <c r="E35" s="59" t="s">
        <v>87</v>
      </c>
      <c r="F35" s="70" t="s">
        <v>3411</v>
      </c>
      <c r="G35" s="70">
        <v>1997</v>
      </c>
      <c r="H35" s="71">
        <v>5</v>
      </c>
      <c r="I35" s="72">
        <v>334</v>
      </c>
      <c r="J35" s="72">
        <v>67</v>
      </c>
      <c r="K35" s="72">
        <v>74.2</v>
      </c>
      <c r="L35" s="72">
        <v>3.7</v>
      </c>
      <c r="M35" s="71">
        <v>4</v>
      </c>
      <c r="N35" s="72">
        <v>79</v>
      </c>
      <c r="O35" s="61">
        <v>0</v>
      </c>
      <c r="P35" s="71">
        <v>1</v>
      </c>
      <c r="Q35" s="72">
        <v>20</v>
      </c>
      <c r="R35" s="61">
        <v>0</v>
      </c>
      <c r="S35" s="71">
        <v>1.4</v>
      </c>
      <c r="T35" s="72">
        <v>6</v>
      </c>
      <c r="U35" s="72">
        <v>5</v>
      </c>
      <c r="V35" s="79">
        <v>1</v>
      </c>
      <c r="W35" s="79">
        <v>0.27</v>
      </c>
      <c r="X35" s="79">
        <v>1.05</v>
      </c>
      <c r="Y35" s="71">
        <v>4.5999999999999996</v>
      </c>
      <c r="Z35" s="72">
        <v>5.5</v>
      </c>
      <c r="AA35" s="78">
        <v>-1</v>
      </c>
      <c r="AB35" s="78">
        <v>-0.27</v>
      </c>
      <c r="AC35" s="79">
        <v>0.3</v>
      </c>
      <c r="AD35" s="64" t="s">
        <v>25</v>
      </c>
    </row>
    <row r="36" spans="1:30" ht="17.25" thickBot="1">
      <c r="A36" s="73">
        <v>34</v>
      </c>
      <c r="B36" s="58" t="s">
        <v>123</v>
      </c>
      <c r="C36" s="59" t="s">
        <v>1827</v>
      </c>
      <c r="D36" s="70" t="s">
        <v>102</v>
      </c>
      <c r="E36" s="59" t="s">
        <v>85</v>
      </c>
      <c r="F36" s="70" t="s">
        <v>3412</v>
      </c>
      <c r="G36" s="70">
        <v>1991</v>
      </c>
      <c r="H36" s="71">
        <v>5</v>
      </c>
      <c r="I36" s="72">
        <v>384</v>
      </c>
      <c r="J36" s="72">
        <v>77</v>
      </c>
      <c r="K36" s="72">
        <v>85.3</v>
      </c>
      <c r="L36" s="72">
        <v>4.3</v>
      </c>
      <c r="M36" s="71">
        <v>5</v>
      </c>
      <c r="N36" s="72">
        <v>77</v>
      </c>
      <c r="O36" s="72">
        <v>4</v>
      </c>
      <c r="P36" s="60">
        <v>0</v>
      </c>
      <c r="Q36" s="61"/>
      <c r="R36" s="61">
        <v>0</v>
      </c>
      <c r="S36" s="71">
        <v>1.4</v>
      </c>
      <c r="T36" s="72">
        <v>5</v>
      </c>
      <c r="U36" s="72">
        <v>4</v>
      </c>
      <c r="V36" s="79">
        <v>1</v>
      </c>
      <c r="W36" s="79">
        <v>0.23</v>
      </c>
      <c r="X36" s="79">
        <v>2.96</v>
      </c>
      <c r="Y36" s="71">
        <v>5.8</v>
      </c>
      <c r="Z36" s="72">
        <v>4.9000000000000004</v>
      </c>
      <c r="AA36" s="79">
        <v>0.8</v>
      </c>
      <c r="AB36" s="79">
        <v>0.2</v>
      </c>
      <c r="AC36" s="79">
        <v>2.36</v>
      </c>
      <c r="AD36" s="64" t="s">
        <v>25</v>
      </c>
    </row>
    <row r="37" spans="1:30" ht="17.25" thickBot="1">
      <c r="A37" s="73">
        <v>35</v>
      </c>
      <c r="B37" s="58" t="s">
        <v>124</v>
      </c>
      <c r="C37" s="59" t="s">
        <v>1829</v>
      </c>
      <c r="D37" s="70" t="s">
        <v>1822</v>
      </c>
      <c r="E37" s="59" t="s">
        <v>83</v>
      </c>
      <c r="F37" s="70" t="s">
        <v>3413</v>
      </c>
      <c r="G37" s="70">
        <v>1997</v>
      </c>
      <c r="H37" s="71">
        <v>4</v>
      </c>
      <c r="I37" s="72">
        <v>187</v>
      </c>
      <c r="J37" s="72">
        <v>47</v>
      </c>
      <c r="K37" s="72">
        <v>41.6</v>
      </c>
      <c r="L37" s="72">
        <v>2.1</v>
      </c>
      <c r="M37" s="71">
        <v>2</v>
      </c>
      <c r="N37" s="72">
        <v>54</v>
      </c>
      <c r="O37" s="61">
        <v>0</v>
      </c>
      <c r="P37" s="71">
        <v>2</v>
      </c>
      <c r="Q37" s="72">
        <v>40</v>
      </c>
      <c r="R37" s="72">
        <v>1</v>
      </c>
      <c r="S37" s="71">
        <v>1.5</v>
      </c>
      <c r="T37" s="72">
        <v>7</v>
      </c>
      <c r="U37" s="72">
        <v>4</v>
      </c>
      <c r="V37" s="79">
        <v>3</v>
      </c>
      <c r="W37" s="79">
        <v>1.44</v>
      </c>
      <c r="X37" s="79">
        <v>2.13</v>
      </c>
      <c r="Y37" s="71">
        <v>5.6</v>
      </c>
      <c r="Z37" s="72">
        <v>4.9000000000000004</v>
      </c>
      <c r="AA37" s="79">
        <v>0.7</v>
      </c>
      <c r="AB37" s="79">
        <v>0.33</v>
      </c>
      <c r="AC37" s="78">
        <v>-0.31</v>
      </c>
      <c r="AD37" s="64" t="s">
        <v>25</v>
      </c>
    </row>
    <row r="38" spans="1:30" ht="17.25" thickBot="1">
      <c r="A38" s="73">
        <v>36</v>
      </c>
      <c r="B38" s="58" t="s">
        <v>2873</v>
      </c>
      <c r="C38" s="59" t="s">
        <v>1823</v>
      </c>
      <c r="D38" s="70" t="s">
        <v>104</v>
      </c>
      <c r="E38" s="59" t="s">
        <v>79</v>
      </c>
      <c r="F38" s="70" t="s">
        <v>3765</v>
      </c>
      <c r="G38" s="70">
        <v>2004</v>
      </c>
      <c r="H38" s="60">
        <v>0</v>
      </c>
      <c r="I38" s="61"/>
      <c r="J38" s="61"/>
      <c r="K38" s="61"/>
      <c r="L38" s="61"/>
      <c r="M38" s="60">
        <v>0</v>
      </c>
      <c r="N38" s="61"/>
      <c r="O38" s="61">
        <v>0</v>
      </c>
      <c r="P38" s="60">
        <v>0</v>
      </c>
      <c r="Q38" s="61"/>
      <c r="R38" s="72">
        <v>4</v>
      </c>
      <c r="S38" s="60"/>
      <c r="T38" s="61"/>
      <c r="U38" s="61"/>
      <c r="V38" s="61"/>
      <c r="W38" s="61"/>
      <c r="X38" s="61"/>
      <c r="Y38" s="60"/>
      <c r="Z38" s="61"/>
      <c r="AA38" s="61"/>
      <c r="AB38" s="61"/>
      <c r="AC38" s="61"/>
      <c r="AD38" s="64" t="s">
        <v>25</v>
      </c>
    </row>
    <row r="39" spans="1:30" ht="17.25" thickBot="1">
      <c r="A39" s="73">
        <v>37</v>
      </c>
      <c r="B39" s="58" t="s">
        <v>2998</v>
      </c>
      <c r="C39" s="59" t="s">
        <v>1815</v>
      </c>
      <c r="D39" s="70" t="s">
        <v>111</v>
      </c>
      <c r="E39" s="59" t="s">
        <v>77</v>
      </c>
      <c r="F39" s="70" t="s">
        <v>3766</v>
      </c>
      <c r="G39" s="70">
        <v>1999</v>
      </c>
      <c r="H39" s="60">
        <v>0</v>
      </c>
      <c r="I39" s="61"/>
      <c r="J39" s="61"/>
      <c r="K39" s="61"/>
      <c r="L39" s="61"/>
      <c r="M39" s="60">
        <v>0</v>
      </c>
      <c r="N39" s="61"/>
      <c r="O39" s="61">
        <v>0</v>
      </c>
      <c r="P39" s="60">
        <v>0</v>
      </c>
      <c r="Q39" s="61"/>
      <c r="R39" s="72">
        <v>1</v>
      </c>
      <c r="S39" s="60"/>
      <c r="T39" s="61"/>
      <c r="U39" s="61"/>
      <c r="V39" s="61"/>
      <c r="W39" s="61"/>
      <c r="X39" s="61"/>
      <c r="Y39" s="60"/>
      <c r="Z39" s="61"/>
      <c r="AA39" s="61"/>
      <c r="AB39" s="61"/>
      <c r="AC39" s="61"/>
      <c r="AD39" s="64" t="s">
        <v>25</v>
      </c>
    </row>
    <row r="40" spans="1:30" ht="17.25" thickBot="1">
      <c r="A40" s="73">
        <v>38</v>
      </c>
      <c r="B40" s="58" t="s">
        <v>2679</v>
      </c>
      <c r="C40" s="59" t="s">
        <v>1868</v>
      </c>
      <c r="D40" s="70" t="s">
        <v>1836</v>
      </c>
      <c r="E40" s="59" t="s">
        <v>2356</v>
      </c>
      <c r="F40" s="70" t="s">
        <v>3414</v>
      </c>
      <c r="G40" s="70">
        <v>1993</v>
      </c>
      <c r="H40" s="71">
        <v>3</v>
      </c>
      <c r="I40" s="72">
        <v>250</v>
      </c>
      <c r="J40" s="72">
        <v>83</v>
      </c>
      <c r="K40" s="72">
        <v>55.6</v>
      </c>
      <c r="L40" s="72">
        <v>2.8</v>
      </c>
      <c r="M40" s="71">
        <v>3</v>
      </c>
      <c r="N40" s="72">
        <v>83</v>
      </c>
      <c r="O40" s="72">
        <v>2</v>
      </c>
      <c r="P40" s="60">
        <v>0</v>
      </c>
      <c r="Q40" s="61"/>
      <c r="R40" s="61">
        <v>0</v>
      </c>
      <c r="S40" s="71">
        <v>0.33</v>
      </c>
      <c r="T40" s="72">
        <v>2</v>
      </c>
      <c r="U40" s="72">
        <v>4</v>
      </c>
      <c r="V40" s="78">
        <v>-2</v>
      </c>
      <c r="W40" s="78">
        <v>-0.72</v>
      </c>
      <c r="X40" s="79">
        <v>0.18</v>
      </c>
      <c r="Y40" s="71">
        <v>1.7</v>
      </c>
      <c r="Z40" s="72">
        <v>7.1</v>
      </c>
      <c r="AA40" s="78">
        <v>-5.4</v>
      </c>
      <c r="AB40" s="78">
        <v>-1.96</v>
      </c>
      <c r="AC40" s="78">
        <v>-0.85</v>
      </c>
      <c r="AD40" s="64" t="s">
        <v>25</v>
      </c>
    </row>
    <row r="41" spans="1:30" ht="17.25" thickBot="1">
      <c r="A41" s="73">
        <v>39</v>
      </c>
      <c r="B41" s="58" t="s">
        <v>3767</v>
      </c>
      <c r="C41" s="59" t="s">
        <v>1863</v>
      </c>
      <c r="D41" s="70" t="s">
        <v>103</v>
      </c>
      <c r="E41" s="59" t="s">
        <v>73</v>
      </c>
      <c r="F41" s="70" t="s">
        <v>3768</v>
      </c>
      <c r="G41" s="70">
        <v>2004</v>
      </c>
      <c r="H41" s="60">
        <v>0</v>
      </c>
      <c r="I41" s="61"/>
      <c r="J41" s="61"/>
      <c r="K41" s="61"/>
      <c r="L41" s="61"/>
      <c r="M41" s="60">
        <v>0</v>
      </c>
      <c r="N41" s="61"/>
      <c r="O41" s="61">
        <v>0</v>
      </c>
      <c r="P41" s="60">
        <v>0</v>
      </c>
      <c r="Q41" s="61"/>
      <c r="R41" s="72">
        <v>1</v>
      </c>
      <c r="S41" s="60"/>
      <c r="T41" s="61"/>
      <c r="U41" s="61"/>
      <c r="V41" s="61"/>
      <c r="W41" s="61"/>
      <c r="X41" s="61"/>
      <c r="Y41" s="60"/>
      <c r="Z41" s="61"/>
      <c r="AA41" s="61"/>
      <c r="AB41" s="61"/>
      <c r="AC41" s="61"/>
      <c r="AD41" s="64" t="s">
        <v>25</v>
      </c>
    </row>
    <row r="42" spans="1:30" ht="17.25" thickBot="1">
      <c r="A42" s="73">
        <v>40</v>
      </c>
      <c r="B42" s="58" t="s">
        <v>3769</v>
      </c>
      <c r="C42" s="59" t="s">
        <v>1854</v>
      </c>
      <c r="D42" s="70" t="s">
        <v>104</v>
      </c>
      <c r="E42" s="59" t="s">
        <v>75</v>
      </c>
      <c r="F42" s="70" t="s">
        <v>3179</v>
      </c>
      <c r="G42" s="70">
        <v>1997</v>
      </c>
      <c r="H42" s="60">
        <v>0</v>
      </c>
      <c r="I42" s="61"/>
      <c r="J42" s="61"/>
      <c r="K42" s="61"/>
      <c r="L42" s="61"/>
      <c r="M42" s="60">
        <v>0</v>
      </c>
      <c r="N42" s="61"/>
      <c r="O42" s="61">
        <v>0</v>
      </c>
      <c r="P42" s="60">
        <v>0</v>
      </c>
      <c r="Q42" s="61"/>
      <c r="R42" s="72">
        <v>1</v>
      </c>
      <c r="S42" s="60"/>
      <c r="T42" s="61"/>
      <c r="U42" s="61"/>
      <c r="V42" s="61"/>
      <c r="W42" s="61"/>
      <c r="X42" s="61"/>
      <c r="Y42" s="60"/>
      <c r="Z42" s="61"/>
      <c r="AA42" s="61"/>
      <c r="AB42" s="61"/>
      <c r="AC42" s="61"/>
      <c r="AD42" s="64" t="s">
        <v>25</v>
      </c>
    </row>
    <row r="43" spans="1:30" ht="17.25" thickBot="1">
      <c r="A43" s="73">
        <v>41</v>
      </c>
      <c r="B43" s="58" t="s">
        <v>125</v>
      </c>
      <c r="C43" s="59" t="s">
        <v>1834</v>
      </c>
      <c r="D43" s="70" t="s">
        <v>103</v>
      </c>
      <c r="E43" s="59" t="s">
        <v>77</v>
      </c>
      <c r="F43" s="70" t="s">
        <v>3415</v>
      </c>
      <c r="G43" s="70">
        <v>1998</v>
      </c>
      <c r="H43" s="71">
        <v>1</v>
      </c>
      <c r="I43" s="72">
        <v>19</v>
      </c>
      <c r="J43" s="72">
        <v>19</v>
      </c>
      <c r="K43" s="72">
        <v>4.2</v>
      </c>
      <c r="L43" s="72">
        <v>0.2</v>
      </c>
      <c r="M43" s="60">
        <v>0</v>
      </c>
      <c r="N43" s="61"/>
      <c r="O43" s="61">
        <v>0</v>
      </c>
      <c r="P43" s="71">
        <v>1</v>
      </c>
      <c r="Q43" s="72">
        <v>19</v>
      </c>
      <c r="R43" s="61">
        <v>0</v>
      </c>
      <c r="S43" s="71">
        <v>1</v>
      </c>
      <c r="T43" s="61">
        <v>0</v>
      </c>
      <c r="U43" s="61">
        <v>0</v>
      </c>
      <c r="V43" s="61">
        <v>0</v>
      </c>
      <c r="W43" s="61">
        <v>0</v>
      </c>
      <c r="X43" s="78">
        <v>-0.42</v>
      </c>
      <c r="Y43" s="71">
        <v>0.4</v>
      </c>
      <c r="Z43" s="72">
        <v>0.2</v>
      </c>
      <c r="AA43" s="79">
        <v>0.2</v>
      </c>
      <c r="AB43" s="79">
        <v>0.92</v>
      </c>
      <c r="AC43" s="79">
        <v>0.08</v>
      </c>
      <c r="AD43" s="64" t="s">
        <v>25</v>
      </c>
    </row>
    <row r="44" spans="1:30" ht="17.25" thickBot="1">
      <c r="A44" s="73">
        <v>42</v>
      </c>
      <c r="B44" s="58" t="s">
        <v>2986</v>
      </c>
      <c r="C44" s="59" t="s">
        <v>1815</v>
      </c>
      <c r="D44" s="70" t="s">
        <v>103</v>
      </c>
      <c r="E44" s="59" t="s">
        <v>2671</v>
      </c>
      <c r="F44" s="70" t="s">
        <v>3416</v>
      </c>
      <c r="G44" s="70">
        <v>1993</v>
      </c>
      <c r="H44" s="71">
        <v>2</v>
      </c>
      <c r="I44" s="72">
        <v>146</v>
      </c>
      <c r="J44" s="72">
        <v>73</v>
      </c>
      <c r="K44" s="72">
        <v>40.6</v>
      </c>
      <c r="L44" s="72">
        <v>1.6</v>
      </c>
      <c r="M44" s="71">
        <v>2</v>
      </c>
      <c r="N44" s="72">
        <v>73</v>
      </c>
      <c r="O44" s="61">
        <v>0</v>
      </c>
      <c r="P44" s="60">
        <v>0</v>
      </c>
      <c r="Q44" s="61"/>
      <c r="R44" s="61">
        <v>0</v>
      </c>
      <c r="S44" s="60">
        <v>0</v>
      </c>
      <c r="T44" s="61">
        <v>0</v>
      </c>
      <c r="U44" s="72">
        <v>4</v>
      </c>
      <c r="V44" s="78">
        <v>-4</v>
      </c>
      <c r="W44" s="78">
        <v>-2.4700000000000002</v>
      </c>
      <c r="X44" s="78">
        <v>-0.78</v>
      </c>
      <c r="Y44" s="71">
        <v>1.3</v>
      </c>
      <c r="Z44" s="72">
        <v>3</v>
      </c>
      <c r="AA44" s="78">
        <v>-1.6</v>
      </c>
      <c r="AB44" s="78">
        <v>-1</v>
      </c>
      <c r="AC44" s="78">
        <v>-0.09</v>
      </c>
      <c r="AD44" s="64" t="s">
        <v>25</v>
      </c>
    </row>
    <row r="45" spans="1:30" ht="17.25" thickBot="1">
      <c r="A45" s="73">
        <v>43</v>
      </c>
      <c r="B45" s="58" t="s">
        <v>126</v>
      </c>
      <c r="C45" s="59" t="s">
        <v>1815</v>
      </c>
      <c r="D45" s="70" t="s">
        <v>102</v>
      </c>
      <c r="E45" s="59" t="s">
        <v>67</v>
      </c>
      <c r="F45" s="70" t="s">
        <v>3417</v>
      </c>
      <c r="G45" s="70">
        <v>1997</v>
      </c>
      <c r="H45" s="71">
        <v>5</v>
      </c>
      <c r="I45" s="72">
        <v>176</v>
      </c>
      <c r="J45" s="72">
        <v>35</v>
      </c>
      <c r="K45" s="72">
        <v>39.1</v>
      </c>
      <c r="L45" s="72">
        <v>2</v>
      </c>
      <c r="M45" s="71">
        <v>1</v>
      </c>
      <c r="N45" s="72">
        <v>82</v>
      </c>
      <c r="O45" s="61">
        <v>0</v>
      </c>
      <c r="P45" s="71">
        <v>4</v>
      </c>
      <c r="Q45" s="72">
        <v>24</v>
      </c>
      <c r="R45" s="61">
        <v>0</v>
      </c>
      <c r="S45" s="71">
        <v>1.2</v>
      </c>
      <c r="T45" s="72">
        <v>4</v>
      </c>
      <c r="U45" s="72">
        <v>2</v>
      </c>
      <c r="V45" s="79">
        <v>2</v>
      </c>
      <c r="W45" s="79">
        <v>1.02</v>
      </c>
      <c r="X45" s="79">
        <v>1.35</v>
      </c>
      <c r="Y45" s="71">
        <v>4.0999999999999996</v>
      </c>
      <c r="Z45" s="72">
        <v>1.7</v>
      </c>
      <c r="AA45" s="79">
        <v>2.4</v>
      </c>
      <c r="AB45" s="79">
        <v>1.23</v>
      </c>
      <c r="AC45" s="79">
        <v>1.08</v>
      </c>
      <c r="AD45" s="64" t="s">
        <v>25</v>
      </c>
    </row>
    <row r="46" spans="1:30" ht="17.25" thickBot="1">
      <c r="A46" s="73">
        <v>44</v>
      </c>
      <c r="B46" s="58" t="s">
        <v>2680</v>
      </c>
      <c r="C46" s="59" t="s">
        <v>1815</v>
      </c>
      <c r="D46" s="70" t="s">
        <v>1856</v>
      </c>
      <c r="E46" s="59" t="s">
        <v>2356</v>
      </c>
      <c r="F46" s="70" t="s">
        <v>3418</v>
      </c>
      <c r="G46" s="70">
        <v>1988</v>
      </c>
      <c r="H46" s="71">
        <v>5</v>
      </c>
      <c r="I46" s="72">
        <v>236</v>
      </c>
      <c r="J46" s="72">
        <v>47</v>
      </c>
      <c r="K46" s="72">
        <v>52.4</v>
      </c>
      <c r="L46" s="72">
        <v>2.6</v>
      </c>
      <c r="M46" s="71">
        <v>2</v>
      </c>
      <c r="N46" s="72">
        <v>85</v>
      </c>
      <c r="O46" s="72">
        <v>1</v>
      </c>
      <c r="P46" s="71">
        <v>3</v>
      </c>
      <c r="Q46" s="72">
        <v>22</v>
      </c>
      <c r="R46" s="61">
        <v>0</v>
      </c>
      <c r="S46" s="71">
        <v>0.2</v>
      </c>
      <c r="T46" s="72">
        <v>2</v>
      </c>
      <c r="U46" s="72">
        <v>5</v>
      </c>
      <c r="V46" s="78">
        <v>-3</v>
      </c>
      <c r="W46" s="78">
        <v>-1.1399999999999999</v>
      </c>
      <c r="X46" s="78">
        <v>-0.72</v>
      </c>
      <c r="Y46" s="71">
        <v>2.7</v>
      </c>
      <c r="Z46" s="72">
        <v>5.2</v>
      </c>
      <c r="AA46" s="78">
        <v>-2.5</v>
      </c>
      <c r="AB46" s="78">
        <v>-0.96</v>
      </c>
      <c r="AC46" s="79">
        <v>1.31</v>
      </c>
      <c r="AD46" s="64" t="s">
        <v>25</v>
      </c>
    </row>
    <row r="47" spans="1:30" ht="17.25" thickBot="1">
      <c r="A47" s="73">
        <v>45</v>
      </c>
      <c r="B47" s="58" t="s">
        <v>2743</v>
      </c>
      <c r="C47" s="59" t="s">
        <v>1830</v>
      </c>
      <c r="D47" s="70" t="s">
        <v>104</v>
      </c>
      <c r="E47" s="59" t="s">
        <v>75</v>
      </c>
      <c r="F47" s="70" t="s">
        <v>3419</v>
      </c>
      <c r="G47" s="70">
        <v>1999</v>
      </c>
      <c r="H47" s="71">
        <v>3</v>
      </c>
      <c r="I47" s="72">
        <v>107</v>
      </c>
      <c r="J47" s="72">
        <v>36</v>
      </c>
      <c r="K47" s="72">
        <v>23.8</v>
      </c>
      <c r="L47" s="72">
        <v>1.2</v>
      </c>
      <c r="M47" s="71">
        <v>1</v>
      </c>
      <c r="N47" s="72">
        <v>82</v>
      </c>
      <c r="O47" s="61">
        <v>0</v>
      </c>
      <c r="P47" s="71">
        <v>2</v>
      </c>
      <c r="Q47" s="72">
        <v>13</v>
      </c>
      <c r="R47" s="72">
        <v>2</v>
      </c>
      <c r="S47" s="71">
        <v>1.33</v>
      </c>
      <c r="T47" s="72">
        <v>1</v>
      </c>
      <c r="U47" s="72">
        <v>3</v>
      </c>
      <c r="V47" s="78">
        <v>-2</v>
      </c>
      <c r="W47" s="78">
        <v>-1.68</v>
      </c>
      <c r="X47" s="78">
        <v>-0.9</v>
      </c>
      <c r="Y47" s="71">
        <v>0.4</v>
      </c>
      <c r="Z47" s="72">
        <v>4.5999999999999996</v>
      </c>
      <c r="AA47" s="78">
        <v>-4.2</v>
      </c>
      <c r="AB47" s="78">
        <v>-3.56</v>
      </c>
      <c r="AC47" s="78">
        <v>-2.58</v>
      </c>
      <c r="AD47" s="64" t="s">
        <v>25</v>
      </c>
    </row>
    <row r="48" spans="1:30" ht="17.25" thickBot="1">
      <c r="A48" s="73">
        <v>46</v>
      </c>
      <c r="B48" s="58" t="s">
        <v>3218</v>
      </c>
      <c r="C48" s="59" t="s">
        <v>3219</v>
      </c>
      <c r="D48" s="70" t="s">
        <v>111</v>
      </c>
      <c r="E48" s="59" t="s">
        <v>69</v>
      </c>
      <c r="F48" s="70" t="s">
        <v>3770</v>
      </c>
      <c r="G48" s="70">
        <v>1998</v>
      </c>
      <c r="H48" s="60">
        <v>0</v>
      </c>
      <c r="I48" s="61"/>
      <c r="J48" s="61"/>
      <c r="K48" s="61"/>
      <c r="L48" s="61"/>
      <c r="M48" s="60">
        <v>0</v>
      </c>
      <c r="N48" s="61"/>
      <c r="O48" s="61">
        <v>0</v>
      </c>
      <c r="P48" s="60">
        <v>0</v>
      </c>
      <c r="Q48" s="61"/>
      <c r="R48" s="72">
        <v>2</v>
      </c>
      <c r="S48" s="60"/>
      <c r="T48" s="61"/>
      <c r="U48" s="61"/>
      <c r="V48" s="61"/>
      <c r="W48" s="61"/>
      <c r="X48" s="61"/>
      <c r="Y48" s="60"/>
      <c r="Z48" s="61"/>
      <c r="AA48" s="61"/>
      <c r="AB48" s="61"/>
      <c r="AC48" s="61"/>
      <c r="AD48" s="64" t="s">
        <v>25</v>
      </c>
    </row>
    <row r="49" spans="1:30" ht="17.25" thickBot="1">
      <c r="A49" s="73">
        <v>47</v>
      </c>
      <c r="B49" s="58" t="s">
        <v>2999</v>
      </c>
      <c r="C49" s="59" t="s">
        <v>1841</v>
      </c>
      <c r="D49" s="70" t="s">
        <v>111</v>
      </c>
      <c r="E49" s="59" t="s">
        <v>81</v>
      </c>
      <c r="F49" s="70" t="s">
        <v>3771</v>
      </c>
      <c r="G49" s="70">
        <v>2003</v>
      </c>
      <c r="H49" s="60">
        <v>0</v>
      </c>
      <c r="I49" s="61"/>
      <c r="J49" s="61"/>
      <c r="K49" s="61"/>
      <c r="L49" s="61"/>
      <c r="M49" s="60">
        <v>0</v>
      </c>
      <c r="N49" s="61"/>
      <c r="O49" s="61">
        <v>0</v>
      </c>
      <c r="P49" s="60">
        <v>0</v>
      </c>
      <c r="Q49" s="61"/>
      <c r="R49" s="72">
        <v>1</v>
      </c>
      <c r="S49" s="60"/>
      <c r="T49" s="61"/>
      <c r="U49" s="61"/>
      <c r="V49" s="61"/>
      <c r="W49" s="61"/>
      <c r="X49" s="61"/>
      <c r="Y49" s="60"/>
      <c r="Z49" s="61"/>
      <c r="AA49" s="61"/>
      <c r="AB49" s="61"/>
      <c r="AC49" s="61"/>
      <c r="AD49" s="64" t="s">
        <v>25</v>
      </c>
    </row>
    <row r="50" spans="1:30" ht="17.25" thickBot="1">
      <c r="A50" s="73">
        <v>48</v>
      </c>
      <c r="B50" s="58" t="s">
        <v>2681</v>
      </c>
      <c r="C50" s="59" t="s">
        <v>1829</v>
      </c>
      <c r="D50" s="70" t="s">
        <v>104</v>
      </c>
      <c r="E50" s="59" t="s">
        <v>2671</v>
      </c>
      <c r="F50" s="70" t="s">
        <v>3420</v>
      </c>
      <c r="G50" s="70">
        <v>1994</v>
      </c>
      <c r="H50" s="71">
        <v>4</v>
      </c>
      <c r="I50" s="72">
        <v>360</v>
      </c>
      <c r="J50" s="72">
        <v>90</v>
      </c>
      <c r="K50" s="72">
        <v>100</v>
      </c>
      <c r="L50" s="72">
        <v>4</v>
      </c>
      <c r="M50" s="71">
        <v>4</v>
      </c>
      <c r="N50" s="72">
        <v>90</v>
      </c>
      <c r="O50" s="72">
        <v>4</v>
      </c>
      <c r="P50" s="60">
        <v>0</v>
      </c>
      <c r="Q50" s="61"/>
      <c r="R50" s="61">
        <v>0</v>
      </c>
      <c r="S50" s="60">
        <v>0</v>
      </c>
      <c r="T50" s="72">
        <v>2</v>
      </c>
      <c r="U50" s="72">
        <v>10</v>
      </c>
      <c r="V50" s="78">
        <v>-8</v>
      </c>
      <c r="W50" s="78">
        <v>-2</v>
      </c>
      <c r="X50" s="61"/>
      <c r="Y50" s="71">
        <v>4.4000000000000004</v>
      </c>
      <c r="Z50" s="72">
        <v>8.1999999999999993</v>
      </c>
      <c r="AA50" s="78">
        <v>-3.8</v>
      </c>
      <c r="AB50" s="78">
        <v>-0.95</v>
      </c>
      <c r="AC50" s="61"/>
      <c r="AD50" s="64" t="s">
        <v>25</v>
      </c>
    </row>
    <row r="51" spans="1:30" ht="17.25" thickBot="1">
      <c r="A51" s="73">
        <v>49</v>
      </c>
      <c r="B51" s="58" t="s">
        <v>3421</v>
      </c>
      <c r="C51" s="59" t="s">
        <v>1817</v>
      </c>
      <c r="D51" s="70" t="s">
        <v>103</v>
      </c>
      <c r="E51" s="59" t="s">
        <v>93</v>
      </c>
      <c r="F51" s="70" t="s">
        <v>3422</v>
      </c>
      <c r="G51" s="70">
        <v>1998</v>
      </c>
      <c r="H51" s="71">
        <v>1</v>
      </c>
      <c r="I51" s="72">
        <v>76</v>
      </c>
      <c r="J51" s="72">
        <v>76</v>
      </c>
      <c r="K51" s="72">
        <v>16.899999999999999</v>
      </c>
      <c r="L51" s="72">
        <v>0.8</v>
      </c>
      <c r="M51" s="71">
        <v>1</v>
      </c>
      <c r="N51" s="72">
        <v>76</v>
      </c>
      <c r="O51" s="61">
        <v>0</v>
      </c>
      <c r="P51" s="60">
        <v>0</v>
      </c>
      <c r="Q51" s="61"/>
      <c r="R51" s="61">
        <v>0</v>
      </c>
      <c r="S51" s="60">
        <v>0</v>
      </c>
      <c r="T51" s="72">
        <v>1</v>
      </c>
      <c r="U51" s="72">
        <v>1</v>
      </c>
      <c r="V51" s="61">
        <v>0</v>
      </c>
      <c r="W51" s="61">
        <v>0</v>
      </c>
      <c r="X51" s="79">
        <v>1.44</v>
      </c>
      <c r="Y51" s="71">
        <v>0.4</v>
      </c>
      <c r="Z51" s="72">
        <v>1.8</v>
      </c>
      <c r="AA51" s="78">
        <v>-1.4</v>
      </c>
      <c r="AB51" s="78">
        <v>-1.68</v>
      </c>
      <c r="AC51" s="78">
        <v>-1.25</v>
      </c>
      <c r="AD51" s="64" t="s">
        <v>25</v>
      </c>
    </row>
    <row r="52" spans="1:30" ht="17.25" thickBot="1">
      <c r="A52" s="73">
        <v>50</v>
      </c>
      <c r="B52" s="58" t="s">
        <v>2682</v>
      </c>
      <c r="C52" s="59" t="s">
        <v>1869</v>
      </c>
      <c r="D52" s="70" t="s">
        <v>1856</v>
      </c>
      <c r="E52" s="59" t="s">
        <v>2356</v>
      </c>
      <c r="F52" s="70" t="s">
        <v>3423</v>
      </c>
      <c r="G52" s="70">
        <v>2001</v>
      </c>
      <c r="H52" s="71">
        <v>1</v>
      </c>
      <c r="I52" s="72">
        <v>11</v>
      </c>
      <c r="J52" s="72">
        <v>11</v>
      </c>
      <c r="K52" s="72">
        <v>2.4</v>
      </c>
      <c r="L52" s="72">
        <v>0.1</v>
      </c>
      <c r="M52" s="60">
        <v>0</v>
      </c>
      <c r="N52" s="61"/>
      <c r="O52" s="61">
        <v>0</v>
      </c>
      <c r="P52" s="71">
        <v>1</v>
      </c>
      <c r="Q52" s="72">
        <v>11</v>
      </c>
      <c r="R52" s="72">
        <v>2</v>
      </c>
      <c r="S52" s="60">
        <v>0</v>
      </c>
      <c r="T52" s="61">
        <v>0</v>
      </c>
      <c r="U52" s="61">
        <v>0</v>
      </c>
      <c r="V52" s="61">
        <v>0</v>
      </c>
      <c r="W52" s="61">
        <v>0</v>
      </c>
      <c r="X52" s="79">
        <v>0.82</v>
      </c>
      <c r="Y52" s="60">
        <v>0</v>
      </c>
      <c r="Z52" s="72">
        <v>0.2</v>
      </c>
      <c r="AA52" s="78">
        <v>-0.2</v>
      </c>
      <c r="AB52" s="78">
        <v>-1.5</v>
      </c>
      <c r="AC52" s="79">
        <v>0.08</v>
      </c>
      <c r="AD52" s="64" t="s">
        <v>25</v>
      </c>
    </row>
    <row r="53" spans="1:30" ht="17.25" thickBot="1">
      <c r="A53" s="73">
        <v>51</v>
      </c>
      <c r="B53" s="58" t="s">
        <v>127</v>
      </c>
      <c r="C53" s="59" t="s">
        <v>1818</v>
      </c>
      <c r="D53" s="70" t="s">
        <v>1822</v>
      </c>
      <c r="E53" s="59" t="s">
        <v>91</v>
      </c>
      <c r="F53" s="70" t="s">
        <v>3424</v>
      </c>
      <c r="G53" s="70">
        <v>1995</v>
      </c>
      <c r="H53" s="71">
        <v>5</v>
      </c>
      <c r="I53" s="72">
        <v>304</v>
      </c>
      <c r="J53" s="72">
        <v>61</v>
      </c>
      <c r="K53" s="72">
        <v>67.599999999999994</v>
      </c>
      <c r="L53" s="72">
        <v>3.4</v>
      </c>
      <c r="M53" s="71">
        <v>3</v>
      </c>
      <c r="N53" s="72">
        <v>76</v>
      </c>
      <c r="O53" s="72">
        <v>1</v>
      </c>
      <c r="P53" s="71">
        <v>2</v>
      </c>
      <c r="Q53" s="72">
        <v>38</v>
      </c>
      <c r="R53" s="61">
        <v>0</v>
      </c>
      <c r="S53" s="71">
        <v>2</v>
      </c>
      <c r="T53" s="72">
        <v>6</v>
      </c>
      <c r="U53" s="72">
        <v>5</v>
      </c>
      <c r="V53" s="79">
        <v>1</v>
      </c>
      <c r="W53" s="79">
        <v>0.3</v>
      </c>
      <c r="X53" s="78">
        <v>-0.94</v>
      </c>
      <c r="Y53" s="71">
        <v>4.5999999999999996</v>
      </c>
      <c r="Z53" s="72">
        <v>6.5</v>
      </c>
      <c r="AA53" s="78">
        <v>-1.9</v>
      </c>
      <c r="AB53" s="78">
        <v>-0.56999999999999995</v>
      </c>
      <c r="AC53" s="78">
        <v>-0.28000000000000003</v>
      </c>
      <c r="AD53" s="64" t="s">
        <v>25</v>
      </c>
    </row>
    <row r="54" spans="1:30" ht="17.25" thickBot="1">
      <c r="A54" s="73">
        <v>52</v>
      </c>
      <c r="B54" s="58" t="s">
        <v>1785</v>
      </c>
      <c r="C54" s="59" t="s">
        <v>1815</v>
      </c>
      <c r="D54" s="70" t="s">
        <v>111</v>
      </c>
      <c r="E54" s="59" t="s">
        <v>93</v>
      </c>
      <c r="F54" s="70" t="s">
        <v>3772</v>
      </c>
      <c r="G54" s="70">
        <v>1993</v>
      </c>
      <c r="H54" s="60">
        <v>0</v>
      </c>
      <c r="I54" s="61"/>
      <c r="J54" s="61"/>
      <c r="K54" s="61"/>
      <c r="L54" s="61"/>
      <c r="M54" s="60">
        <v>0</v>
      </c>
      <c r="N54" s="61"/>
      <c r="O54" s="61">
        <v>0</v>
      </c>
      <c r="P54" s="60">
        <v>0</v>
      </c>
      <c r="Q54" s="61"/>
      <c r="R54" s="72">
        <v>5</v>
      </c>
      <c r="S54" s="60"/>
      <c r="T54" s="61"/>
      <c r="U54" s="61"/>
      <c r="V54" s="61"/>
      <c r="W54" s="61"/>
      <c r="X54" s="61"/>
      <c r="Y54" s="60"/>
      <c r="Z54" s="61"/>
      <c r="AA54" s="61"/>
      <c r="AB54" s="61"/>
      <c r="AC54" s="61"/>
      <c r="AD54" s="64" t="s">
        <v>25</v>
      </c>
    </row>
    <row r="55" spans="1:30" ht="17.25" thickBot="1">
      <c r="A55" s="73">
        <v>53</v>
      </c>
      <c r="B55" s="58" t="s">
        <v>2744</v>
      </c>
      <c r="C55" s="59" t="s">
        <v>2745</v>
      </c>
      <c r="D55" s="70" t="s">
        <v>1813</v>
      </c>
      <c r="E55" s="59" t="s">
        <v>2355</v>
      </c>
      <c r="F55" s="70" t="s">
        <v>3425</v>
      </c>
      <c r="G55" s="70">
        <v>1990</v>
      </c>
      <c r="H55" s="71">
        <v>3</v>
      </c>
      <c r="I55" s="72">
        <v>152</v>
      </c>
      <c r="J55" s="72">
        <v>51</v>
      </c>
      <c r="K55" s="72">
        <v>42.2</v>
      </c>
      <c r="L55" s="72">
        <v>1.7</v>
      </c>
      <c r="M55" s="71">
        <v>2</v>
      </c>
      <c r="N55" s="72">
        <v>54</v>
      </c>
      <c r="O55" s="61">
        <v>0</v>
      </c>
      <c r="P55" s="71">
        <v>1</v>
      </c>
      <c r="Q55" s="72">
        <v>45</v>
      </c>
      <c r="R55" s="72">
        <v>1</v>
      </c>
      <c r="S55" s="71">
        <v>0.33</v>
      </c>
      <c r="T55" s="72">
        <v>3</v>
      </c>
      <c r="U55" s="72">
        <v>4</v>
      </c>
      <c r="V55" s="78">
        <v>-1</v>
      </c>
      <c r="W55" s="78">
        <v>-0.59</v>
      </c>
      <c r="X55" s="79">
        <v>2.44</v>
      </c>
      <c r="Y55" s="71">
        <v>1.3</v>
      </c>
      <c r="Z55" s="72">
        <v>2.2999999999999998</v>
      </c>
      <c r="AA55" s="78">
        <v>-1</v>
      </c>
      <c r="AB55" s="78">
        <v>-0.59</v>
      </c>
      <c r="AC55" s="79">
        <v>0.91</v>
      </c>
      <c r="AD55" s="64" t="s">
        <v>25</v>
      </c>
    </row>
    <row r="56" spans="1:30" ht="17.25" thickBot="1">
      <c r="A56" s="73">
        <v>54</v>
      </c>
      <c r="B56" s="58" t="s">
        <v>2683</v>
      </c>
      <c r="C56" s="59" t="s">
        <v>1819</v>
      </c>
      <c r="D56" s="70" t="s">
        <v>103</v>
      </c>
      <c r="E56" s="59" t="s">
        <v>2355</v>
      </c>
      <c r="F56" s="70" t="s">
        <v>3178</v>
      </c>
      <c r="G56" s="70">
        <v>1998</v>
      </c>
      <c r="H56" s="71">
        <v>4</v>
      </c>
      <c r="I56" s="72">
        <v>228</v>
      </c>
      <c r="J56" s="72">
        <v>57</v>
      </c>
      <c r="K56" s="72">
        <v>63.3</v>
      </c>
      <c r="L56" s="72">
        <v>2.5</v>
      </c>
      <c r="M56" s="71">
        <v>3</v>
      </c>
      <c r="N56" s="72">
        <v>67</v>
      </c>
      <c r="O56" s="61">
        <v>0</v>
      </c>
      <c r="P56" s="71">
        <v>1</v>
      </c>
      <c r="Q56" s="72">
        <v>27</v>
      </c>
      <c r="R56" s="61">
        <v>0</v>
      </c>
      <c r="S56" s="71">
        <v>0.25</v>
      </c>
      <c r="T56" s="72">
        <v>2</v>
      </c>
      <c r="U56" s="72">
        <v>8</v>
      </c>
      <c r="V56" s="78">
        <v>-6</v>
      </c>
      <c r="W56" s="78">
        <v>-2.37</v>
      </c>
      <c r="X56" s="78">
        <v>-1</v>
      </c>
      <c r="Y56" s="71">
        <v>1.4</v>
      </c>
      <c r="Z56" s="72">
        <v>5.3</v>
      </c>
      <c r="AA56" s="78">
        <v>-3.9</v>
      </c>
      <c r="AB56" s="78">
        <v>-1.53</v>
      </c>
      <c r="AC56" s="78">
        <v>-1.1299999999999999</v>
      </c>
      <c r="AD56" s="64" t="s">
        <v>25</v>
      </c>
    </row>
    <row r="57" spans="1:30" ht="17.25" thickBot="1">
      <c r="A57" s="73">
        <v>55</v>
      </c>
      <c r="B57" s="58" t="s">
        <v>2746</v>
      </c>
      <c r="C57" s="59" t="s">
        <v>1872</v>
      </c>
      <c r="D57" s="70" t="s">
        <v>111</v>
      </c>
      <c r="E57" s="59" t="s">
        <v>81</v>
      </c>
      <c r="F57" s="70" t="s">
        <v>3773</v>
      </c>
      <c r="G57" s="70">
        <v>2002</v>
      </c>
      <c r="H57" s="60">
        <v>0</v>
      </c>
      <c r="I57" s="61"/>
      <c r="J57" s="61"/>
      <c r="K57" s="61"/>
      <c r="L57" s="61"/>
      <c r="M57" s="60">
        <v>0</v>
      </c>
      <c r="N57" s="61"/>
      <c r="O57" s="61">
        <v>0</v>
      </c>
      <c r="P57" s="60">
        <v>0</v>
      </c>
      <c r="Q57" s="61"/>
      <c r="R57" s="72">
        <v>5</v>
      </c>
      <c r="S57" s="60"/>
      <c r="T57" s="61"/>
      <c r="U57" s="61"/>
      <c r="V57" s="61"/>
      <c r="W57" s="61"/>
      <c r="X57" s="61"/>
      <c r="Y57" s="60"/>
      <c r="Z57" s="61"/>
      <c r="AA57" s="61"/>
      <c r="AB57" s="61"/>
      <c r="AC57" s="61"/>
      <c r="AD57" s="64" t="s">
        <v>25</v>
      </c>
    </row>
    <row r="58" spans="1:30" ht="17.25" thickBot="1">
      <c r="A58" s="73">
        <v>56</v>
      </c>
      <c r="B58" s="58" t="s">
        <v>2684</v>
      </c>
      <c r="C58" s="59" t="s">
        <v>1815</v>
      </c>
      <c r="D58" s="70" t="s">
        <v>103</v>
      </c>
      <c r="E58" s="59" t="s">
        <v>2671</v>
      </c>
      <c r="F58" s="70" t="s">
        <v>3426</v>
      </c>
      <c r="G58" s="70">
        <v>1992</v>
      </c>
      <c r="H58" s="71">
        <v>1</v>
      </c>
      <c r="I58" s="72">
        <v>3</v>
      </c>
      <c r="J58" s="72">
        <v>3</v>
      </c>
      <c r="K58" s="72">
        <v>0.8</v>
      </c>
      <c r="L58" s="61">
        <v>0</v>
      </c>
      <c r="M58" s="60">
        <v>0</v>
      </c>
      <c r="N58" s="61"/>
      <c r="O58" s="61">
        <v>0</v>
      </c>
      <c r="P58" s="71">
        <v>1</v>
      </c>
      <c r="Q58" s="72">
        <v>3</v>
      </c>
      <c r="R58" s="72">
        <v>3</v>
      </c>
      <c r="S58" s="60">
        <v>0</v>
      </c>
      <c r="T58" s="61">
        <v>0</v>
      </c>
      <c r="U58" s="72">
        <v>1</v>
      </c>
      <c r="V58" s="78">
        <v>-1</v>
      </c>
      <c r="W58" s="78">
        <v>-30</v>
      </c>
      <c r="X58" s="78">
        <v>-28.24</v>
      </c>
      <c r="Y58" s="71">
        <v>0.2</v>
      </c>
      <c r="Z58" s="72">
        <v>1.2</v>
      </c>
      <c r="AA58" s="78">
        <v>-0.9</v>
      </c>
      <c r="AB58" s="78">
        <v>-28.13</v>
      </c>
      <c r="AC58" s="78">
        <v>-27.41</v>
      </c>
      <c r="AD58" s="64" t="s">
        <v>25</v>
      </c>
    </row>
    <row r="59" spans="1:30" ht="17.25" thickBot="1">
      <c r="A59" s="73">
        <v>57</v>
      </c>
      <c r="B59" s="58" t="s">
        <v>3083</v>
      </c>
      <c r="C59" s="59" t="s">
        <v>3177</v>
      </c>
      <c r="D59" s="70" t="s">
        <v>102</v>
      </c>
      <c r="E59" s="59" t="s">
        <v>96</v>
      </c>
      <c r="F59" s="70" t="s">
        <v>3427</v>
      </c>
      <c r="G59" s="70">
        <v>1998</v>
      </c>
      <c r="H59" s="71">
        <v>2</v>
      </c>
      <c r="I59" s="72">
        <v>155</v>
      </c>
      <c r="J59" s="72">
        <v>78</v>
      </c>
      <c r="K59" s="72">
        <v>34.4</v>
      </c>
      <c r="L59" s="72">
        <v>1.7</v>
      </c>
      <c r="M59" s="71">
        <v>2</v>
      </c>
      <c r="N59" s="72">
        <v>78</v>
      </c>
      <c r="O59" s="72">
        <v>1</v>
      </c>
      <c r="P59" s="60">
        <v>0</v>
      </c>
      <c r="Q59" s="61"/>
      <c r="R59" s="61">
        <v>0</v>
      </c>
      <c r="S59" s="71">
        <v>0.5</v>
      </c>
      <c r="T59" s="72">
        <v>2</v>
      </c>
      <c r="U59" s="72">
        <v>2</v>
      </c>
      <c r="V59" s="61">
        <v>0</v>
      </c>
      <c r="W59" s="61">
        <v>0</v>
      </c>
      <c r="X59" s="79">
        <v>2.14</v>
      </c>
      <c r="Y59" s="71">
        <v>2.7</v>
      </c>
      <c r="Z59" s="72">
        <v>1.7</v>
      </c>
      <c r="AA59" s="79">
        <v>0.9</v>
      </c>
      <c r="AB59" s="79">
        <v>0.53</v>
      </c>
      <c r="AC59" s="79">
        <v>0.86</v>
      </c>
      <c r="AD59" s="64" t="s">
        <v>25</v>
      </c>
    </row>
    <row r="60" spans="1:30" ht="17.25" thickBot="1">
      <c r="A60" s="73">
        <v>58</v>
      </c>
      <c r="B60" s="58" t="s">
        <v>2685</v>
      </c>
      <c r="C60" s="59" t="s">
        <v>1839</v>
      </c>
      <c r="D60" s="70" t="s">
        <v>104</v>
      </c>
      <c r="E60" s="59" t="s">
        <v>2355</v>
      </c>
      <c r="F60" s="70" t="s">
        <v>3428</v>
      </c>
      <c r="G60" s="70">
        <v>2000</v>
      </c>
      <c r="H60" s="71">
        <v>3</v>
      </c>
      <c r="I60" s="72">
        <v>232</v>
      </c>
      <c r="J60" s="72">
        <v>77</v>
      </c>
      <c r="K60" s="72">
        <v>64.400000000000006</v>
      </c>
      <c r="L60" s="72">
        <v>2.6</v>
      </c>
      <c r="M60" s="71">
        <v>3</v>
      </c>
      <c r="N60" s="72">
        <v>77</v>
      </c>
      <c r="O60" s="61">
        <v>0</v>
      </c>
      <c r="P60" s="60">
        <v>0</v>
      </c>
      <c r="Q60" s="61"/>
      <c r="R60" s="61">
        <v>0</v>
      </c>
      <c r="S60" s="71">
        <v>0.33</v>
      </c>
      <c r="T60" s="72">
        <v>2</v>
      </c>
      <c r="U60" s="72">
        <v>8</v>
      </c>
      <c r="V60" s="78">
        <v>-6</v>
      </c>
      <c r="W60" s="78">
        <v>-2.33</v>
      </c>
      <c r="X60" s="78">
        <v>-0.92</v>
      </c>
      <c r="Y60" s="71">
        <v>1.3</v>
      </c>
      <c r="Z60" s="72">
        <v>3.7</v>
      </c>
      <c r="AA60" s="78">
        <v>-2.5</v>
      </c>
      <c r="AB60" s="78">
        <v>-0.96</v>
      </c>
      <c r="AC60" s="79">
        <v>0.46</v>
      </c>
      <c r="AD60" s="64" t="s">
        <v>25</v>
      </c>
    </row>
    <row r="61" spans="1:30" ht="17.25" thickBot="1">
      <c r="A61" s="73">
        <v>59</v>
      </c>
      <c r="B61" s="58" t="s">
        <v>128</v>
      </c>
      <c r="C61" s="59" t="s">
        <v>1828</v>
      </c>
      <c r="D61" s="70" t="s">
        <v>103</v>
      </c>
      <c r="E61" s="59" t="s">
        <v>95</v>
      </c>
      <c r="F61" s="70" t="s">
        <v>3429</v>
      </c>
      <c r="G61" s="70">
        <v>1996</v>
      </c>
      <c r="H61" s="71">
        <v>5</v>
      </c>
      <c r="I61" s="72">
        <v>445</v>
      </c>
      <c r="J61" s="72">
        <v>89</v>
      </c>
      <c r="K61" s="72">
        <v>98.9</v>
      </c>
      <c r="L61" s="72">
        <v>4.9000000000000004</v>
      </c>
      <c r="M61" s="71">
        <v>5</v>
      </c>
      <c r="N61" s="72">
        <v>89</v>
      </c>
      <c r="O61" s="72">
        <v>4</v>
      </c>
      <c r="P61" s="60">
        <v>0</v>
      </c>
      <c r="Q61" s="61"/>
      <c r="R61" s="61">
        <v>0</v>
      </c>
      <c r="S61" s="71">
        <v>0.6</v>
      </c>
      <c r="T61" s="72">
        <v>4</v>
      </c>
      <c r="U61" s="72">
        <v>8</v>
      </c>
      <c r="V61" s="78">
        <v>-4</v>
      </c>
      <c r="W61" s="78">
        <v>-0.81</v>
      </c>
      <c r="X61" s="78">
        <v>-0.81</v>
      </c>
      <c r="Y61" s="71">
        <v>6.3</v>
      </c>
      <c r="Z61" s="72">
        <v>10.7</v>
      </c>
      <c r="AA61" s="78">
        <v>-4.4000000000000004</v>
      </c>
      <c r="AB61" s="78">
        <v>-0.9</v>
      </c>
      <c r="AC61" s="79">
        <v>1.43</v>
      </c>
      <c r="AD61" s="64" t="s">
        <v>25</v>
      </c>
    </row>
    <row r="62" spans="1:30" ht="17.25" thickBot="1">
      <c r="A62" s="73">
        <v>60</v>
      </c>
      <c r="B62" s="58" t="s">
        <v>129</v>
      </c>
      <c r="C62" s="59" t="s">
        <v>1842</v>
      </c>
      <c r="D62" s="70" t="s">
        <v>103</v>
      </c>
      <c r="E62" s="59" t="s">
        <v>71</v>
      </c>
      <c r="F62" s="70" t="s">
        <v>3430</v>
      </c>
      <c r="G62" s="70">
        <v>1996</v>
      </c>
      <c r="H62" s="71">
        <v>5</v>
      </c>
      <c r="I62" s="72">
        <v>433</v>
      </c>
      <c r="J62" s="72">
        <v>87</v>
      </c>
      <c r="K62" s="72">
        <v>96.2</v>
      </c>
      <c r="L62" s="72">
        <v>4.8</v>
      </c>
      <c r="M62" s="71">
        <v>5</v>
      </c>
      <c r="N62" s="72">
        <v>87</v>
      </c>
      <c r="O62" s="72">
        <v>4</v>
      </c>
      <c r="P62" s="60">
        <v>0</v>
      </c>
      <c r="Q62" s="61"/>
      <c r="R62" s="61">
        <v>0</v>
      </c>
      <c r="S62" s="71">
        <v>2.6</v>
      </c>
      <c r="T62" s="72">
        <v>13</v>
      </c>
      <c r="U62" s="72">
        <v>5</v>
      </c>
      <c r="V62" s="79">
        <v>8</v>
      </c>
      <c r="W62" s="79">
        <v>1.66</v>
      </c>
      <c r="X62" s="79">
        <v>1.66</v>
      </c>
      <c r="Y62" s="71">
        <v>9.1</v>
      </c>
      <c r="Z62" s="72">
        <v>6.8</v>
      </c>
      <c r="AA62" s="79">
        <v>2.2999999999999998</v>
      </c>
      <c r="AB62" s="79">
        <v>0.49</v>
      </c>
      <c r="AC62" s="78">
        <v>-0.35</v>
      </c>
      <c r="AD62" s="64" t="s">
        <v>25</v>
      </c>
    </row>
    <row r="63" spans="1:30" ht="17.25" thickBot="1">
      <c r="A63" s="73">
        <v>61</v>
      </c>
      <c r="B63" s="58" t="s">
        <v>2874</v>
      </c>
      <c r="C63" s="59" t="s">
        <v>1819</v>
      </c>
      <c r="D63" s="70" t="s">
        <v>102</v>
      </c>
      <c r="E63" s="59" t="s">
        <v>65</v>
      </c>
      <c r="F63" s="70" t="s">
        <v>3217</v>
      </c>
      <c r="G63" s="70">
        <v>2003</v>
      </c>
      <c r="H63" s="71">
        <v>2</v>
      </c>
      <c r="I63" s="72">
        <v>2</v>
      </c>
      <c r="J63" s="72">
        <v>1</v>
      </c>
      <c r="K63" s="72">
        <v>0.4</v>
      </c>
      <c r="L63" s="61">
        <v>0</v>
      </c>
      <c r="M63" s="60">
        <v>0</v>
      </c>
      <c r="N63" s="61"/>
      <c r="O63" s="61">
        <v>0</v>
      </c>
      <c r="P63" s="71">
        <v>2</v>
      </c>
      <c r="Q63" s="72">
        <v>1</v>
      </c>
      <c r="R63" s="72">
        <v>2</v>
      </c>
      <c r="S63" s="71">
        <v>3</v>
      </c>
      <c r="T63" s="72">
        <v>1</v>
      </c>
      <c r="U63" s="61">
        <v>0</v>
      </c>
      <c r="V63" s="79">
        <v>1</v>
      </c>
      <c r="W63" s="79">
        <v>45</v>
      </c>
      <c r="X63" s="79">
        <v>42.99</v>
      </c>
      <c r="Y63" s="71">
        <v>0.2</v>
      </c>
      <c r="Z63" s="61">
        <v>0</v>
      </c>
      <c r="AA63" s="79">
        <v>0.2</v>
      </c>
      <c r="AB63" s="79">
        <v>8.48</v>
      </c>
      <c r="AC63" s="79">
        <v>6.79</v>
      </c>
      <c r="AD63" s="64" t="s">
        <v>25</v>
      </c>
    </row>
    <row r="64" spans="1:30" ht="17.25" thickBot="1">
      <c r="A64" s="73">
        <v>62</v>
      </c>
      <c r="B64" s="58" t="s">
        <v>2987</v>
      </c>
      <c r="C64" s="59" t="s">
        <v>1815</v>
      </c>
      <c r="D64" s="70" t="s">
        <v>104</v>
      </c>
      <c r="E64" s="59" t="s">
        <v>2356</v>
      </c>
      <c r="F64" s="70" t="s">
        <v>3188</v>
      </c>
      <c r="G64" s="70">
        <v>2000</v>
      </c>
      <c r="H64" s="71">
        <v>2</v>
      </c>
      <c r="I64" s="72">
        <v>105</v>
      </c>
      <c r="J64" s="72">
        <v>53</v>
      </c>
      <c r="K64" s="72">
        <v>23.3</v>
      </c>
      <c r="L64" s="72">
        <v>1.2</v>
      </c>
      <c r="M64" s="71">
        <v>1</v>
      </c>
      <c r="N64" s="72">
        <v>85</v>
      </c>
      <c r="O64" s="61">
        <v>0</v>
      </c>
      <c r="P64" s="71">
        <v>1</v>
      </c>
      <c r="Q64" s="72">
        <v>20</v>
      </c>
      <c r="R64" s="72">
        <v>1</v>
      </c>
      <c r="S64" s="60">
        <v>0</v>
      </c>
      <c r="T64" s="72">
        <v>2</v>
      </c>
      <c r="U64" s="72">
        <v>1</v>
      </c>
      <c r="V64" s="79">
        <v>1</v>
      </c>
      <c r="W64" s="79">
        <v>0.86</v>
      </c>
      <c r="X64" s="79">
        <v>2.16</v>
      </c>
      <c r="Y64" s="71">
        <v>1.3</v>
      </c>
      <c r="Z64" s="72">
        <v>2.2999999999999998</v>
      </c>
      <c r="AA64" s="78">
        <v>-1</v>
      </c>
      <c r="AB64" s="78">
        <v>-0.88</v>
      </c>
      <c r="AC64" s="79">
        <v>0.91</v>
      </c>
      <c r="AD64" s="64" t="s">
        <v>25</v>
      </c>
    </row>
    <row r="65" spans="1:30" ht="17.25" thickBot="1">
      <c r="A65" s="73">
        <v>63</v>
      </c>
      <c r="B65" s="58" t="s">
        <v>130</v>
      </c>
      <c r="C65" s="59" t="s">
        <v>1833</v>
      </c>
      <c r="D65" s="70" t="s">
        <v>104</v>
      </c>
      <c r="E65" s="59" t="s">
        <v>87</v>
      </c>
      <c r="F65" s="70" t="s">
        <v>3180</v>
      </c>
      <c r="G65" s="70">
        <v>1991</v>
      </c>
      <c r="H65" s="71">
        <v>4</v>
      </c>
      <c r="I65" s="72">
        <v>338</v>
      </c>
      <c r="J65" s="72">
        <v>85</v>
      </c>
      <c r="K65" s="72">
        <v>75.099999999999994</v>
      </c>
      <c r="L65" s="72">
        <v>3.8</v>
      </c>
      <c r="M65" s="71">
        <v>4</v>
      </c>
      <c r="N65" s="72">
        <v>85</v>
      </c>
      <c r="O65" s="72">
        <v>3</v>
      </c>
      <c r="P65" s="60">
        <v>0</v>
      </c>
      <c r="Q65" s="61"/>
      <c r="R65" s="61">
        <v>0</v>
      </c>
      <c r="S65" s="71">
        <v>1.5</v>
      </c>
      <c r="T65" s="72">
        <v>5</v>
      </c>
      <c r="U65" s="72">
        <v>6</v>
      </c>
      <c r="V65" s="78">
        <v>-1</v>
      </c>
      <c r="W65" s="78">
        <v>-0.27</v>
      </c>
      <c r="X65" s="78">
        <v>-1.07</v>
      </c>
      <c r="Y65" s="71">
        <v>4.2</v>
      </c>
      <c r="Z65" s="72">
        <v>6.2</v>
      </c>
      <c r="AA65" s="78">
        <v>-1.9</v>
      </c>
      <c r="AB65" s="78">
        <v>-0.52</v>
      </c>
      <c r="AC65" s="78">
        <v>-0.7</v>
      </c>
      <c r="AD65" s="64" t="s">
        <v>25</v>
      </c>
    </row>
    <row r="66" spans="1:30" ht="17.25" thickBot="1">
      <c r="A66" s="73">
        <v>64</v>
      </c>
      <c r="B66" s="58" t="s">
        <v>131</v>
      </c>
      <c r="C66" s="59" t="s">
        <v>1821</v>
      </c>
      <c r="D66" s="70" t="s">
        <v>104</v>
      </c>
      <c r="E66" s="59" t="s">
        <v>67</v>
      </c>
      <c r="F66" s="70" t="s">
        <v>3431</v>
      </c>
      <c r="G66" s="70">
        <v>2000</v>
      </c>
      <c r="H66" s="71">
        <v>4</v>
      </c>
      <c r="I66" s="72">
        <v>356</v>
      </c>
      <c r="J66" s="72">
        <v>89</v>
      </c>
      <c r="K66" s="72">
        <v>79.099999999999994</v>
      </c>
      <c r="L66" s="72">
        <v>4</v>
      </c>
      <c r="M66" s="71">
        <v>4</v>
      </c>
      <c r="N66" s="72">
        <v>89</v>
      </c>
      <c r="O66" s="72">
        <v>3</v>
      </c>
      <c r="P66" s="60">
        <v>0</v>
      </c>
      <c r="Q66" s="61"/>
      <c r="R66" s="61">
        <v>0</v>
      </c>
      <c r="S66" s="71">
        <v>1.5</v>
      </c>
      <c r="T66" s="72">
        <v>7</v>
      </c>
      <c r="U66" s="72">
        <v>3</v>
      </c>
      <c r="V66" s="79">
        <v>4</v>
      </c>
      <c r="W66" s="79">
        <v>1.01</v>
      </c>
      <c r="X66" s="79">
        <v>3.88</v>
      </c>
      <c r="Y66" s="71">
        <v>6.7</v>
      </c>
      <c r="Z66" s="72">
        <v>3.8</v>
      </c>
      <c r="AA66" s="79">
        <v>2.9</v>
      </c>
      <c r="AB66" s="79">
        <v>0.74</v>
      </c>
      <c r="AC66" s="79">
        <v>0.84</v>
      </c>
      <c r="AD66" s="64" t="s">
        <v>25</v>
      </c>
    </row>
    <row r="67" spans="1:30" ht="17.25" thickBot="1">
      <c r="A67" s="73">
        <v>65</v>
      </c>
      <c r="B67" s="58" t="s">
        <v>132</v>
      </c>
      <c r="C67" s="59" t="s">
        <v>1815</v>
      </c>
      <c r="D67" s="70" t="s">
        <v>1822</v>
      </c>
      <c r="E67" s="59" t="s">
        <v>91</v>
      </c>
      <c r="F67" s="70" t="s">
        <v>3432</v>
      </c>
      <c r="G67" s="70">
        <v>1996</v>
      </c>
      <c r="H67" s="71">
        <v>5</v>
      </c>
      <c r="I67" s="72">
        <v>450</v>
      </c>
      <c r="J67" s="72">
        <v>90</v>
      </c>
      <c r="K67" s="72">
        <v>100</v>
      </c>
      <c r="L67" s="72">
        <v>5</v>
      </c>
      <c r="M67" s="71">
        <v>5</v>
      </c>
      <c r="N67" s="72">
        <v>90</v>
      </c>
      <c r="O67" s="72">
        <v>5</v>
      </c>
      <c r="P67" s="60">
        <v>0</v>
      </c>
      <c r="Q67" s="61"/>
      <c r="R67" s="61">
        <v>0</v>
      </c>
      <c r="S67" s="71">
        <v>2</v>
      </c>
      <c r="T67" s="72">
        <v>10</v>
      </c>
      <c r="U67" s="72">
        <v>7</v>
      </c>
      <c r="V67" s="79">
        <v>3</v>
      </c>
      <c r="W67" s="79">
        <v>0.6</v>
      </c>
      <c r="X67" s="61"/>
      <c r="Y67" s="71">
        <v>7.9</v>
      </c>
      <c r="Z67" s="72">
        <v>10.199999999999999</v>
      </c>
      <c r="AA67" s="78">
        <v>-2.4</v>
      </c>
      <c r="AB67" s="78">
        <v>-0.47</v>
      </c>
      <c r="AC67" s="61"/>
      <c r="AD67" s="64" t="s">
        <v>25</v>
      </c>
    </row>
    <row r="68" spans="1:30" ht="17.25" thickBot="1">
      <c r="A68" s="73">
        <v>66</v>
      </c>
      <c r="B68" s="58" t="s">
        <v>2747</v>
      </c>
      <c r="C68" s="59" t="s">
        <v>1815</v>
      </c>
      <c r="D68" s="70" t="s">
        <v>104</v>
      </c>
      <c r="E68" s="59" t="s">
        <v>96</v>
      </c>
      <c r="F68" s="70" t="s">
        <v>3433</v>
      </c>
      <c r="G68" s="70">
        <v>2002</v>
      </c>
      <c r="H68" s="71">
        <v>3</v>
      </c>
      <c r="I68" s="72">
        <v>270</v>
      </c>
      <c r="J68" s="72">
        <v>90</v>
      </c>
      <c r="K68" s="72">
        <v>60</v>
      </c>
      <c r="L68" s="72">
        <v>3</v>
      </c>
      <c r="M68" s="71">
        <v>3</v>
      </c>
      <c r="N68" s="72">
        <v>90</v>
      </c>
      <c r="O68" s="72">
        <v>3</v>
      </c>
      <c r="P68" s="60">
        <v>0</v>
      </c>
      <c r="Q68" s="61"/>
      <c r="R68" s="72">
        <v>2</v>
      </c>
      <c r="S68" s="71">
        <v>0.33</v>
      </c>
      <c r="T68" s="72">
        <v>2</v>
      </c>
      <c r="U68" s="72">
        <v>4</v>
      </c>
      <c r="V68" s="78">
        <v>-2</v>
      </c>
      <c r="W68" s="78">
        <v>-0.67</v>
      </c>
      <c r="X68" s="79">
        <v>1.83</v>
      </c>
      <c r="Y68" s="71">
        <v>4.2</v>
      </c>
      <c r="Z68" s="72">
        <v>3.3</v>
      </c>
      <c r="AA68" s="79">
        <v>0.9</v>
      </c>
      <c r="AB68" s="79">
        <v>0.28999999999999998</v>
      </c>
      <c r="AC68" s="79">
        <v>0.83</v>
      </c>
      <c r="AD68" s="64" t="s">
        <v>25</v>
      </c>
    </row>
    <row r="69" spans="1:30" ht="17.25" thickBot="1">
      <c r="A69" s="73">
        <v>67</v>
      </c>
      <c r="B69" s="58" t="s">
        <v>3000</v>
      </c>
      <c r="C69" s="59" t="s">
        <v>1815</v>
      </c>
      <c r="D69" s="70" t="s">
        <v>103</v>
      </c>
      <c r="E69" s="59" t="s">
        <v>77</v>
      </c>
      <c r="F69" s="70" t="s">
        <v>3774</v>
      </c>
      <c r="G69" s="70">
        <v>2003</v>
      </c>
      <c r="H69" s="60">
        <v>0</v>
      </c>
      <c r="I69" s="61"/>
      <c r="J69" s="61"/>
      <c r="K69" s="61"/>
      <c r="L69" s="61"/>
      <c r="M69" s="60">
        <v>0</v>
      </c>
      <c r="N69" s="61"/>
      <c r="O69" s="61">
        <v>0</v>
      </c>
      <c r="P69" s="60">
        <v>0</v>
      </c>
      <c r="Q69" s="61"/>
      <c r="R69" s="72">
        <v>1</v>
      </c>
      <c r="S69" s="60"/>
      <c r="T69" s="61"/>
      <c r="U69" s="61"/>
      <c r="V69" s="61"/>
      <c r="W69" s="61"/>
      <c r="X69" s="61"/>
      <c r="Y69" s="60"/>
      <c r="Z69" s="61"/>
      <c r="AA69" s="61"/>
      <c r="AB69" s="61"/>
      <c r="AC69" s="61"/>
      <c r="AD69" s="64" t="s">
        <v>25</v>
      </c>
    </row>
    <row r="70" spans="1:30" ht="17.25" thickBot="1">
      <c r="A70" s="73">
        <v>68</v>
      </c>
      <c r="B70" s="58" t="s">
        <v>2686</v>
      </c>
      <c r="C70" s="59" t="s">
        <v>1815</v>
      </c>
      <c r="D70" s="70" t="s">
        <v>1813</v>
      </c>
      <c r="E70" s="59" t="s">
        <v>2356</v>
      </c>
      <c r="F70" s="70" t="s">
        <v>3434</v>
      </c>
      <c r="G70" s="70">
        <v>2003</v>
      </c>
      <c r="H70" s="71">
        <v>2</v>
      </c>
      <c r="I70" s="72">
        <v>21</v>
      </c>
      <c r="J70" s="72">
        <v>11</v>
      </c>
      <c r="K70" s="72">
        <v>4.7</v>
      </c>
      <c r="L70" s="72">
        <v>0.2</v>
      </c>
      <c r="M70" s="60">
        <v>0</v>
      </c>
      <c r="N70" s="61"/>
      <c r="O70" s="61">
        <v>0</v>
      </c>
      <c r="P70" s="71">
        <v>2</v>
      </c>
      <c r="Q70" s="72">
        <v>11</v>
      </c>
      <c r="R70" s="72">
        <v>1</v>
      </c>
      <c r="S70" s="60">
        <v>0</v>
      </c>
      <c r="T70" s="61">
        <v>0</v>
      </c>
      <c r="U70" s="72">
        <v>1</v>
      </c>
      <c r="V70" s="78">
        <v>-1</v>
      </c>
      <c r="W70" s="78">
        <v>-4.29</v>
      </c>
      <c r="X70" s="78">
        <v>-3.66</v>
      </c>
      <c r="Y70" s="71">
        <v>0.3</v>
      </c>
      <c r="Z70" s="72">
        <v>0.1</v>
      </c>
      <c r="AA70" s="79">
        <v>0.2</v>
      </c>
      <c r="AB70" s="79">
        <v>0.74</v>
      </c>
      <c r="AC70" s="79">
        <v>2.44</v>
      </c>
      <c r="AD70" s="64" t="s">
        <v>25</v>
      </c>
    </row>
    <row r="71" spans="1:30" ht="17.25" thickBot="1">
      <c r="A71" s="73">
        <v>69</v>
      </c>
      <c r="B71" s="58" t="s">
        <v>661</v>
      </c>
      <c r="C71" s="59" t="s">
        <v>1841</v>
      </c>
      <c r="D71" s="70" t="s">
        <v>1822</v>
      </c>
      <c r="E71" s="59" t="s">
        <v>95</v>
      </c>
      <c r="F71" s="70" t="s">
        <v>3189</v>
      </c>
      <c r="G71" s="70">
        <v>1997</v>
      </c>
      <c r="H71" s="71">
        <v>5</v>
      </c>
      <c r="I71" s="72">
        <v>140</v>
      </c>
      <c r="J71" s="72">
        <v>28</v>
      </c>
      <c r="K71" s="72">
        <v>31.1</v>
      </c>
      <c r="L71" s="72">
        <v>1.6</v>
      </c>
      <c r="M71" s="71">
        <v>1</v>
      </c>
      <c r="N71" s="72">
        <v>74</v>
      </c>
      <c r="O71" s="61">
        <v>0</v>
      </c>
      <c r="P71" s="71">
        <v>4</v>
      </c>
      <c r="Q71" s="72">
        <v>17</v>
      </c>
      <c r="R71" s="61">
        <v>0</v>
      </c>
      <c r="S71" s="71">
        <v>0.6</v>
      </c>
      <c r="T71" s="72">
        <v>1</v>
      </c>
      <c r="U71" s="72">
        <v>2</v>
      </c>
      <c r="V71" s="78">
        <v>-1</v>
      </c>
      <c r="W71" s="78">
        <v>-0.64</v>
      </c>
      <c r="X71" s="79">
        <v>0.23</v>
      </c>
      <c r="Y71" s="71">
        <v>2.4</v>
      </c>
      <c r="Z71" s="72">
        <v>2.8</v>
      </c>
      <c r="AA71" s="78">
        <v>-0.5</v>
      </c>
      <c r="AB71" s="78">
        <v>-0.31</v>
      </c>
      <c r="AC71" s="79">
        <v>0.88</v>
      </c>
      <c r="AD71" s="64" t="s">
        <v>25</v>
      </c>
    </row>
    <row r="72" spans="1:30" ht="17.25" thickBot="1">
      <c r="A72" s="73">
        <v>70</v>
      </c>
      <c r="B72" s="58" t="s">
        <v>2687</v>
      </c>
      <c r="C72" s="59" t="s">
        <v>1814</v>
      </c>
      <c r="D72" s="70" t="s">
        <v>102</v>
      </c>
      <c r="E72" s="59" t="s">
        <v>2671</v>
      </c>
      <c r="F72" s="70" t="s">
        <v>3435</v>
      </c>
      <c r="G72" s="70">
        <v>1998</v>
      </c>
      <c r="H72" s="71">
        <v>4</v>
      </c>
      <c r="I72" s="72">
        <v>141</v>
      </c>
      <c r="J72" s="72">
        <v>35</v>
      </c>
      <c r="K72" s="72">
        <v>39.200000000000003</v>
      </c>
      <c r="L72" s="72">
        <v>1.6</v>
      </c>
      <c r="M72" s="71">
        <v>1</v>
      </c>
      <c r="N72" s="72">
        <v>73</v>
      </c>
      <c r="O72" s="61">
        <v>0</v>
      </c>
      <c r="P72" s="71">
        <v>3</v>
      </c>
      <c r="Q72" s="72">
        <v>23</v>
      </c>
      <c r="R72" s="61">
        <v>0</v>
      </c>
      <c r="S72" s="60">
        <v>0</v>
      </c>
      <c r="T72" s="72">
        <v>2</v>
      </c>
      <c r="U72" s="72">
        <v>6</v>
      </c>
      <c r="V72" s="78">
        <v>-4</v>
      </c>
      <c r="W72" s="78">
        <v>-2.5499999999999998</v>
      </c>
      <c r="X72" s="78">
        <v>-0.91</v>
      </c>
      <c r="Y72" s="71">
        <v>2.2999999999999998</v>
      </c>
      <c r="Z72" s="72">
        <v>4.2</v>
      </c>
      <c r="AA72" s="78">
        <v>-1.9</v>
      </c>
      <c r="AB72" s="78">
        <v>-1.18</v>
      </c>
      <c r="AC72" s="78">
        <v>-0.38</v>
      </c>
      <c r="AD72" s="64" t="s">
        <v>25</v>
      </c>
    </row>
    <row r="73" spans="1:30" ht="17.25" thickBot="1">
      <c r="A73" s="73">
        <v>71</v>
      </c>
      <c r="B73" s="58" t="s">
        <v>2688</v>
      </c>
      <c r="C73" s="59" t="s">
        <v>1815</v>
      </c>
      <c r="D73" s="70" t="s">
        <v>103</v>
      </c>
      <c r="E73" s="59" t="s">
        <v>2355</v>
      </c>
      <c r="F73" s="70" t="s">
        <v>3182</v>
      </c>
      <c r="G73" s="70">
        <v>1995</v>
      </c>
      <c r="H73" s="71">
        <v>3</v>
      </c>
      <c r="I73" s="72">
        <v>136</v>
      </c>
      <c r="J73" s="72">
        <v>45</v>
      </c>
      <c r="K73" s="72">
        <v>37.799999999999997</v>
      </c>
      <c r="L73" s="72">
        <v>1.5</v>
      </c>
      <c r="M73" s="71">
        <v>1</v>
      </c>
      <c r="N73" s="72">
        <v>90</v>
      </c>
      <c r="O73" s="72">
        <v>1</v>
      </c>
      <c r="P73" s="71">
        <v>2</v>
      </c>
      <c r="Q73" s="72">
        <v>23</v>
      </c>
      <c r="R73" s="72">
        <v>1</v>
      </c>
      <c r="S73" s="71">
        <v>0.33</v>
      </c>
      <c r="T73" s="72">
        <v>2</v>
      </c>
      <c r="U73" s="72">
        <v>4</v>
      </c>
      <c r="V73" s="78">
        <v>-2</v>
      </c>
      <c r="W73" s="78">
        <v>-1.32</v>
      </c>
      <c r="X73" s="79">
        <v>1.0900000000000001</v>
      </c>
      <c r="Y73" s="71">
        <v>1.4</v>
      </c>
      <c r="Z73" s="72">
        <v>2</v>
      </c>
      <c r="AA73" s="78">
        <v>-0.6</v>
      </c>
      <c r="AB73" s="78">
        <v>-0.37</v>
      </c>
      <c r="AC73" s="79">
        <v>1.2</v>
      </c>
      <c r="AD73" s="64" t="s">
        <v>25</v>
      </c>
    </row>
    <row r="74" spans="1:30" ht="17.25" thickBot="1">
      <c r="A74" s="73">
        <v>72</v>
      </c>
      <c r="B74" s="58" t="s">
        <v>2689</v>
      </c>
      <c r="C74" s="59" t="s">
        <v>1828</v>
      </c>
      <c r="D74" s="70" t="s">
        <v>1856</v>
      </c>
      <c r="E74" s="59" t="s">
        <v>2355</v>
      </c>
      <c r="F74" s="70" t="s">
        <v>3436</v>
      </c>
      <c r="G74" s="70">
        <v>1998</v>
      </c>
      <c r="H74" s="71">
        <v>3</v>
      </c>
      <c r="I74" s="72">
        <v>63</v>
      </c>
      <c r="J74" s="72">
        <v>21</v>
      </c>
      <c r="K74" s="72">
        <v>17.5</v>
      </c>
      <c r="L74" s="72">
        <v>0.7</v>
      </c>
      <c r="M74" s="60">
        <v>0</v>
      </c>
      <c r="N74" s="61"/>
      <c r="O74" s="61">
        <v>0</v>
      </c>
      <c r="P74" s="71">
        <v>3</v>
      </c>
      <c r="Q74" s="72">
        <v>21</v>
      </c>
      <c r="R74" s="61">
        <v>0</v>
      </c>
      <c r="S74" s="60">
        <v>0</v>
      </c>
      <c r="T74" s="72">
        <v>1</v>
      </c>
      <c r="U74" s="72">
        <v>1</v>
      </c>
      <c r="V74" s="61">
        <v>0</v>
      </c>
      <c r="W74" s="61">
        <v>0</v>
      </c>
      <c r="X74" s="79">
        <v>2.42</v>
      </c>
      <c r="Y74" s="71">
        <v>1.1000000000000001</v>
      </c>
      <c r="Z74" s="72">
        <v>1.1000000000000001</v>
      </c>
      <c r="AA74" s="61">
        <v>0</v>
      </c>
      <c r="AB74" s="78">
        <v>-0.04</v>
      </c>
      <c r="AC74" s="79">
        <v>1.31</v>
      </c>
      <c r="AD74" s="64" t="s">
        <v>25</v>
      </c>
    </row>
    <row r="75" spans="1:30" ht="17.25" thickBot="1">
      <c r="A75" s="73">
        <v>73</v>
      </c>
      <c r="B75" s="58" t="s">
        <v>134</v>
      </c>
      <c r="C75" s="59" t="s">
        <v>1823</v>
      </c>
      <c r="D75" s="70" t="s">
        <v>104</v>
      </c>
      <c r="E75" s="59" t="s">
        <v>93</v>
      </c>
      <c r="F75" s="70" t="s">
        <v>3437</v>
      </c>
      <c r="G75" s="70">
        <v>2002</v>
      </c>
      <c r="H75" s="71">
        <v>5</v>
      </c>
      <c r="I75" s="72">
        <v>138</v>
      </c>
      <c r="J75" s="72">
        <v>28</v>
      </c>
      <c r="K75" s="72">
        <v>30.7</v>
      </c>
      <c r="L75" s="72">
        <v>1.5</v>
      </c>
      <c r="M75" s="71">
        <v>1</v>
      </c>
      <c r="N75" s="72">
        <v>84</v>
      </c>
      <c r="O75" s="61">
        <v>0</v>
      </c>
      <c r="P75" s="71">
        <v>4</v>
      </c>
      <c r="Q75" s="72">
        <v>14</v>
      </c>
      <c r="R75" s="61">
        <v>0</v>
      </c>
      <c r="S75" s="71">
        <v>0.6</v>
      </c>
      <c r="T75" s="72">
        <v>1</v>
      </c>
      <c r="U75" s="72">
        <v>3</v>
      </c>
      <c r="V75" s="78">
        <v>-2</v>
      </c>
      <c r="W75" s="78">
        <v>-1.3</v>
      </c>
      <c r="X75" s="78">
        <v>-0.15</v>
      </c>
      <c r="Y75" s="71">
        <v>2.1</v>
      </c>
      <c r="Z75" s="72">
        <v>2.9</v>
      </c>
      <c r="AA75" s="78">
        <v>-0.8</v>
      </c>
      <c r="AB75" s="78">
        <v>-0.52</v>
      </c>
      <c r="AC75" s="79">
        <v>0.17</v>
      </c>
      <c r="AD75" s="64" t="s">
        <v>25</v>
      </c>
    </row>
    <row r="76" spans="1:30" ht="17.25" thickBot="1">
      <c r="A76" s="73">
        <v>74</v>
      </c>
      <c r="B76" s="58" t="s">
        <v>783</v>
      </c>
      <c r="C76" s="59" t="s">
        <v>1824</v>
      </c>
      <c r="D76" s="70" t="s">
        <v>103</v>
      </c>
      <c r="E76" s="59" t="s">
        <v>73</v>
      </c>
      <c r="F76" s="70" t="s">
        <v>3775</v>
      </c>
      <c r="G76" s="70">
        <v>2004</v>
      </c>
      <c r="H76" s="60">
        <v>0</v>
      </c>
      <c r="I76" s="61"/>
      <c r="J76" s="61"/>
      <c r="K76" s="61"/>
      <c r="L76" s="61"/>
      <c r="M76" s="60">
        <v>0</v>
      </c>
      <c r="N76" s="61"/>
      <c r="O76" s="61">
        <v>0</v>
      </c>
      <c r="P76" s="60">
        <v>0</v>
      </c>
      <c r="Q76" s="61"/>
      <c r="R76" s="72">
        <v>3</v>
      </c>
      <c r="S76" s="60"/>
      <c r="T76" s="61"/>
      <c r="U76" s="61"/>
      <c r="V76" s="61"/>
      <c r="W76" s="61"/>
      <c r="X76" s="61"/>
      <c r="Y76" s="60"/>
      <c r="Z76" s="61"/>
      <c r="AA76" s="61"/>
      <c r="AB76" s="61"/>
      <c r="AC76" s="61"/>
      <c r="AD76" s="64" t="s">
        <v>25</v>
      </c>
    </row>
    <row r="77" spans="1:30" ht="17.25" thickBot="1">
      <c r="A77" s="73">
        <v>75</v>
      </c>
      <c r="B77" s="58" t="s">
        <v>2988</v>
      </c>
      <c r="C77" s="59" t="s">
        <v>1815</v>
      </c>
      <c r="D77" s="70" t="s">
        <v>104</v>
      </c>
      <c r="E77" s="59" t="s">
        <v>2671</v>
      </c>
      <c r="F77" s="70" t="s">
        <v>3438</v>
      </c>
      <c r="G77" s="70">
        <v>1996</v>
      </c>
      <c r="H77" s="71">
        <v>3</v>
      </c>
      <c r="I77" s="72">
        <v>246</v>
      </c>
      <c r="J77" s="72">
        <v>82</v>
      </c>
      <c r="K77" s="72">
        <v>68.3</v>
      </c>
      <c r="L77" s="72">
        <v>2.7</v>
      </c>
      <c r="M77" s="71">
        <v>3</v>
      </c>
      <c r="N77" s="72">
        <v>82</v>
      </c>
      <c r="O77" s="72">
        <v>1</v>
      </c>
      <c r="P77" s="60">
        <v>0</v>
      </c>
      <c r="Q77" s="61"/>
      <c r="R77" s="61">
        <v>0</v>
      </c>
      <c r="S77" s="60">
        <v>0</v>
      </c>
      <c r="T77" s="72">
        <v>1</v>
      </c>
      <c r="U77" s="72">
        <v>6</v>
      </c>
      <c r="V77" s="78">
        <v>-5</v>
      </c>
      <c r="W77" s="78">
        <v>-1.83</v>
      </c>
      <c r="X77" s="79">
        <v>0.54</v>
      </c>
      <c r="Y77" s="71">
        <v>2.4</v>
      </c>
      <c r="Z77" s="72">
        <v>4.0999999999999996</v>
      </c>
      <c r="AA77" s="78">
        <v>-1.7</v>
      </c>
      <c r="AB77" s="78">
        <v>-0.62</v>
      </c>
      <c r="AC77" s="79">
        <v>1.03</v>
      </c>
      <c r="AD77" s="64" t="s">
        <v>25</v>
      </c>
    </row>
    <row r="78" spans="1:30" ht="17.25" thickBot="1">
      <c r="A78" s="73">
        <v>76</v>
      </c>
      <c r="B78" s="58" t="s">
        <v>135</v>
      </c>
      <c r="C78" s="59" t="s">
        <v>1815</v>
      </c>
      <c r="D78" s="70" t="s">
        <v>104</v>
      </c>
      <c r="E78" s="59" t="s">
        <v>67</v>
      </c>
      <c r="F78" s="70" t="s">
        <v>3439</v>
      </c>
      <c r="G78" s="70">
        <v>1992</v>
      </c>
      <c r="H78" s="71">
        <v>5</v>
      </c>
      <c r="I78" s="72">
        <v>450</v>
      </c>
      <c r="J78" s="72">
        <v>90</v>
      </c>
      <c r="K78" s="72">
        <v>100</v>
      </c>
      <c r="L78" s="72">
        <v>5</v>
      </c>
      <c r="M78" s="71">
        <v>5</v>
      </c>
      <c r="N78" s="72">
        <v>90</v>
      </c>
      <c r="O78" s="72">
        <v>5</v>
      </c>
      <c r="P78" s="60">
        <v>0</v>
      </c>
      <c r="Q78" s="61"/>
      <c r="R78" s="61">
        <v>0</v>
      </c>
      <c r="S78" s="71">
        <v>1.2</v>
      </c>
      <c r="T78" s="72">
        <v>8</v>
      </c>
      <c r="U78" s="72">
        <v>7</v>
      </c>
      <c r="V78" s="79">
        <v>1</v>
      </c>
      <c r="W78" s="79">
        <v>0.2</v>
      </c>
      <c r="X78" s="61"/>
      <c r="Y78" s="71">
        <v>8.3000000000000007</v>
      </c>
      <c r="Z78" s="72">
        <v>5.4</v>
      </c>
      <c r="AA78" s="79">
        <v>2.8</v>
      </c>
      <c r="AB78" s="79">
        <v>0.56999999999999995</v>
      </c>
      <c r="AC78" s="61"/>
      <c r="AD78" s="64" t="s">
        <v>25</v>
      </c>
    </row>
    <row r="79" spans="1:30" ht="17.25" thickBot="1">
      <c r="A79" s="73">
        <v>77</v>
      </c>
      <c r="B79" s="58" t="s">
        <v>2748</v>
      </c>
      <c r="C79" s="59" t="s">
        <v>1815</v>
      </c>
      <c r="D79" s="70" t="s">
        <v>102</v>
      </c>
      <c r="E79" s="59" t="s">
        <v>81</v>
      </c>
      <c r="F79" s="70" t="s">
        <v>3440</v>
      </c>
      <c r="G79" s="70">
        <v>2003</v>
      </c>
      <c r="H79" s="71">
        <v>2</v>
      </c>
      <c r="I79" s="72">
        <v>9</v>
      </c>
      <c r="J79" s="72">
        <v>5</v>
      </c>
      <c r="K79" s="72">
        <v>2</v>
      </c>
      <c r="L79" s="72">
        <v>0.1</v>
      </c>
      <c r="M79" s="60">
        <v>0</v>
      </c>
      <c r="N79" s="61"/>
      <c r="O79" s="61">
        <v>0</v>
      </c>
      <c r="P79" s="71">
        <v>2</v>
      </c>
      <c r="Q79" s="72">
        <v>5</v>
      </c>
      <c r="R79" s="72">
        <v>1</v>
      </c>
      <c r="S79" s="71">
        <v>1.5</v>
      </c>
      <c r="T79" s="61">
        <v>0</v>
      </c>
      <c r="U79" s="72">
        <v>1</v>
      </c>
      <c r="V79" s="78">
        <v>-1</v>
      </c>
      <c r="W79" s="78">
        <v>-10</v>
      </c>
      <c r="X79" s="78">
        <v>-10.199999999999999</v>
      </c>
      <c r="Y79" s="71">
        <v>0.1</v>
      </c>
      <c r="Z79" s="72">
        <v>0.9</v>
      </c>
      <c r="AA79" s="78">
        <v>-0.8</v>
      </c>
      <c r="AB79" s="78">
        <v>-7.71</v>
      </c>
      <c r="AC79" s="78">
        <v>-8.8699999999999992</v>
      </c>
      <c r="AD79" s="64" t="s">
        <v>25</v>
      </c>
    </row>
    <row r="80" spans="1:30" ht="17.25" thickBot="1">
      <c r="A80" s="73">
        <v>78</v>
      </c>
      <c r="B80" s="58" t="s">
        <v>2858</v>
      </c>
      <c r="C80" s="59" t="s">
        <v>1845</v>
      </c>
      <c r="D80" s="70" t="s">
        <v>103</v>
      </c>
      <c r="E80" s="59" t="s">
        <v>81</v>
      </c>
      <c r="F80" s="70" t="s">
        <v>3441</v>
      </c>
      <c r="G80" s="70">
        <v>2001</v>
      </c>
      <c r="H80" s="71">
        <v>3</v>
      </c>
      <c r="I80" s="72">
        <v>196</v>
      </c>
      <c r="J80" s="72">
        <v>65</v>
      </c>
      <c r="K80" s="72">
        <v>43.6</v>
      </c>
      <c r="L80" s="72">
        <v>2.2000000000000002</v>
      </c>
      <c r="M80" s="71">
        <v>2</v>
      </c>
      <c r="N80" s="72">
        <v>83</v>
      </c>
      <c r="O80" s="72">
        <v>1</v>
      </c>
      <c r="P80" s="71">
        <v>1</v>
      </c>
      <c r="Q80" s="72">
        <v>30</v>
      </c>
      <c r="R80" s="61">
        <v>0</v>
      </c>
      <c r="S80" s="71">
        <v>1</v>
      </c>
      <c r="T80" s="72">
        <v>3</v>
      </c>
      <c r="U80" s="72">
        <v>2</v>
      </c>
      <c r="V80" s="79">
        <v>1</v>
      </c>
      <c r="W80" s="79">
        <v>0.46</v>
      </c>
      <c r="X80" s="79">
        <v>0.81</v>
      </c>
      <c r="Y80" s="71">
        <v>4.2</v>
      </c>
      <c r="Z80" s="72">
        <v>2.1</v>
      </c>
      <c r="AA80" s="79">
        <v>2.1</v>
      </c>
      <c r="AB80" s="79">
        <v>0.97</v>
      </c>
      <c r="AC80" s="78">
        <v>-0.02</v>
      </c>
      <c r="AD80" s="64" t="s">
        <v>25</v>
      </c>
    </row>
    <row r="81" spans="1:30" ht="17.25" thickBot="1">
      <c r="A81" s="73">
        <v>79</v>
      </c>
      <c r="B81" s="58" t="s">
        <v>136</v>
      </c>
      <c r="C81" s="59" t="s">
        <v>1814</v>
      </c>
      <c r="D81" s="70" t="s">
        <v>103</v>
      </c>
      <c r="E81" s="59" t="s">
        <v>75</v>
      </c>
      <c r="F81" s="70" t="s">
        <v>3442</v>
      </c>
      <c r="G81" s="70">
        <v>1991</v>
      </c>
      <c r="H81" s="71">
        <v>4</v>
      </c>
      <c r="I81" s="72">
        <v>110</v>
      </c>
      <c r="J81" s="72">
        <v>28</v>
      </c>
      <c r="K81" s="72">
        <v>24.4</v>
      </c>
      <c r="L81" s="72">
        <v>1.2</v>
      </c>
      <c r="M81" s="71">
        <v>2</v>
      </c>
      <c r="N81" s="72">
        <v>36</v>
      </c>
      <c r="O81" s="61">
        <v>0</v>
      </c>
      <c r="P81" s="71">
        <v>2</v>
      </c>
      <c r="Q81" s="72">
        <v>19</v>
      </c>
      <c r="R81" s="72">
        <v>1</v>
      </c>
      <c r="S81" s="71">
        <v>1.75</v>
      </c>
      <c r="T81" s="72">
        <v>1</v>
      </c>
      <c r="U81" s="72">
        <v>2</v>
      </c>
      <c r="V81" s="78">
        <v>-1</v>
      </c>
      <c r="W81" s="78">
        <v>-0.82</v>
      </c>
      <c r="X81" s="79">
        <v>0.24</v>
      </c>
      <c r="Y81" s="71">
        <v>0.6</v>
      </c>
      <c r="Z81" s="72">
        <v>4.2</v>
      </c>
      <c r="AA81" s="78">
        <v>-3.6</v>
      </c>
      <c r="AB81" s="78">
        <v>-2.94</v>
      </c>
      <c r="AC81" s="78">
        <v>-1.79</v>
      </c>
      <c r="AD81" s="64" t="s">
        <v>25</v>
      </c>
    </row>
    <row r="82" spans="1:30" ht="17.25" thickBot="1">
      <c r="A82" s="73">
        <v>80</v>
      </c>
      <c r="B82" s="58" t="s">
        <v>2859</v>
      </c>
      <c r="C82" s="59" t="s">
        <v>1815</v>
      </c>
      <c r="D82" s="70" t="s">
        <v>102</v>
      </c>
      <c r="E82" s="59" t="s">
        <v>96</v>
      </c>
      <c r="F82" s="70" t="s">
        <v>3443</v>
      </c>
      <c r="G82" s="70">
        <v>1997</v>
      </c>
      <c r="H82" s="71">
        <v>2</v>
      </c>
      <c r="I82" s="72">
        <v>62</v>
      </c>
      <c r="J82" s="72">
        <v>31</v>
      </c>
      <c r="K82" s="72">
        <v>13.8</v>
      </c>
      <c r="L82" s="72">
        <v>0.7</v>
      </c>
      <c r="M82" s="71">
        <v>1</v>
      </c>
      <c r="N82" s="72">
        <v>37</v>
      </c>
      <c r="O82" s="61">
        <v>0</v>
      </c>
      <c r="P82" s="71">
        <v>1</v>
      </c>
      <c r="Q82" s="72">
        <v>25</v>
      </c>
      <c r="R82" s="61">
        <v>0</v>
      </c>
      <c r="S82" s="60">
        <v>0</v>
      </c>
      <c r="T82" s="61">
        <v>0</v>
      </c>
      <c r="U82" s="72">
        <v>3</v>
      </c>
      <c r="V82" s="78">
        <v>-3</v>
      </c>
      <c r="W82" s="78">
        <v>-4.3499999999999996</v>
      </c>
      <c r="X82" s="78">
        <v>-3.43</v>
      </c>
      <c r="Y82" s="71">
        <v>0.3</v>
      </c>
      <c r="Z82" s="72">
        <v>2.2000000000000002</v>
      </c>
      <c r="AA82" s="78">
        <v>-1.9</v>
      </c>
      <c r="AB82" s="78">
        <v>-2.74</v>
      </c>
      <c r="AC82" s="78">
        <v>-3.14</v>
      </c>
      <c r="AD82" s="64" t="s">
        <v>25</v>
      </c>
    </row>
    <row r="83" spans="1:30" ht="17.25" thickBot="1">
      <c r="A83" s="73">
        <v>81</v>
      </c>
      <c r="B83" s="58" t="s">
        <v>2749</v>
      </c>
      <c r="C83" s="59" t="s">
        <v>1814</v>
      </c>
      <c r="D83" s="70" t="s">
        <v>103</v>
      </c>
      <c r="E83" s="59" t="s">
        <v>2671</v>
      </c>
      <c r="F83" s="70" t="s">
        <v>3776</v>
      </c>
      <c r="G83" s="70">
        <v>1998</v>
      </c>
      <c r="H83" s="60">
        <v>0</v>
      </c>
      <c r="I83" s="61"/>
      <c r="J83" s="61"/>
      <c r="K83" s="61"/>
      <c r="L83" s="61"/>
      <c r="M83" s="60">
        <v>0</v>
      </c>
      <c r="N83" s="61"/>
      <c r="O83" s="61">
        <v>0</v>
      </c>
      <c r="P83" s="60">
        <v>0</v>
      </c>
      <c r="Q83" s="61"/>
      <c r="R83" s="72">
        <v>1</v>
      </c>
      <c r="S83" s="60"/>
      <c r="T83" s="61"/>
      <c r="U83" s="61"/>
      <c r="V83" s="61"/>
      <c r="W83" s="61"/>
      <c r="X83" s="61"/>
      <c r="Y83" s="60"/>
      <c r="Z83" s="61"/>
      <c r="AA83" s="61"/>
      <c r="AB83" s="61"/>
      <c r="AC83" s="61"/>
      <c r="AD83" s="64" t="s">
        <v>25</v>
      </c>
    </row>
    <row r="84" spans="1:30" ht="17.25" thickBot="1">
      <c r="A84" s="73">
        <v>82</v>
      </c>
      <c r="B84" s="58" t="s">
        <v>137</v>
      </c>
      <c r="C84" s="59" t="s">
        <v>1835</v>
      </c>
      <c r="D84" s="70" t="s">
        <v>102</v>
      </c>
      <c r="E84" s="59" t="s">
        <v>96</v>
      </c>
      <c r="F84" s="70" t="s">
        <v>3444</v>
      </c>
      <c r="G84" s="70">
        <v>2002</v>
      </c>
      <c r="H84" s="71">
        <v>1</v>
      </c>
      <c r="I84" s="72">
        <v>1</v>
      </c>
      <c r="J84" s="72">
        <v>1</v>
      </c>
      <c r="K84" s="72">
        <v>0.2</v>
      </c>
      <c r="L84" s="61">
        <v>0</v>
      </c>
      <c r="M84" s="60">
        <v>0</v>
      </c>
      <c r="N84" s="61"/>
      <c r="O84" s="61">
        <v>0</v>
      </c>
      <c r="P84" s="71">
        <v>1</v>
      </c>
      <c r="Q84" s="72">
        <v>1</v>
      </c>
      <c r="R84" s="72">
        <v>2</v>
      </c>
      <c r="S84" s="60">
        <v>0</v>
      </c>
      <c r="T84" s="61">
        <v>0</v>
      </c>
      <c r="U84" s="61">
        <v>0</v>
      </c>
      <c r="V84" s="61">
        <v>0</v>
      </c>
      <c r="W84" s="61">
        <v>0</v>
      </c>
      <c r="X84" s="79">
        <v>1.4</v>
      </c>
      <c r="Y84" s="60">
        <v>0</v>
      </c>
      <c r="Z84" s="72">
        <v>0.2</v>
      </c>
      <c r="AA84" s="78">
        <v>-0.2</v>
      </c>
      <c r="AB84" s="78">
        <v>-19.260000000000002</v>
      </c>
      <c r="AC84" s="78">
        <v>-19.27</v>
      </c>
      <c r="AD84" s="64" t="s">
        <v>25</v>
      </c>
    </row>
    <row r="85" spans="1:30" ht="17.25" thickBot="1">
      <c r="A85" s="73">
        <v>83</v>
      </c>
      <c r="B85" s="58" t="s">
        <v>138</v>
      </c>
      <c r="C85" s="59" t="s">
        <v>1825</v>
      </c>
      <c r="D85" s="70" t="s">
        <v>104</v>
      </c>
      <c r="E85" s="59" t="s">
        <v>83</v>
      </c>
      <c r="F85" s="70" t="s">
        <v>3445</v>
      </c>
      <c r="G85" s="70">
        <v>1993</v>
      </c>
      <c r="H85" s="71">
        <v>4</v>
      </c>
      <c r="I85" s="72">
        <v>162</v>
      </c>
      <c r="J85" s="72">
        <v>41</v>
      </c>
      <c r="K85" s="72">
        <v>36</v>
      </c>
      <c r="L85" s="72">
        <v>1.8</v>
      </c>
      <c r="M85" s="71">
        <v>2</v>
      </c>
      <c r="N85" s="72">
        <v>54</v>
      </c>
      <c r="O85" s="72">
        <v>1</v>
      </c>
      <c r="P85" s="71">
        <v>2</v>
      </c>
      <c r="Q85" s="72">
        <v>27</v>
      </c>
      <c r="R85" s="61">
        <v>0</v>
      </c>
      <c r="S85" s="71">
        <v>1.5</v>
      </c>
      <c r="T85" s="72">
        <v>4</v>
      </c>
      <c r="U85" s="72">
        <v>4</v>
      </c>
      <c r="V85" s="61">
        <v>0</v>
      </c>
      <c r="W85" s="61">
        <v>0</v>
      </c>
      <c r="X85" s="78">
        <v>-0.31</v>
      </c>
      <c r="Y85" s="71">
        <v>4.3</v>
      </c>
      <c r="Z85" s="72">
        <v>2.2999999999999998</v>
      </c>
      <c r="AA85" s="79">
        <v>1.9</v>
      </c>
      <c r="AB85" s="79">
        <v>1.07</v>
      </c>
      <c r="AC85" s="79">
        <v>0.87</v>
      </c>
      <c r="AD85" s="64" t="s">
        <v>25</v>
      </c>
    </row>
    <row r="86" spans="1:30" ht="17.25" thickBot="1">
      <c r="A86" s="73">
        <v>84</v>
      </c>
      <c r="B86" s="58" t="s">
        <v>3221</v>
      </c>
      <c r="C86" s="59" t="s">
        <v>1815</v>
      </c>
      <c r="D86" s="70" t="s">
        <v>111</v>
      </c>
      <c r="E86" s="59" t="s">
        <v>65</v>
      </c>
      <c r="F86" s="70" t="s">
        <v>3777</v>
      </c>
      <c r="G86" s="70">
        <v>1985</v>
      </c>
      <c r="H86" s="60">
        <v>0</v>
      </c>
      <c r="I86" s="61"/>
      <c r="J86" s="61"/>
      <c r="K86" s="61"/>
      <c r="L86" s="61"/>
      <c r="M86" s="60">
        <v>0</v>
      </c>
      <c r="N86" s="61"/>
      <c r="O86" s="61">
        <v>0</v>
      </c>
      <c r="P86" s="60">
        <v>0</v>
      </c>
      <c r="Q86" s="61"/>
      <c r="R86" s="72">
        <v>2</v>
      </c>
      <c r="S86" s="60"/>
      <c r="T86" s="61"/>
      <c r="U86" s="61"/>
      <c r="V86" s="61"/>
      <c r="W86" s="61"/>
      <c r="X86" s="61"/>
      <c r="Y86" s="60"/>
      <c r="Z86" s="61"/>
      <c r="AA86" s="61"/>
      <c r="AB86" s="61"/>
      <c r="AC86" s="61"/>
      <c r="AD86" s="64" t="s">
        <v>25</v>
      </c>
    </row>
    <row r="87" spans="1:30" ht="17.25" thickBot="1">
      <c r="A87" s="73">
        <v>85</v>
      </c>
      <c r="B87" s="58" t="s">
        <v>139</v>
      </c>
      <c r="C87" s="59" t="s">
        <v>1825</v>
      </c>
      <c r="D87" s="70" t="s">
        <v>103</v>
      </c>
      <c r="E87" s="59" t="s">
        <v>69</v>
      </c>
      <c r="F87" s="70" t="s">
        <v>3446</v>
      </c>
      <c r="G87" s="70">
        <v>1992</v>
      </c>
      <c r="H87" s="71">
        <v>5</v>
      </c>
      <c r="I87" s="72">
        <v>423</v>
      </c>
      <c r="J87" s="72">
        <v>85</v>
      </c>
      <c r="K87" s="72">
        <v>94</v>
      </c>
      <c r="L87" s="72">
        <v>4.7</v>
      </c>
      <c r="M87" s="71">
        <v>5</v>
      </c>
      <c r="N87" s="72">
        <v>85</v>
      </c>
      <c r="O87" s="72">
        <v>4</v>
      </c>
      <c r="P87" s="60">
        <v>0</v>
      </c>
      <c r="Q87" s="61"/>
      <c r="R87" s="61">
        <v>0</v>
      </c>
      <c r="S87" s="71">
        <v>1.2</v>
      </c>
      <c r="T87" s="72">
        <v>5</v>
      </c>
      <c r="U87" s="72">
        <v>9</v>
      </c>
      <c r="V87" s="78">
        <v>-4</v>
      </c>
      <c r="W87" s="78">
        <v>-0.85</v>
      </c>
      <c r="X87" s="78">
        <v>-0.85</v>
      </c>
      <c r="Y87" s="71">
        <v>8.8000000000000007</v>
      </c>
      <c r="Z87" s="72">
        <v>8.3000000000000007</v>
      </c>
      <c r="AA87" s="79">
        <v>0.4</v>
      </c>
      <c r="AB87" s="79">
        <v>0.09</v>
      </c>
      <c r="AC87" s="79">
        <v>2.09</v>
      </c>
      <c r="AD87" s="64" t="s">
        <v>25</v>
      </c>
    </row>
    <row r="88" spans="1:30" ht="17.25" thickBot="1">
      <c r="A88" s="73">
        <v>86</v>
      </c>
      <c r="B88" s="58" t="s">
        <v>140</v>
      </c>
      <c r="C88" s="59" t="s">
        <v>1837</v>
      </c>
      <c r="D88" s="70" t="s">
        <v>104</v>
      </c>
      <c r="E88" s="59" t="s">
        <v>83</v>
      </c>
      <c r="F88" s="70" t="s">
        <v>3447</v>
      </c>
      <c r="G88" s="70">
        <v>1997</v>
      </c>
      <c r="H88" s="71">
        <v>5</v>
      </c>
      <c r="I88" s="72">
        <v>446</v>
      </c>
      <c r="J88" s="72">
        <v>89</v>
      </c>
      <c r="K88" s="72">
        <v>99.1</v>
      </c>
      <c r="L88" s="72">
        <v>5</v>
      </c>
      <c r="M88" s="71">
        <v>5</v>
      </c>
      <c r="N88" s="72">
        <v>89</v>
      </c>
      <c r="O88" s="72">
        <v>4</v>
      </c>
      <c r="P88" s="60">
        <v>0</v>
      </c>
      <c r="Q88" s="61"/>
      <c r="R88" s="61">
        <v>0</v>
      </c>
      <c r="S88" s="71">
        <v>1.8</v>
      </c>
      <c r="T88" s="72">
        <v>11</v>
      </c>
      <c r="U88" s="72">
        <v>9</v>
      </c>
      <c r="V88" s="79">
        <v>2</v>
      </c>
      <c r="W88" s="79">
        <v>0.4</v>
      </c>
      <c r="X88" s="79">
        <v>22.9</v>
      </c>
      <c r="Y88" s="71">
        <v>10.6</v>
      </c>
      <c r="Z88" s="72">
        <v>7.8</v>
      </c>
      <c r="AA88" s="79">
        <v>2.8</v>
      </c>
      <c r="AB88" s="79">
        <v>0.56999999999999995</v>
      </c>
      <c r="AC88" s="79">
        <v>6.29</v>
      </c>
      <c r="AD88" s="64" t="s">
        <v>25</v>
      </c>
    </row>
    <row r="89" spans="1:30" ht="17.25" thickBot="1">
      <c r="A89" s="73">
        <v>87</v>
      </c>
      <c r="B89" s="58" t="s">
        <v>3181</v>
      </c>
      <c r="C89" s="59" t="s">
        <v>1847</v>
      </c>
      <c r="D89" s="70" t="s">
        <v>104</v>
      </c>
      <c r="E89" s="59" t="s">
        <v>75</v>
      </c>
      <c r="F89" s="70" t="s">
        <v>3448</v>
      </c>
      <c r="G89" s="70">
        <v>1995</v>
      </c>
      <c r="H89" s="71">
        <v>2</v>
      </c>
      <c r="I89" s="72">
        <v>108</v>
      </c>
      <c r="J89" s="72">
        <v>54</v>
      </c>
      <c r="K89" s="72">
        <v>24</v>
      </c>
      <c r="L89" s="72">
        <v>1.2</v>
      </c>
      <c r="M89" s="71">
        <v>1</v>
      </c>
      <c r="N89" s="72">
        <v>90</v>
      </c>
      <c r="O89" s="72">
        <v>1</v>
      </c>
      <c r="P89" s="71">
        <v>1</v>
      </c>
      <c r="Q89" s="72">
        <v>18</v>
      </c>
      <c r="R89" s="61">
        <v>0</v>
      </c>
      <c r="S89" s="71">
        <v>1.5</v>
      </c>
      <c r="T89" s="72">
        <v>1</v>
      </c>
      <c r="U89" s="72">
        <v>1</v>
      </c>
      <c r="V89" s="61">
        <v>0</v>
      </c>
      <c r="W89" s="61">
        <v>0</v>
      </c>
      <c r="X89" s="79">
        <v>1.32</v>
      </c>
      <c r="Y89" s="71">
        <v>1.1000000000000001</v>
      </c>
      <c r="Z89" s="72">
        <v>1.3</v>
      </c>
      <c r="AA89" s="78">
        <v>-0.2</v>
      </c>
      <c r="AB89" s="78">
        <v>-0.17</v>
      </c>
      <c r="AC89" s="79">
        <v>1.86</v>
      </c>
      <c r="AD89" s="64" t="s">
        <v>25</v>
      </c>
    </row>
    <row r="90" spans="1:30" ht="17.25" thickBot="1">
      <c r="A90" s="73">
        <v>88</v>
      </c>
      <c r="B90" s="58" t="s">
        <v>3001</v>
      </c>
      <c r="C90" s="59" t="s">
        <v>1823</v>
      </c>
      <c r="D90" s="70" t="s">
        <v>1836</v>
      </c>
      <c r="E90" s="59" t="s">
        <v>93</v>
      </c>
      <c r="F90" s="70" t="s">
        <v>3778</v>
      </c>
      <c r="G90" s="70">
        <v>1994</v>
      </c>
      <c r="H90" s="60">
        <v>0</v>
      </c>
      <c r="I90" s="61"/>
      <c r="J90" s="61"/>
      <c r="K90" s="61"/>
      <c r="L90" s="61"/>
      <c r="M90" s="60">
        <v>0</v>
      </c>
      <c r="N90" s="61"/>
      <c r="O90" s="61">
        <v>0</v>
      </c>
      <c r="P90" s="60">
        <v>0</v>
      </c>
      <c r="Q90" s="61"/>
      <c r="R90" s="72">
        <v>1</v>
      </c>
      <c r="S90" s="60"/>
      <c r="T90" s="61"/>
      <c r="U90" s="61"/>
      <c r="V90" s="61"/>
      <c r="W90" s="61"/>
      <c r="X90" s="61"/>
      <c r="Y90" s="60"/>
      <c r="Z90" s="61"/>
      <c r="AA90" s="61"/>
      <c r="AB90" s="61"/>
      <c r="AC90" s="61"/>
      <c r="AD90" s="64" t="s">
        <v>25</v>
      </c>
    </row>
    <row r="91" spans="1:30" ht="17.25" thickBot="1">
      <c r="A91" s="73">
        <v>89</v>
      </c>
      <c r="B91" s="58" t="s">
        <v>141</v>
      </c>
      <c r="C91" s="59" t="s">
        <v>1826</v>
      </c>
      <c r="D91" s="70" t="s">
        <v>103</v>
      </c>
      <c r="E91" s="59" t="s">
        <v>73</v>
      </c>
      <c r="F91" s="70" t="s">
        <v>3449</v>
      </c>
      <c r="G91" s="70">
        <v>2004</v>
      </c>
      <c r="H91" s="71">
        <v>2</v>
      </c>
      <c r="I91" s="72">
        <v>69</v>
      </c>
      <c r="J91" s="72">
        <v>35</v>
      </c>
      <c r="K91" s="72">
        <v>15.3</v>
      </c>
      <c r="L91" s="72">
        <v>0.8</v>
      </c>
      <c r="M91" s="71">
        <v>1</v>
      </c>
      <c r="N91" s="72">
        <v>66</v>
      </c>
      <c r="O91" s="61">
        <v>0</v>
      </c>
      <c r="P91" s="71">
        <v>1</v>
      </c>
      <c r="Q91" s="72">
        <v>3</v>
      </c>
      <c r="R91" s="61">
        <v>0</v>
      </c>
      <c r="S91" s="71">
        <v>3</v>
      </c>
      <c r="T91" s="72">
        <v>5</v>
      </c>
      <c r="U91" s="72">
        <v>1</v>
      </c>
      <c r="V91" s="79">
        <v>4</v>
      </c>
      <c r="W91" s="79">
        <v>5.22</v>
      </c>
      <c r="X91" s="79">
        <v>4.2699999999999996</v>
      </c>
      <c r="Y91" s="71">
        <v>3.1</v>
      </c>
      <c r="Z91" s="72">
        <v>2</v>
      </c>
      <c r="AA91" s="79">
        <v>1</v>
      </c>
      <c r="AB91" s="79">
        <v>1.36</v>
      </c>
      <c r="AC91" s="79">
        <v>1.1499999999999999</v>
      </c>
      <c r="AD91" s="64" t="s">
        <v>25</v>
      </c>
    </row>
    <row r="92" spans="1:30" ht="17.25" thickBot="1">
      <c r="A92" s="73">
        <v>90</v>
      </c>
      <c r="B92" s="58" t="s">
        <v>142</v>
      </c>
      <c r="C92" s="59" t="s">
        <v>1815</v>
      </c>
      <c r="D92" s="70" t="s">
        <v>1836</v>
      </c>
      <c r="E92" s="59" t="s">
        <v>83</v>
      </c>
      <c r="F92" s="70" t="s">
        <v>3779</v>
      </c>
      <c r="G92" s="70">
        <v>1995</v>
      </c>
      <c r="H92" s="60">
        <v>0</v>
      </c>
      <c r="I92" s="61"/>
      <c r="J92" s="61"/>
      <c r="K92" s="61"/>
      <c r="L92" s="61"/>
      <c r="M92" s="60">
        <v>0</v>
      </c>
      <c r="N92" s="61"/>
      <c r="O92" s="61">
        <v>0</v>
      </c>
      <c r="P92" s="60">
        <v>0</v>
      </c>
      <c r="Q92" s="61"/>
      <c r="R92" s="72">
        <v>5</v>
      </c>
      <c r="S92" s="60"/>
      <c r="T92" s="61"/>
      <c r="U92" s="61"/>
      <c r="V92" s="61"/>
      <c r="W92" s="61"/>
      <c r="X92" s="61"/>
      <c r="Y92" s="60"/>
      <c r="Z92" s="61"/>
      <c r="AA92" s="61"/>
      <c r="AB92" s="61"/>
      <c r="AC92" s="61"/>
      <c r="AD92" s="64" t="s">
        <v>25</v>
      </c>
    </row>
    <row r="93" spans="1:30" ht="17.25" thickBot="1">
      <c r="A93" s="73">
        <v>91</v>
      </c>
      <c r="B93" s="58" t="s">
        <v>3002</v>
      </c>
      <c r="C93" s="59" t="s">
        <v>1842</v>
      </c>
      <c r="D93" s="70" t="s">
        <v>103</v>
      </c>
      <c r="E93" s="59" t="s">
        <v>2356</v>
      </c>
      <c r="F93" s="70" t="s">
        <v>3780</v>
      </c>
      <c r="G93" s="70">
        <v>2000</v>
      </c>
      <c r="H93" s="60">
        <v>0</v>
      </c>
      <c r="I93" s="61"/>
      <c r="J93" s="61"/>
      <c r="K93" s="61"/>
      <c r="L93" s="61"/>
      <c r="M93" s="60">
        <v>0</v>
      </c>
      <c r="N93" s="61"/>
      <c r="O93" s="61">
        <v>0</v>
      </c>
      <c r="P93" s="60">
        <v>0</v>
      </c>
      <c r="Q93" s="61"/>
      <c r="R93" s="72">
        <v>1</v>
      </c>
      <c r="S93" s="60"/>
      <c r="T93" s="61"/>
      <c r="U93" s="61"/>
      <c r="V93" s="61"/>
      <c r="W93" s="61"/>
      <c r="X93" s="61"/>
      <c r="Y93" s="60"/>
      <c r="Z93" s="61"/>
      <c r="AA93" s="61"/>
      <c r="AB93" s="61"/>
      <c r="AC93" s="61"/>
      <c r="AD93" s="64" t="s">
        <v>25</v>
      </c>
    </row>
    <row r="94" spans="1:30" ht="17.25" thickBot="1">
      <c r="A94" s="73">
        <v>92</v>
      </c>
      <c r="B94" s="58" t="s">
        <v>2989</v>
      </c>
      <c r="C94" s="59" t="s">
        <v>1844</v>
      </c>
      <c r="D94" s="70" t="s">
        <v>102</v>
      </c>
      <c r="E94" s="59" t="s">
        <v>96</v>
      </c>
      <c r="F94" s="70" t="s">
        <v>3450</v>
      </c>
      <c r="G94" s="70">
        <v>2004</v>
      </c>
      <c r="H94" s="71">
        <v>2</v>
      </c>
      <c r="I94" s="72">
        <v>28</v>
      </c>
      <c r="J94" s="72">
        <v>14</v>
      </c>
      <c r="K94" s="72">
        <v>6.2</v>
      </c>
      <c r="L94" s="72">
        <v>0.3</v>
      </c>
      <c r="M94" s="60">
        <v>0</v>
      </c>
      <c r="N94" s="61"/>
      <c r="O94" s="61">
        <v>0</v>
      </c>
      <c r="P94" s="71">
        <v>2</v>
      </c>
      <c r="Q94" s="72">
        <v>14</v>
      </c>
      <c r="R94" s="72">
        <v>1</v>
      </c>
      <c r="S94" s="60">
        <v>0</v>
      </c>
      <c r="T94" s="61">
        <v>0</v>
      </c>
      <c r="U94" s="72">
        <v>1</v>
      </c>
      <c r="V94" s="78">
        <v>-1</v>
      </c>
      <c r="W94" s="78">
        <v>-3.21</v>
      </c>
      <c r="X94" s="78">
        <v>-1.93</v>
      </c>
      <c r="Y94" s="71">
        <v>0.4</v>
      </c>
      <c r="Z94" s="72">
        <v>0.5</v>
      </c>
      <c r="AA94" s="78">
        <v>-0.1</v>
      </c>
      <c r="AB94" s="78">
        <v>-0.28000000000000003</v>
      </c>
      <c r="AC94" s="78">
        <v>-0.26</v>
      </c>
      <c r="AD94" s="64" t="s">
        <v>25</v>
      </c>
    </row>
    <row r="95" spans="1:30" ht="17.25" thickBot="1">
      <c r="A95" s="73">
        <v>93</v>
      </c>
      <c r="B95" s="58" t="s">
        <v>143</v>
      </c>
      <c r="C95" s="59" t="s">
        <v>1815</v>
      </c>
      <c r="D95" s="70" t="s">
        <v>1836</v>
      </c>
      <c r="E95" s="59" t="s">
        <v>81</v>
      </c>
      <c r="F95" s="70" t="s">
        <v>3451</v>
      </c>
      <c r="G95" s="70">
        <v>1996</v>
      </c>
      <c r="H95" s="71">
        <v>5</v>
      </c>
      <c r="I95" s="72">
        <v>306</v>
      </c>
      <c r="J95" s="72">
        <v>61</v>
      </c>
      <c r="K95" s="72">
        <v>68</v>
      </c>
      <c r="L95" s="72">
        <v>3.4</v>
      </c>
      <c r="M95" s="71">
        <v>4</v>
      </c>
      <c r="N95" s="72">
        <v>74</v>
      </c>
      <c r="O95" s="61">
        <v>0</v>
      </c>
      <c r="P95" s="71">
        <v>1</v>
      </c>
      <c r="Q95" s="72">
        <v>11</v>
      </c>
      <c r="R95" s="61">
        <v>0</v>
      </c>
      <c r="S95" s="71">
        <v>1</v>
      </c>
      <c r="T95" s="72">
        <v>5</v>
      </c>
      <c r="U95" s="72">
        <v>4</v>
      </c>
      <c r="V95" s="79">
        <v>1</v>
      </c>
      <c r="W95" s="79">
        <v>0.28999999999999998</v>
      </c>
      <c r="X95" s="79">
        <v>0.92</v>
      </c>
      <c r="Y95" s="71">
        <v>7.9</v>
      </c>
      <c r="Z95" s="72">
        <v>3.3</v>
      </c>
      <c r="AA95" s="79">
        <v>4.5999999999999996</v>
      </c>
      <c r="AB95" s="79">
        <v>1.35</v>
      </c>
      <c r="AC95" s="79">
        <v>1.1499999999999999</v>
      </c>
      <c r="AD95" s="64" t="s">
        <v>25</v>
      </c>
    </row>
    <row r="96" spans="1:30" ht="17.25" thickBot="1">
      <c r="A96" s="73">
        <v>94</v>
      </c>
      <c r="B96" s="58" t="s">
        <v>2690</v>
      </c>
      <c r="C96" s="59" t="s">
        <v>1821</v>
      </c>
      <c r="D96" s="70" t="s">
        <v>103</v>
      </c>
      <c r="E96" s="59" t="s">
        <v>2671</v>
      </c>
      <c r="F96" s="70" t="s">
        <v>3452</v>
      </c>
      <c r="G96" s="70">
        <v>1999</v>
      </c>
      <c r="H96" s="71">
        <v>4</v>
      </c>
      <c r="I96" s="72">
        <v>319</v>
      </c>
      <c r="J96" s="72">
        <v>80</v>
      </c>
      <c r="K96" s="72">
        <v>88.6</v>
      </c>
      <c r="L96" s="72">
        <v>3.5</v>
      </c>
      <c r="M96" s="71">
        <v>4</v>
      </c>
      <c r="N96" s="72">
        <v>80</v>
      </c>
      <c r="O96" s="61">
        <v>0</v>
      </c>
      <c r="P96" s="60">
        <v>0</v>
      </c>
      <c r="Q96" s="61"/>
      <c r="R96" s="61">
        <v>0</v>
      </c>
      <c r="S96" s="60">
        <v>0</v>
      </c>
      <c r="T96" s="72">
        <v>1</v>
      </c>
      <c r="U96" s="72">
        <v>8</v>
      </c>
      <c r="V96" s="78">
        <v>-7</v>
      </c>
      <c r="W96" s="78">
        <v>-1.97</v>
      </c>
      <c r="X96" s="79">
        <v>0.22</v>
      </c>
      <c r="Y96" s="71">
        <v>3.4</v>
      </c>
      <c r="Z96" s="72">
        <v>6.7</v>
      </c>
      <c r="AA96" s="78">
        <v>-3.3</v>
      </c>
      <c r="AB96" s="78">
        <v>-0.92</v>
      </c>
      <c r="AC96" s="79">
        <v>0.28000000000000003</v>
      </c>
      <c r="AD96" s="64" t="s">
        <v>25</v>
      </c>
    </row>
    <row r="97" spans="1:30" ht="17.25" thickBot="1">
      <c r="A97" s="73">
        <v>95</v>
      </c>
      <c r="B97" s="58" t="s">
        <v>144</v>
      </c>
      <c r="C97" s="59" t="s">
        <v>1814</v>
      </c>
      <c r="D97" s="70" t="s">
        <v>103</v>
      </c>
      <c r="E97" s="59" t="s">
        <v>95</v>
      </c>
      <c r="F97" s="70" t="s">
        <v>3453</v>
      </c>
      <c r="G97" s="70">
        <v>1995</v>
      </c>
      <c r="H97" s="71">
        <v>5</v>
      </c>
      <c r="I97" s="72">
        <v>361</v>
      </c>
      <c r="J97" s="72">
        <v>72</v>
      </c>
      <c r="K97" s="72">
        <v>80.2</v>
      </c>
      <c r="L97" s="72">
        <v>4</v>
      </c>
      <c r="M97" s="71">
        <v>5</v>
      </c>
      <c r="N97" s="72">
        <v>72</v>
      </c>
      <c r="O97" s="61">
        <v>0</v>
      </c>
      <c r="P97" s="60">
        <v>0</v>
      </c>
      <c r="Q97" s="61"/>
      <c r="R97" s="61">
        <v>0</v>
      </c>
      <c r="S97" s="71">
        <v>0.6</v>
      </c>
      <c r="T97" s="72">
        <v>3</v>
      </c>
      <c r="U97" s="72">
        <v>6</v>
      </c>
      <c r="V97" s="78">
        <v>-3</v>
      </c>
      <c r="W97" s="78">
        <v>-0.75</v>
      </c>
      <c r="X97" s="79">
        <v>0.26</v>
      </c>
      <c r="Y97" s="71">
        <v>4</v>
      </c>
      <c r="Z97" s="72">
        <v>9</v>
      </c>
      <c r="AA97" s="78">
        <v>-4.9000000000000004</v>
      </c>
      <c r="AB97" s="78">
        <v>-1.23</v>
      </c>
      <c r="AC97" s="78">
        <v>-1.62</v>
      </c>
      <c r="AD97" s="64" t="s">
        <v>25</v>
      </c>
    </row>
    <row r="98" spans="1:30" ht="17.25" thickBot="1">
      <c r="A98" s="73">
        <v>96</v>
      </c>
      <c r="B98" s="58" t="s">
        <v>145</v>
      </c>
      <c r="C98" s="59" t="s">
        <v>1815</v>
      </c>
      <c r="D98" s="70" t="s">
        <v>103</v>
      </c>
      <c r="E98" s="59" t="s">
        <v>81</v>
      </c>
      <c r="F98" s="70" t="s">
        <v>3454</v>
      </c>
      <c r="G98" s="70">
        <v>2003</v>
      </c>
      <c r="H98" s="71">
        <v>2</v>
      </c>
      <c r="I98" s="72">
        <v>125</v>
      </c>
      <c r="J98" s="72">
        <v>63</v>
      </c>
      <c r="K98" s="72">
        <v>27.8</v>
      </c>
      <c r="L98" s="72">
        <v>1.4</v>
      </c>
      <c r="M98" s="71">
        <v>2</v>
      </c>
      <c r="N98" s="72">
        <v>63</v>
      </c>
      <c r="O98" s="61">
        <v>0</v>
      </c>
      <c r="P98" s="60">
        <v>0</v>
      </c>
      <c r="Q98" s="61"/>
      <c r="R98" s="61">
        <v>0</v>
      </c>
      <c r="S98" s="71">
        <v>0.5</v>
      </c>
      <c r="T98" s="72">
        <v>2</v>
      </c>
      <c r="U98" s="72">
        <v>2</v>
      </c>
      <c r="V98" s="61">
        <v>0</v>
      </c>
      <c r="W98" s="61">
        <v>0</v>
      </c>
      <c r="X98" s="61">
        <v>0</v>
      </c>
      <c r="Y98" s="71">
        <v>3.5</v>
      </c>
      <c r="Z98" s="72">
        <v>2</v>
      </c>
      <c r="AA98" s="79">
        <v>1.5</v>
      </c>
      <c r="AB98" s="79">
        <v>1.0900000000000001</v>
      </c>
      <c r="AC98" s="79">
        <v>0.15</v>
      </c>
      <c r="AD98" s="64" t="s">
        <v>25</v>
      </c>
    </row>
    <row r="99" spans="1:30" ht="17.25" thickBot="1">
      <c r="A99" s="73">
        <v>97</v>
      </c>
      <c r="B99" s="58" t="s">
        <v>146</v>
      </c>
      <c r="C99" s="59" t="s">
        <v>1815</v>
      </c>
      <c r="D99" s="70" t="s">
        <v>104</v>
      </c>
      <c r="E99" s="59" t="s">
        <v>85</v>
      </c>
      <c r="F99" s="70" t="s">
        <v>3781</v>
      </c>
      <c r="G99" s="70">
        <v>1991</v>
      </c>
      <c r="H99" s="60">
        <v>0</v>
      </c>
      <c r="I99" s="61"/>
      <c r="J99" s="61"/>
      <c r="K99" s="61"/>
      <c r="L99" s="61"/>
      <c r="M99" s="60">
        <v>0</v>
      </c>
      <c r="N99" s="61"/>
      <c r="O99" s="61">
        <v>0</v>
      </c>
      <c r="P99" s="60">
        <v>0</v>
      </c>
      <c r="Q99" s="61"/>
      <c r="R99" s="72">
        <v>5</v>
      </c>
      <c r="S99" s="60"/>
      <c r="T99" s="61"/>
      <c r="U99" s="61"/>
      <c r="V99" s="61"/>
      <c r="W99" s="61"/>
      <c r="X99" s="61"/>
      <c r="Y99" s="60"/>
      <c r="Z99" s="61"/>
      <c r="AA99" s="61"/>
      <c r="AB99" s="61"/>
      <c r="AC99" s="61"/>
      <c r="AD99" s="64" t="s">
        <v>25</v>
      </c>
    </row>
    <row r="100" spans="1:30" ht="17.25" thickBot="1">
      <c r="A100" s="73">
        <v>98</v>
      </c>
      <c r="B100" s="58" t="s">
        <v>147</v>
      </c>
      <c r="C100" s="59" t="s">
        <v>1835</v>
      </c>
      <c r="D100" s="70" t="s">
        <v>104</v>
      </c>
      <c r="E100" s="59" t="s">
        <v>77</v>
      </c>
      <c r="F100" s="70" t="s">
        <v>3455</v>
      </c>
      <c r="G100" s="70">
        <v>2001</v>
      </c>
      <c r="H100" s="71">
        <v>5</v>
      </c>
      <c r="I100" s="72">
        <v>370</v>
      </c>
      <c r="J100" s="72">
        <v>74</v>
      </c>
      <c r="K100" s="72">
        <v>82.2</v>
      </c>
      <c r="L100" s="72">
        <v>4.0999999999999996</v>
      </c>
      <c r="M100" s="71">
        <v>4</v>
      </c>
      <c r="N100" s="72">
        <v>90</v>
      </c>
      <c r="O100" s="72">
        <v>4</v>
      </c>
      <c r="P100" s="71">
        <v>1</v>
      </c>
      <c r="Q100" s="72">
        <v>10</v>
      </c>
      <c r="R100" s="61">
        <v>0</v>
      </c>
      <c r="S100" s="71">
        <v>1.2</v>
      </c>
      <c r="T100" s="72">
        <v>7</v>
      </c>
      <c r="U100" s="72">
        <v>4</v>
      </c>
      <c r="V100" s="79">
        <v>3</v>
      </c>
      <c r="W100" s="79">
        <v>0.73</v>
      </c>
      <c r="X100" s="79">
        <v>1.85</v>
      </c>
      <c r="Y100" s="71">
        <v>8.3000000000000007</v>
      </c>
      <c r="Z100" s="72">
        <v>3.9</v>
      </c>
      <c r="AA100" s="79">
        <v>4.4000000000000004</v>
      </c>
      <c r="AB100" s="79">
        <v>1.07</v>
      </c>
      <c r="AC100" s="79">
        <v>1.29</v>
      </c>
      <c r="AD100" s="64" t="s">
        <v>25</v>
      </c>
    </row>
    <row r="101" spans="1:30" ht="17.25" thickBot="1">
      <c r="A101" s="73">
        <v>99</v>
      </c>
      <c r="B101" s="58" t="s">
        <v>148</v>
      </c>
      <c r="C101" s="59" t="s">
        <v>1815</v>
      </c>
      <c r="D101" s="70" t="s">
        <v>104</v>
      </c>
      <c r="E101" s="59" t="s">
        <v>81</v>
      </c>
      <c r="F101" s="70" t="s">
        <v>3456</v>
      </c>
      <c r="G101" s="70">
        <v>2003</v>
      </c>
      <c r="H101" s="71">
        <v>5</v>
      </c>
      <c r="I101" s="72">
        <v>439</v>
      </c>
      <c r="J101" s="72">
        <v>88</v>
      </c>
      <c r="K101" s="72">
        <v>97.6</v>
      </c>
      <c r="L101" s="72">
        <v>4.9000000000000004</v>
      </c>
      <c r="M101" s="71">
        <v>5</v>
      </c>
      <c r="N101" s="72">
        <v>88</v>
      </c>
      <c r="O101" s="72">
        <v>4</v>
      </c>
      <c r="P101" s="60">
        <v>0</v>
      </c>
      <c r="Q101" s="61"/>
      <c r="R101" s="61">
        <v>0</v>
      </c>
      <c r="S101" s="71">
        <v>1</v>
      </c>
      <c r="T101" s="72">
        <v>5</v>
      </c>
      <c r="U101" s="72">
        <v>5</v>
      </c>
      <c r="V101" s="61">
        <v>0</v>
      </c>
      <c r="W101" s="61">
        <v>0</v>
      </c>
      <c r="X101" s="61">
        <v>0</v>
      </c>
      <c r="Y101" s="71">
        <v>9.6</v>
      </c>
      <c r="Z101" s="72">
        <v>5.2</v>
      </c>
      <c r="AA101" s="79">
        <v>4.4000000000000004</v>
      </c>
      <c r="AB101" s="79">
        <v>0.91</v>
      </c>
      <c r="AC101" s="78">
        <v>-3.2</v>
      </c>
      <c r="AD101" s="64" t="s">
        <v>25</v>
      </c>
    </row>
    <row r="102" spans="1:30" ht="17.25" thickBot="1">
      <c r="A102" s="73">
        <v>100</v>
      </c>
      <c r="B102" s="58" t="s">
        <v>2990</v>
      </c>
      <c r="C102" s="59" t="s">
        <v>1815</v>
      </c>
      <c r="D102" s="70" t="s">
        <v>103</v>
      </c>
      <c r="E102" s="59" t="s">
        <v>95</v>
      </c>
      <c r="F102" s="70" t="s">
        <v>3457</v>
      </c>
      <c r="G102" s="70">
        <v>1997</v>
      </c>
      <c r="H102" s="71">
        <v>3</v>
      </c>
      <c r="I102" s="72">
        <v>225</v>
      </c>
      <c r="J102" s="72">
        <v>75</v>
      </c>
      <c r="K102" s="72">
        <v>50</v>
      </c>
      <c r="L102" s="72">
        <v>2.5</v>
      </c>
      <c r="M102" s="71">
        <v>2</v>
      </c>
      <c r="N102" s="72">
        <v>90</v>
      </c>
      <c r="O102" s="72">
        <v>2</v>
      </c>
      <c r="P102" s="71">
        <v>1</v>
      </c>
      <c r="Q102" s="72">
        <v>45</v>
      </c>
      <c r="R102" s="61">
        <v>0</v>
      </c>
      <c r="S102" s="71">
        <v>0.67</v>
      </c>
      <c r="T102" s="72">
        <v>2</v>
      </c>
      <c r="U102" s="72">
        <v>3</v>
      </c>
      <c r="V102" s="78">
        <v>-1</v>
      </c>
      <c r="W102" s="78">
        <v>-0.4</v>
      </c>
      <c r="X102" s="79">
        <v>0.8</v>
      </c>
      <c r="Y102" s="71">
        <v>3.3</v>
      </c>
      <c r="Z102" s="72">
        <v>5.5</v>
      </c>
      <c r="AA102" s="78">
        <v>-2.2000000000000002</v>
      </c>
      <c r="AB102" s="78">
        <v>-0.87</v>
      </c>
      <c r="AC102" s="79">
        <v>0.09</v>
      </c>
      <c r="AD102" s="64" t="s">
        <v>25</v>
      </c>
    </row>
    <row r="103" spans="1:30" ht="17.25" thickBot="1">
      <c r="A103" s="73">
        <v>101</v>
      </c>
      <c r="B103" s="58" t="s">
        <v>2750</v>
      </c>
      <c r="C103" s="59" t="s">
        <v>1815</v>
      </c>
      <c r="D103" s="70" t="s">
        <v>103</v>
      </c>
      <c r="E103" s="59" t="s">
        <v>2355</v>
      </c>
      <c r="F103" s="70" t="s">
        <v>3458</v>
      </c>
      <c r="G103" s="70">
        <v>1989</v>
      </c>
      <c r="H103" s="71">
        <v>1</v>
      </c>
      <c r="I103" s="72">
        <v>17</v>
      </c>
      <c r="J103" s="72">
        <v>17</v>
      </c>
      <c r="K103" s="72">
        <v>4.7</v>
      </c>
      <c r="L103" s="72">
        <v>0.2</v>
      </c>
      <c r="M103" s="60">
        <v>0</v>
      </c>
      <c r="N103" s="61"/>
      <c r="O103" s="61">
        <v>0</v>
      </c>
      <c r="P103" s="71">
        <v>1</v>
      </c>
      <c r="Q103" s="72">
        <v>17</v>
      </c>
      <c r="R103" s="72">
        <v>3</v>
      </c>
      <c r="S103" s="60">
        <v>0</v>
      </c>
      <c r="T103" s="72">
        <v>1</v>
      </c>
      <c r="U103" s="61">
        <v>0</v>
      </c>
      <c r="V103" s="79">
        <v>1</v>
      </c>
      <c r="W103" s="79">
        <v>5.29</v>
      </c>
      <c r="X103" s="79">
        <v>7.66</v>
      </c>
      <c r="Y103" s="71">
        <v>0.6</v>
      </c>
      <c r="Z103" s="72">
        <v>0.1</v>
      </c>
      <c r="AA103" s="79">
        <v>0.5</v>
      </c>
      <c r="AB103" s="79">
        <v>2.48</v>
      </c>
      <c r="AC103" s="79">
        <v>3.78</v>
      </c>
      <c r="AD103" s="64" t="s">
        <v>25</v>
      </c>
    </row>
    <row r="104" spans="1:30" ht="17.25" thickBot="1">
      <c r="A104" s="73">
        <v>102</v>
      </c>
      <c r="B104" s="58" t="s">
        <v>149</v>
      </c>
      <c r="C104" s="59" t="s">
        <v>1833</v>
      </c>
      <c r="D104" s="70" t="s">
        <v>103</v>
      </c>
      <c r="E104" s="59" t="s">
        <v>91</v>
      </c>
      <c r="F104" s="70" t="s">
        <v>3459</v>
      </c>
      <c r="G104" s="70">
        <v>1996</v>
      </c>
      <c r="H104" s="71">
        <v>1</v>
      </c>
      <c r="I104" s="72">
        <v>1</v>
      </c>
      <c r="J104" s="72">
        <v>1</v>
      </c>
      <c r="K104" s="72">
        <v>0.2</v>
      </c>
      <c r="L104" s="61">
        <v>0</v>
      </c>
      <c r="M104" s="60">
        <v>0</v>
      </c>
      <c r="N104" s="61"/>
      <c r="O104" s="61">
        <v>0</v>
      </c>
      <c r="P104" s="71">
        <v>1</v>
      </c>
      <c r="Q104" s="72">
        <v>1</v>
      </c>
      <c r="R104" s="72">
        <v>3</v>
      </c>
      <c r="S104" s="71">
        <v>1</v>
      </c>
      <c r="T104" s="61">
        <v>0</v>
      </c>
      <c r="U104" s="61">
        <v>0</v>
      </c>
      <c r="V104" s="61">
        <v>0</v>
      </c>
      <c r="W104" s="61">
        <v>0</v>
      </c>
      <c r="X104" s="78">
        <v>-0.6</v>
      </c>
      <c r="Y104" s="60">
        <v>0</v>
      </c>
      <c r="Z104" s="61">
        <v>0</v>
      </c>
      <c r="AA104" s="61">
        <v>0</v>
      </c>
      <c r="AB104" s="61">
        <v>0</v>
      </c>
      <c r="AC104" s="79">
        <v>0.48</v>
      </c>
      <c r="AD104" s="64" t="s">
        <v>25</v>
      </c>
    </row>
    <row r="105" spans="1:30" ht="17.25" thickBot="1">
      <c r="A105" s="73">
        <v>103</v>
      </c>
      <c r="B105" s="58" t="s">
        <v>150</v>
      </c>
      <c r="C105" s="59" t="s">
        <v>1848</v>
      </c>
      <c r="D105" s="70" t="s">
        <v>104</v>
      </c>
      <c r="E105" s="59" t="s">
        <v>91</v>
      </c>
      <c r="F105" s="70" t="s">
        <v>3201</v>
      </c>
      <c r="G105" s="70">
        <v>1992</v>
      </c>
      <c r="H105" s="71">
        <v>5</v>
      </c>
      <c r="I105" s="72">
        <v>446</v>
      </c>
      <c r="J105" s="72">
        <v>89</v>
      </c>
      <c r="K105" s="72">
        <v>99.1</v>
      </c>
      <c r="L105" s="72">
        <v>5</v>
      </c>
      <c r="M105" s="71">
        <v>5</v>
      </c>
      <c r="N105" s="72">
        <v>89</v>
      </c>
      <c r="O105" s="72">
        <v>4</v>
      </c>
      <c r="P105" s="60">
        <v>0</v>
      </c>
      <c r="Q105" s="61"/>
      <c r="R105" s="61">
        <v>0</v>
      </c>
      <c r="S105" s="71">
        <v>2</v>
      </c>
      <c r="T105" s="72">
        <v>10</v>
      </c>
      <c r="U105" s="72">
        <v>7</v>
      </c>
      <c r="V105" s="79">
        <v>3</v>
      </c>
      <c r="W105" s="79">
        <v>0.61</v>
      </c>
      <c r="X105" s="79">
        <v>0.61</v>
      </c>
      <c r="Y105" s="71">
        <v>7.8</v>
      </c>
      <c r="Z105" s="72">
        <v>10.199999999999999</v>
      </c>
      <c r="AA105" s="78">
        <v>-2.4</v>
      </c>
      <c r="AB105" s="78">
        <v>-0.48</v>
      </c>
      <c r="AC105" s="78">
        <v>-0.88</v>
      </c>
      <c r="AD105" s="64" t="s">
        <v>25</v>
      </c>
    </row>
    <row r="106" spans="1:30" ht="17.25" thickBot="1">
      <c r="A106" s="73">
        <v>104</v>
      </c>
      <c r="B106" s="58" t="s">
        <v>151</v>
      </c>
      <c r="C106" s="59" t="s">
        <v>1825</v>
      </c>
      <c r="D106" s="70" t="s">
        <v>1813</v>
      </c>
      <c r="E106" s="59" t="s">
        <v>83</v>
      </c>
      <c r="F106" s="70" t="s">
        <v>3460</v>
      </c>
      <c r="G106" s="70">
        <v>1992</v>
      </c>
      <c r="H106" s="71">
        <v>2</v>
      </c>
      <c r="I106" s="72">
        <v>25</v>
      </c>
      <c r="J106" s="72">
        <v>13</v>
      </c>
      <c r="K106" s="72">
        <v>5.6</v>
      </c>
      <c r="L106" s="72">
        <v>0.3</v>
      </c>
      <c r="M106" s="60">
        <v>0</v>
      </c>
      <c r="N106" s="61"/>
      <c r="O106" s="61">
        <v>0</v>
      </c>
      <c r="P106" s="71">
        <v>2</v>
      </c>
      <c r="Q106" s="72">
        <v>13</v>
      </c>
      <c r="R106" s="61">
        <v>0</v>
      </c>
      <c r="S106" s="71">
        <v>1.5</v>
      </c>
      <c r="T106" s="72">
        <v>1</v>
      </c>
      <c r="U106" s="72">
        <v>1</v>
      </c>
      <c r="V106" s="61">
        <v>0</v>
      </c>
      <c r="W106" s="61">
        <v>0</v>
      </c>
      <c r="X106" s="78">
        <v>-0.21</v>
      </c>
      <c r="Y106" s="71">
        <v>0.9</v>
      </c>
      <c r="Z106" s="72">
        <v>0.6</v>
      </c>
      <c r="AA106" s="79">
        <v>0.3</v>
      </c>
      <c r="AB106" s="79">
        <v>1.1599999999999999</v>
      </c>
      <c r="AC106" s="79">
        <v>0.68</v>
      </c>
      <c r="AD106" s="64" t="s">
        <v>25</v>
      </c>
    </row>
    <row r="107" spans="1:30" ht="17.25" thickBot="1">
      <c r="A107" s="73">
        <v>105</v>
      </c>
      <c r="B107" s="58" t="s">
        <v>152</v>
      </c>
      <c r="C107" s="59" t="s">
        <v>1835</v>
      </c>
      <c r="D107" s="70" t="s">
        <v>103</v>
      </c>
      <c r="E107" s="59" t="s">
        <v>91</v>
      </c>
      <c r="F107" s="70" t="s">
        <v>3688</v>
      </c>
      <c r="G107" s="70">
        <v>2000</v>
      </c>
      <c r="H107" s="60">
        <v>0</v>
      </c>
      <c r="I107" s="61"/>
      <c r="J107" s="61"/>
      <c r="K107" s="61"/>
      <c r="L107" s="61"/>
      <c r="M107" s="60">
        <v>0</v>
      </c>
      <c r="N107" s="61"/>
      <c r="O107" s="61">
        <v>0</v>
      </c>
      <c r="P107" s="60">
        <v>0</v>
      </c>
      <c r="Q107" s="61"/>
      <c r="R107" s="72">
        <v>1</v>
      </c>
      <c r="S107" s="60"/>
      <c r="T107" s="61"/>
      <c r="U107" s="61"/>
      <c r="V107" s="61"/>
      <c r="W107" s="61"/>
      <c r="X107" s="61"/>
      <c r="Y107" s="60"/>
      <c r="Z107" s="61"/>
      <c r="AA107" s="61"/>
      <c r="AB107" s="61"/>
      <c r="AC107" s="61"/>
      <c r="AD107" s="64" t="s">
        <v>25</v>
      </c>
    </row>
    <row r="108" spans="1:30" ht="17.25" thickBot="1">
      <c r="A108" s="73">
        <v>106</v>
      </c>
      <c r="B108" s="58" t="s">
        <v>2875</v>
      </c>
      <c r="C108" s="59" t="s">
        <v>1815</v>
      </c>
      <c r="D108" s="70" t="s">
        <v>1836</v>
      </c>
      <c r="E108" s="59" t="s">
        <v>91</v>
      </c>
      <c r="F108" s="70" t="s">
        <v>3782</v>
      </c>
      <c r="G108" s="70">
        <v>1989</v>
      </c>
      <c r="H108" s="60">
        <v>0</v>
      </c>
      <c r="I108" s="61"/>
      <c r="J108" s="61"/>
      <c r="K108" s="61"/>
      <c r="L108" s="61"/>
      <c r="M108" s="60">
        <v>0</v>
      </c>
      <c r="N108" s="61"/>
      <c r="O108" s="61">
        <v>0</v>
      </c>
      <c r="P108" s="60">
        <v>0</v>
      </c>
      <c r="Q108" s="61"/>
      <c r="R108" s="72">
        <v>4</v>
      </c>
      <c r="S108" s="60"/>
      <c r="T108" s="61"/>
      <c r="U108" s="61"/>
      <c r="V108" s="61"/>
      <c r="W108" s="61"/>
      <c r="X108" s="61"/>
      <c r="Y108" s="60"/>
      <c r="Z108" s="61"/>
      <c r="AA108" s="61"/>
      <c r="AB108" s="61"/>
      <c r="AC108" s="61"/>
      <c r="AD108" s="64" t="s">
        <v>25</v>
      </c>
    </row>
    <row r="109" spans="1:30" ht="17.25" thickBot="1">
      <c r="A109" s="73">
        <v>107</v>
      </c>
      <c r="B109" s="58" t="s">
        <v>153</v>
      </c>
      <c r="C109" s="59" t="s">
        <v>1823</v>
      </c>
      <c r="D109" s="70" t="s">
        <v>1836</v>
      </c>
      <c r="E109" s="59" t="s">
        <v>81</v>
      </c>
      <c r="F109" s="70" t="s">
        <v>3783</v>
      </c>
      <c r="G109" s="70">
        <v>1998</v>
      </c>
      <c r="H109" s="60">
        <v>0</v>
      </c>
      <c r="I109" s="61"/>
      <c r="J109" s="61"/>
      <c r="K109" s="61"/>
      <c r="L109" s="61"/>
      <c r="M109" s="60">
        <v>0</v>
      </c>
      <c r="N109" s="61"/>
      <c r="O109" s="61">
        <v>0</v>
      </c>
      <c r="P109" s="60">
        <v>0</v>
      </c>
      <c r="Q109" s="61"/>
      <c r="R109" s="72">
        <v>4</v>
      </c>
      <c r="S109" s="60"/>
      <c r="T109" s="61"/>
      <c r="U109" s="61"/>
      <c r="V109" s="61"/>
      <c r="W109" s="61"/>
      <c r="X109" s="61"/>
      <c r="Y109" s="60"/>
      <c r="Z109" s="61"/>
      <c r="AA109" s="61"/>
      <c r="AB109" s="61"/>
      <c r="AC109" s="61"/>
      <c r="AD109" s="64" t="s">
        <v>25</v>
      </c>
    </row>
    <row r="110" spans="1:30" ht="17.25" thickBot="1">
      <c r="A110" s="73">
        <v>108</v>
      </c>
      <c r="B110" s="58" t="s">
        <v>2691</v>
      </c>
      <c r="C110" s="59" t="s">
        <v>1835</v>
      </c>
      <c r="D110" s="70" t="s">
        <v>103</v>
      </c>
      <c r="E110" s="59" t="s">
        <v>2355</v>
      </c>
      <c r="F110" s="70" t="s">
        <v>3461</v>
      </c>
      <c r="G110" s="70">
        <v>1996</v>
      </c>
      <c r="H110" s="71">
        <v>4</v>
      </c>
      <c r="I110" s="72">
        <v>360</v>
      </c>
      <c r="J110" s="72">
        <v>90</v>
      </c>
      <c r="K110" s="72">
        <v>100</v>
      </c>
      <c r="L110" s="72">
        <v>4</v>
      </c>
      <c r="M110" s="71">
        <v>4</v>
      </c>
      <c r="N110" s="72">
        <v>90</v>
      </c>
      <c r="O110" s="72">
        <v>4</v>
      </c>
      <c r="P110" s="60">
        <v>0</v>
      </c>
      <c r="Q110" s="61"/>
      <c r="R110" s="61">
        <v>0</v>
      </c>
      <c r="S110" s="71">
        <v>0.25</v>
      </c>
      <c r="T110" s="72">
        <v>4</v>
      </c>
      <c r="U110" s="72">
        <v>12</v>
      </c>
      <c r="V110" s="78">
        <v>-8</v>
      </c>
      <c r="W110" s="78">
        <v>-2</v>
      </c>
      <c r="X110" s="61"/>
      <c r="Y110" s="71">
        <v>2.9</v>
      </c>
      <c r="Z110" s="72">
        <v>7.4</v>
      </c>
      <c r="AA110" s="78">
        <v>-4.5</v>
      </c>
      <c r="AB110" s="78">
        <v>-1.1200000000000001</v>
      </c>
      <c r="AC110" s="61"/>
      <c r="AD110" s="64" t="s">
        <v>25</v>
      </c>
    </row>
    <row r="111" spans="1:30" ht="17.25" thickBot="1">
      <c r="A111" s="73">
        <v>109</v>
      </c>
      <c r="B111" s="58" t="s">
        <v>154</v>
      </c>
      <c r="C111" s="59" t="s">
        <v>1825</v>
      </c>
      <c r="D111" s="70" t="s">
        <v>102</v>
      </c>
      <c r="E111" s="59" t="s">
        <v>93</v>
      </c>
      <c r="F111" s="70" t="s">
        <v>3462</v>
      </c>
      <c r="G111" s="70">
        <v>1999</v>
      </c>
      <c r="H111" s="71">
        <v>5</v>
      </c>
      <c r="I111" s="72">
        <v>400</v>
      </c>
      <c r="J111" s="72">
        <v>80</v>
      </c>
      <c r="K111" s="72">
        <v>88.9</v>
      </c>
      <c r="L111" s="72">
        <v>4.4000000000000004</v>
      </c>
      <c r="M111" s="71">
        <v>5</v>
      </c>
      <c r="N111" s="72">
        <v>80</v>
      </c>
      <c r="O111" s="72">
        <v>2</v>
      </c>
      <c r="P111" s="60">
        <v>0</v>
      </c>
      <c r="Q111" s="61"/>
      <c r="R111" s="61">
        <v>0</v>
      </c>
      <c r="S111" s="71">
        <v>0.6</v>
      </c>
      <c r="T111" s="72">
        <v>4</v>
      </c>
      <c r="U111" s="72">
        <v>9</v>
      </c>
      <c r="V111" s="78">
        <v>-5</v>
      </c>
      <c r="W111" s="78">
        <v>-1.1299999999999999</v>
      </c>
      <c r="X111" s="79">
        <v>0.68</v>
      </c>
      <c r="Y111" s="71">
        <v>5.7</v>
      </c>
      <c r="Z111" s="72">
        <v>8.9</v>
      </c>
      <c r="AA111" s="78">
        <v>-3.2</v>
      </c>
      <c r="AB111" s="78">
        <v>-0.71</v>
      </c>
      <c r="AC111" s="78">
        <v>-0.62</v>
      </c>
      <c r="AD111" s="64" t="s">
        <v>25</v>
      </c>
    </row>
    <row r="112" spans="1:30" ht="17.25" thickBot="1">
      <c r="A112" s="73">
        <v>110</v>
      </c>
      <c r="B112" s="58" t="s">
        <v>2692</v>
      </c>
      <c r="C112" s="59" t="s">
        <v>1839</v>
      </c>
      <c r="D112" s="70" t="s">
        <v>103</v>
      </c>
      <c r="E112" s="59" t="s">
        <v>73</v>
      </c>
      <c r="F112" s="70" t="s">
        <v>3463</v>
      </c>
      <c r="G112" s="70">
        <v>1996</v>
      </c>
      <c r="H112" s="71">
        <v>4</v>
      </c>
      <c r="I112" s="72">
        <v>173</v>
      </c>
      <c r="J112" s="72">
        <v>43</v>
      </c>
      <c r="K112" s="72">
        <v>38.4</v>
      </c>
      <c r="L112" s="72">
        <v>1.9</v>
      </c>
      <c r="M112" s="71">
        <v>2</v>
      </c>
      <c r="N112" s="72">
        <v>75</v>
      </c>
      <c r="O112" s="61">
        <v>0</v>
      </c>
      <c r="P112" s="71">
        <v>2</v>
      </c>
      <c r="Q112" s="72">
        <v>12</v>
      </c>
      <c r="R112" s="72">
        <v>1</v>
      </c>
      <c r="S112" s="71">
        <v>3</v>
      </c>
      <c r="T112" s="72">
        <v>5</v>
      </c>
      <c r="U112" s="72">
        <v>2</v>
      </c>
      <c r="V112" s="79">
        <v>3</v>
      </c>
      <c r="W112" s="79">
        <v>1.56</v>
      </c>
      <c r="X112" s="78">
        <v>-0.06</v>
      </c>
      <c r="Y112" s="71">
        <v>3.5</v>
      </c>
      <c r="Z112" s="72">
        <v>2</v>
      </c>
      <c r="AA112" s="79">
        <v>1.5</v>
      </c>
      <c r="AB112" s="79">
        <v>0.76</v>
      </c>
      <c r="AC112" s="79">
        <v>0.61</v>
      </c>
      <c r="AD112" s="64" t="s">
        <v>25</v>
      </c>
    </row>
    <row r="113" spans="1:30" ht="17.25" thickBot="1">
      <c r="A113" s="73">
        <v>111</v>
      </c>
      <c r="B113" s="58" t="s">
        <v>2693</v>
      </c>
      <c r="C113" s="59" t="s">
        <v>1847</v>
      </c>
      <c r="D113" s="70" t="s">
        <v>104</v>
      </c>
      <c r="E113" s="59" t="s">
        <v>2355</v>
      </c>
      <c r="F113" s="70" t="s">
        <v>3464</v>
      </c>
      <c r="G113" s="70">
        <v>2002</v>
      </c>
      <c r="H113" s="71">
        <v>4</v>
      </c>
      <c r="I113" s="72">
        <v>360</v>
      </c>
      <c r="J113" s="72">
        <v>90</v>
      </c>
      <c r="K113" s="72">
        <v>100</v>
      </c>
      <c r="L113" s="72">
        <v>4</v>
      </c>
      <c r="M113" s="71">
        <v>4</v>
      </c>
      <c r="N113" s="72">
        <v>90</v>
      </c>
      <c r="O113" s="72">
        <v>4</v>
      </c>
      <c r="P113" s="60">
        <v>0</v>
      </c>
      <c r="Q113" s="61"/>
      <c r="R113" s="61">
        <v>0</v>
      </c>
      <c r="S113" s="71">
        <v>0.25</v>
      </c>
      <c r="T113" s="72">
        <v>4</v>
      </c>
      <c r="U113" s="72">
        <v>12</v>
      </c>
      <c r="V113" s="78">
        <v>-8</v>
      </c>
      <c r="W113" s="78">
        <v>-2</v>
      </c>
      <c r="X113" s="61"/>
      <c r="Y113" s="71">
        <v>2.9</v>
      </c>
      <c r="Z113" s="72">
        <v>7.4</v>
      </c>
      <c r="AA113" s="78">
        <v>-4.5</v>
      </c>
      <c r="AB113" s="78">
        <v>-1.1200000000000001</v>
      </c>
      <c r="AC113" s="61"/>
      <c r="AD113" s="64" t="s">
        <v>25</v>
      </c>
    </row>
    <row r="114" spans="1:30" ht="17.25" thickBot="1">
      <c r="A114" s="73">
        <v>112</v>
      </c>
      <c r="B114" s="58" t="s">
        <v>155</v>
      </c>
      <c r="C114" s="59" t="s">
        <v>1844</v>
      </c>
      <c r="D114" s="70" t="s">
        <v>104</v>
      </c>
      <c r="E114" s="59" t="s">
        <v>69</v>
      </c>
      <c r="F114" s="70" t="s">
        <v>3203</v>
      </c>
      <c r="G114" s="70">
        <v>1999</v>
      </c>
      <c r="H114" s="71">
        <v>4</v>
      </c>
      <c r="I114" s="72">
        <v>295</v>
      </c>
      <c r="J114" s="72">
        <v>74</v>
      </c>
      <c r="K114" s="72">
        <v>65.599999999999994</v>
      </c>
      <c r="L114" s="72">
        <v>3.3</v>
      </c>
      <c r="M114" s="71">
        <v>3</v>
      </c>
      <c r="N114" s="72">
        <v>90</v>
      </c>
      <c r="O114" s="72">
        <v>3</v>
      </c>
      <c r="P114" s="71">
        <v>1</v>
      </c>
      <c r="Q114" s="72">
        <v>25</v>
      </c>
      <c r="R114" s="72">
        <v>1</v>
      </c>
      <c r="S114" s="71">
        <v>0.75</v>
      </c>
      <c r="T114" s="72">
        <v>5</v>
      </c>
      <c r="U114" s="72">
        <v>9</v>
      </c>
      <c r="V114" s="78">
        <v>-4</v>
      </c>
      <c r="W114" s="78">
        <v>-1.22</v>
      </c>
      <c r="X114" s="78">
        <v>-1.22</v>
      </c>
      <c r="Y114" s="71">
        <v>5</v>
      </c>
      <c r="Z114" s="72">
        <v>5.7</v>
      </c>
      <c r="AA114" s="78">
        <v>-0.7</v>
      </c>
      <c r="AB114" s="78">
        <v>-0.21</v>
      </c>
      <c r="AC114" s="78">
        <v>-0.52</v>
      </c>
      <c r="AD114" s="64" t="s">
        <v>25</v>
      </c>
    </row>
    <row r="115" spans="1:30" ht="17.25" thickBot="1">
      <c r="A115" s="73">
        <v>113</v>
      </c>
      <c r="B115" s="58" t="s">
        <v>156</v>
      </c>
      <c r="C115" s="59" t="s">
        <v>1828</v>
      </c>
      <c r="D115" s="70" t="s">
        <v>1813</v>
      </c>
      <c r="E115" s="59" t="s">
        <v>77</v>
      </c>
      <c r="F115" s="70" t="s">
        <v>3465</v>
      </c>
      <c r="G115" s="70">
        <v>2000</v>
      </c>
      <c r="H115" s="71">
        <v>2</v>
      </c>
      <c r="I115" s="72">
        <v>54</v>
      </c>
      <c r="J115" s="72">
        <v>27</v>
      </c>
      <c r="K115" s="72">
        <v>12</v>
      </c>
      <c r="L115" s="72">
        <v>0.6</v>
      </c>
      <c r="M115" s="60">
        <v>0</v>
      </c>
      <c r="N115" s="61"/>
      <c r="O115" s="61">
        <v>0</v>
      </c>
      <c r="P115" s="71">
        <v>2</v>
      </c>
      <c r="Q115" s="72">
        <v>27</v>
      </c>
      <c r="R115" s="61">
        <v>0</v>
      </c>
      <c r="S115" s="71">
        <v>2</v>
      </c>
      <c r="T115" s="72">
        <v>1</v>
      </c>
      <c r="U115" s="61">
        <v>0</v>
      </c>
      <c r="V115" s="79">
        <v>1</v>
      </c>
      <c r="W115" s="79">
        <v>1.67</v>
      </c>
      <c r="X115" s="79">
        <v>1.44</v>
      </c>
      <c r="Y115" s="71">
        <v>1.8</v>
      </c>
      <c r="Z115" s="72">
        <v>0.6</v>
      </c>
      <c r="AA115" s="79">
        <v>1.2</v>
      </c>
      <c r="AB115" s="79">
        <v>1.98</v>
      </c>
      <c r="AC115" s="79">
        <v>1.3</v>
      </c>
      <c r="AD115" s="64" t="s">
        <v>25</v>
      </c>
    </row>
    <row r="116" spans="1:30" ht="17.25" thickBot="1">
      <c r="A116" s="73">
        <v>114</v>
      </c>
      <c r="B116" s="58" t="s">
        <v>157</v>
      </c>
      <c r="C116" s="59" t="s">
        <v>1825</v>
      </c>
      <c r="D116" s="70" t="s">
        <v>1813</v>
      </c>
      <c r="E116" s="59" t="s">
        <v>87</v>
      </c>
      <c r="F116" s="70" t="s">
        <v>3466</v>
      </c>
      <c r="G116" s="70">
        <v>2001</v>
      </c>
      <c r="H116" s="71">
        <v>4</v>
      </c>
      <c r="I116" s="72">
        <v>283</v>
      </c>
      <c r="J116" s="72">
        <v>71</v>
      </c>
      <c r="K116" s="72">
        <v>62.9</v>
      </c>
      <c r="L116" s="72">
        <v>3.1</v>
      </c>
      <c r="M116" s="71">
        <v>4</v>
      </c>
      <c r="N116" s="72">
        <v>71</v>
      </c>
      <c r="O116" s="61">
        <v>0</v>
      </c>
      <c r="P116" s="60">
        <v>0</v>
      </c>
      <c r="Q116" s="61"/>
      <c r="R116" s="61">
        <v>0</v>
      </c>
      <c r="S116" s="71">
        <v>1.5</v>
      </c>
      <c r="T116" s="72">
        <v>4</v>
      </c>
      <c r="U116" s="72">
        <v>6</v>
      </c>
      <c r="V116" s="78">
        <v>-2</v>
      </c>
      <c r="W116" s="78">
        <v>-0.64</v>
      </c>
      <c r="X116" s="78">
        <v>-1.71</v>
      </c>
      <c r="Y116" s="71">
        <v>3</v>
      </c>
      <c r="Z116" s="72">
        <v>4.5</v>
      </c>
      <c r="AA116" s="78">
        <v>-1.5</v>
      </c>
      <c r="AB116" s="78">
        <v>-0.46</v>
      </c>
      <c r="AC116" s="78">
        <v>-0.33</v>
      </c>
      <c r="AD116" s="64" t="s">
        <v>25</v>
      </c>
    </row>
    <row r="117" spans="1:30" ht="17.25" thickBot="1">
      <c r="A117" s="73">
        <v>115</v>
      </c>
      <c r="B117" s="58" t="s">
        <v>1786</v>
      </c>
      <c r="C117" s="59" t="s">
        <v>1821</v>
      </c>
      <c r="D117" s="70" t="s">
        <v>1822</v>
      </c>
      <c r="E117" s="59" t="s">
        <v>96</v>
      </c>
      <c r="F117" s="70" t="s">
        <v>3467</v>
      </c>
      <c r="G117" s="70">
        <v>1997</v>
      </c>
      <c r="H117" s="71">
        <v>5</v>
      </c>
      <c r="I117" s="72">
        <v>341</v>
      </c>
      <c r="J117" s="72">
        <v>68</v>
      </c>
      <c r="K117" s="72">
        <v>75.8</v>
      </c>
      <c r="L117" s="72">
        <v>3.8</v>
      </c>
      <c r="M117" s="71">
        <v>3</v>
      </c>
      <c r="N117" s="72">
        <v>90</v>
      </c>
      <c r="O117" s="72">
        <v>2</v>
      </c>
      <c r="P117" s="71">
        <v>2</v>
      </c>
      <c r="Q117" s="72">
        <v>36</v>
      </c>
      <c r="R117" s="61">
        <v>0</v>
      </c>
      <c r="S117" s="71">
        <v>0.2</v>
      </c>
      <c r="T117" s="72">
        <v>2</v>
      </c>
      <c r="U117" s="72">
        <v>7</v>
      </c>
      <c r="V117" s="78">
        <v>-5</v>
      </c>
      <c r="W117" s="78">
        <v>-1.32</v>
      </c>
      <c r="X117" s="79">
        <v>0.33</v>
      </c>
      <c r="Y117" s="71">
        <v>5</v>
      </c>
      <c r="Z117" s="72">
        <v>5.4</v>
      </c>
      <c r="AA117" s="78">
        <v>-0.5</v>
      </c>
      <c r="AB117" s="78">
        <v>-0.12</v>
      </c>
      <c r="AC117" s="78">
        <v>-0.35</v>
      </c>
      <c r="AD117" s="64" t="s">
        <v>25</v>
      </c>
    </row>
    <row r="118" spans="1:30" ht="17.25" thickBot="1">
      <c r="A118" s="73">
        <v>116</v>
      </c>
      <c r="B118" s="58" t="s">
        <v>158</v>
      </c>
      <c r="C118" s="59" t="s">
        <v>1815</v>
      </c>
      <c r="D118" s="70" t="s">
        <v>103</v>
      </c>
      <c r="E118" s="59" t="s">
        <v>77</v>
      </c>
      <c r="F118" s="70" t="s">
        <v>3468</v>
      </c>
      <c r="G118" s="70">
        <v>1998</v>
      </c>
      <c r="H118" s="71">
        <v>1</v>
      </c>
      <c r="I118" s="72">
        <v>10</v>
      </c>
      <c r="J118" s="72">
        <v>10</v>
      </c>
      <c r="K118" s="72">
        <v>2.2000000000000002</v>
      </c>
      <c r="L118" s="72">
        <v>0.1</v>
      </c>
      <c r="M118" s="60">
        <v>0</v>
      </c>
      <c r="N118" s="61"/>
      <c r="O118" s="61">
        <v>0</v>
      </c>
      <c r="P118" s="71">
        <v>1</v>
      </c>
      <c r="Q118" s="72">
        <v>10</v>
      </c>
      <c r="R118" s="72">
        <v>1</v>
      </c>
      <c r="S118" s="71">
        <v>3</v>
      </c>
      <c r="T118" s="61">
        <v>0</v>
      </c>
      <c r="U118" s="61">
        <v>0</v>
      </c>
      <c r="V118" s="61">
        <v>0</v>
      </c>
      <c r="W118" s="61">
        <v>0</v>
      </c>
      <c r="X118" s="78">
        <v>-0.41</v>
      </c>
      <c r="Y118" s="60">
        <v>0</v>
      </c>
      <c r="Z118" s="72">
        <v>0.1</v>
      </c>
      <c r="AA118" s="78">
        <v>-0.1</v>
      </c>
      <c r="AB118" s="78">
        <v>-0.67</v>
      </c>
      <c r="AC118" s="78">
        <v>-1.54</v>
      </c>
      <c r="AD118" s="64" t="s">
        <v>25</v>
      </c>
    </row>
    <row r="119" spans="1:30" ht="17.25" thickBot="1">
      <c r="A119" s="73">
        <v>117</v>
      </c>
      <c r="B119" s="58" t="s">
        <v>2751</v>
      </c>
      <c r="C119" s="59" t="s">
        <v>1841</v>
      </c>
      <c r="D119" s="70" t="s">
        <v>111</v>
      </c>
      <c r="E119" s="59" t="s">
        <v>2356</v>
      </c>
      <c r="F119" s="70" t="s">
        <v>3784</v>
      </c>
      <c r="G119" s="70">
        <v>1992</v>
      </c>
      <c r="H119" s="60">
        <v>0</v>
      </c>
      <c r="I119" s="61"/>
      <c r="J119" s="61"/>
      <c r="K119" s="61"/>
      <c r="L119" s="61"/>
      <c r="M119" s="60">
        <v>0</v>
      </c>
      <c r="N119" s="61"/>
      <c r="O119" s="61">
        <v>0</v>
      </c>
      <c r="P119" s="60">
        <v>0</v>
      </c>
      <c r="Q119" s="61"/>
      <c r="R119" s="72">
        <v>5</v>
      </c>
      <c r="S119" s="60"/>
      <c r="T119" s="61"/>
      <c r="U119" s="61"/>
      <c r="V119" s="61"/>
      <c r="W119" s="61"/>
      <c r="X119" s="61"/>
      <c r="Y119" s="60"/>
      <c r="Z119" s="61"/>
      <c r="AA119" s="61"/>
      <c r="AB119" s="61"/>
      <c r="AC119" s="61"/>
      <c r="AD119" s="64" t="s">
        <v>25</v>
      </c>
    </row>
    <row r="120" spans="1:30" ht="17.25" thickBot="1">
      <c r="A120" s="73">
        <v>118</v>
      </c>
      <c r="B120" s="58" t="s">
        <v>159</v>
      </c>
      <c r="C120" s="59" t="s">
        <v>1841</v>
      </c>
      <c r="D120" s="70" t="s">
        <v>104</v>
      </c>
      <c r="E120" s="59" t="s">
        <v>71</v>
      </c>
      <c r="F120" s="70" t="s">
        <v>3469</v>
      </c>
      <c r="G120" s="70">
        <v>1993</v>
      </c>
      <c r="H120" s="71">
        <v>2</v>
      </c>
      <c r="I120" s="72">
        <v>30</v>
      </c>
      <c r="J120" s="72">
        <v>15</v>
      </c>
      <c r="K120" s="72">
        <v>6.7</v>
      </c>
      <c r="L120" s="72">
        <v>0.3</v>
      </c>
      <c r="M120" s="60">
        <v>0</v>
      </c>
      <c r="N120" s="61"/>
      <c r="O120" s="61">
        <v>0</v>
      </c>
      <c r="P120" s="71">
        <v>2</v>
      </c>
      <c r="Q120" s="72">
        <v>15</v>
      </c>
      <c r="R120" s="72">
        <v>3</v>
      </c>
      <c r="S120" s="71">
        <v>3</v>
      </c>
      <c r="T120" s="72">
        <v>1</v>
      </c>
      <c r="U120" s="61">
        <v>0</v>
      </c>
      <c r="V120" s="79">
        <v>1</v>
      </c>
      <c r="W120" s="79">
        <v>3</v>
      </c>
      <c r="X120" s="79">
        <v>1.5</v>
      </c>
      <c r="Y120" s="71">
        <v>0.8</v>
      </c>
      <c r="Z120" s="72">
        <v>0.4</v>
      </c>
      <c r="AA120" s="79">
        <v>0.4</v>
      </c>
      <c r="AB120" s="79">
        <v>1.18</v>
      </c>
      <c r="AC120" s="79">
        <v>0.73</v>
      </c>
      <c r="AD120" s="64" t="s">
        <v>25</v>
      </c>
    </row>
    <row r="121" spans="1:30" ht="17.25" thickBot="1">
      <c r="A121" s="73">
        <v>119</v>
      </c>
      <c r="B121" s="58" t="s">
        <v>2876</v>
      </c>
      <c r="C121" s="59" t="s">
        <v>1815</v>
      </c>
      <c r="D121" s="70" t="s">
        <v>103</v>
      </c>
      <c r="E121" s="59" t="s">
        <v>2356</v>
      </c>
      <c r="F121" s="70" t="s">
        <v>3470</v>
      </c>
      <c r="G121" s="70">
        <v>1998</v>
      </c>
      <c r="H121" s="71">
        <v>1</v>
      </c>
      <c r="I121" s="72">
        <v>10</v>
      </c>
      <c r="J121" s="72">
        <v>10</v>
      </c>
      <c r="K121" s="72">
        <v>2.2000000000000002</v>
      </c>
      <c r="L121" s="72">
        <v>0.1</v>
      </c>
      <c r="M121" s="60">
        <v>0</v>
      </c>
      <c r="N121" s="61"/>
      <c r="O121" s="61">
        <v>0</v>
      </c>
      <c r="P121" s="71">
        <v>1</v>
      </c>
      <c r="Q121" s="72">
        <v>10</v>
      </c>
      <c r="R121" s="72">
        <v>1</v>
      </c>
      <c r="S121" s="60">
        <v>0</v>
      </c>
      <c r="T121" s="61">
        <v>0</v>
      </c>
      <c r="U121" s="72">
        <v>2</v>
      </c>
      <c r="V121" s="78">
        <v>-2</v>
      </c>
      <c r="W121" s="78">
        <v>-18</v>
      </c>
      <c r="X121" s="78">
        <v>-17.59</v>
      </c>
      <c r="Y121" s="60">
        <v>0</v>
      </c>
      <c r="Z121" s="72">
        <v>0.6</v>
      </c>
      <c r="AA121" s="78">
        <v>-0.6</v>
      </c>
      <c r="AB121" s="78">
        <v>-4.97</v>
      </c>
      <c r="AC121" s="78">
        <v>-3.47</v>
      </c>
      <c r="AD121" s="64" t="s">
        <v>25</v>
      </c>
    </row>
    <row r="122" spans="1:30" ht="17.25" thickBot="1">
      <c r="A122" s="73">
        <v>120</v>
      </c>
      <c r="B122" s="58" t="s">
        <v>160</v>
      </c>
      <c r="C122" s="59" t="s">
        <v>1815</v>
      </c>
      <c r="D122" s="70" t="s">
        <v>104</v>
      </c>
      <c r="E122" s="59" t="s">
        <v>93</v>
      </c>
      <c r="F122" s="70" t="s">
        <v>3471</v>
      </c>
      <c r="G122" s="70">
        <v>1990</v>
      </c>
      <c r="H122" s="71">
        <v>5</v>
      </c>
      <c r="I122" s="72">
        <v>430</v>
      </c>
      <c r="J122" s="72">
        <v>86</v>
      </c>
      <c r="K122" s="72">
        <v>95.6</v>
      </c>
      <c r="L122" s="72">
        <v>4.8</v>
      </c>
      <c r="M122" s="71">
        <v>5</v>
      </c>
      <c r="N122" s="72">
        <v>86</v>
      </c>
      <c r="O122" s="72">
        <v>4</v>
      </c>
      <c r="P122" s="60">
        <v>0</v>
      </c>
      <c r="Q122" s="61"/>
      <c r="R122" s="61">
        <v>0</v>
      </c>
      <c r="S122" s="71">
        <v>0.6</v>
      </c>
      <c r="T122" s="72">
        <v>5</v>
      </c>
      <c r="U122" s="72">
        <v>11</v>
      </c>
      <c r="V122" s="78">
        <v>-6</v>
      </c>
      <c r="W122" s="78">
        <v>-1.26</v>
      </c>
      <c r="X122" s="78">
        <v>-1.26</v>
      </c>
      <c r="Y122" s="71">
        <v>6.9</v>
      </c>
      <c r="Z122" s="72">
        <v>10.3</v>
      </c>
      <c r="AA122" s="78">
        <v>-3.4</v>
      </c>
      <c r="AB122" s="78">
        <v>-0.71</v>
      </c>
      <c r="AC122" s="78">
        <v>-1.58</v>
      </c>
      <c r="AD122" s="64" t="s">
        <v>25</v>
      </c>
    </row>
    <row r="123" spans="1:30" ht="17.25" thickBot="1">
      <c r="A123" s="73">
        <v>121</v>
      </c>
      <c r="B123" s="58" t="s">
        <v>161</v>
      </c>
      <c r="C123" s="59" t="s">
        <v>1847</v>
      </c>
      <c r="D123" s="70" t="s">
        <v>103</v>
      </c>
      <c r="E123" s="59" t="s">
        <v>65</v>
      </c>
      <c r="F123" s="70" t="s">
        <v>3472</v>
      </c>
      <c r="G123" s="70">
        <v>1991</v>
      </c>
      <c r="H123" s="71">
        <v>1</v>
      </c>
      <c r="I123" s="72">
        <v>22</v>
      </c>
      <c r="J123" s="72">
        <v>22</v>
      </c>
      <c r="K123" s="72">
        <v>4.9000000000000004</v>
      </c>
      <c r="L123" s="72">
        <v>0.2</v>
      </c>
      <c r="M123" s="71">
        <v>1</v>
      </c>
      <c r="N123" s="72">
        <v>22</v>
      </c>
      <c r="O123" s="61">
        <v>0</v>
      </c>
      <c r="P123" s="60">
        <v>0</v>
      </c>
      <c r="Q123" s="61"/>
      <c r="R123" s="61">
        <v>0</v>
      </c>
      <c r="S123" s="71">
        <v>3</v>
      </c>
      <c r="T123" s="72">
        <v>1</v>
      </c>
      <c r="U123" s="61">
        <v>0</v>
      </c>
      <c r="V123" s="79">
        <v>1</v>
      </c>
      <c r="W123" s="79">
        <v>4.09</v>
      </c>
      <c r="X123" s="79">
        <v>1.99</v>
      </c>
      <c r="Y123" s="71">
        <v>0.4</v>
      </c>
      <c r="Z123" s="72">
        <v>0.1</v>
      </c>
      <c r="AA123" s="79">
        <v>0.3</v>
      </c>
      <c r="AB123" s="79">
        <v>1.1299999999999999</v>
      </c>
      <c r="AC123" s="78">
        <v>-0.62</v>
      </c>
      <c r="AD123" s="64" t="s">
        <v>25</v>
      </c>
    </row>
    <row r="124" spans="1:30" ht="17.25" thickBot="1">
      <c r="A124" s="73">
        <v>122</v>
      </c>
      <c r="B124" s="58" t="s">
        <v>2991</v>
      </c>
      <c r="C124" s="59" t="s">
        <v>1847</v>
      </c>
      <c r="D124" s="70" t="s">
        <v>104</v>
      </c>
      <c r="E124" s="59" t="s">
        <v>2355</v>
      </c>
      <c r="F124" s="70" t="s">
        <v>3473</v>
      </c>
      <c r="G124" s="70">
        <v>1999</v>
      </c>
      <c r="H124" s="71">
        <v>3</v>
      </c>
      <c r="I124" s="72">
        <v>139</v>
      </c>
      <c r="J124" s="72">
        <v>46</v>
      </c>
      <c r="K124" s="72">
        <v>38.6</v>
      </c>
      <c r="L124" s="72">
        <v>1.5</v>
      </c>
      <c r="M124" s="71">
        <v>1</v>
      </c>
      <c r="N124" s="72">
        <v>90</v>
      </c>
      <c r="O124" s="72">
        <v>1</v>
      </c>
      <c r="P124" s="71">
        <v>2</v>
      </c>
      <c r="Q124" s="72">
        <v>25</v>
      </c>
      <c r="R124" s="61">
        <v>0</v>
      </c>
      <c r="S124" s="71">
        <v>0.33</v>
      </c>
      <c r="T124" s="72">
        <v>2</v>
      </c>
      <c r="U124" s="72">
        <v>6</v>
      </c>
      <c r="V124" s="78">
        <v>-4</v>
      </c>
      <c r="W124" s="78">
        <v>-2.59</v>
      </c>
      <c r="X124" s="78">
        <v>-0.96</v>
      </c>
      <c r="Y124" s="71">
        <v>1.8</v>
      </c>
      <c r="Z124" s="72">
        <v>3.8</v>
      </c>
      <c r="AA124" s="78">
        <v>-1.9</v>
      </c>
      <c r="AB124" s="78">
        <v>-1.27</v>
      </c>
      <c r="AC124" s="78">
        <v>-0.24</v>
      </c>
      <c r="AD124" s="64" t="s">
        <v>25</v>
      </c>
    </row>
    <row r="125" spans="1:30" ht="17.25" thickBot="1">
      <c r="A125" s="73">
        <v>123</v>
      </c>
      <c r="B125" s="58" t="s">
        <v>3222</v>
      </c>
      <c r="C125" s="59" t="s">
        <v>1847</v>
      </c>
      <c r="D125" s="70" t="s">
        <v>102</v>
      </c>
      <c r="E125" s="59" t="s">
        <v>83</v>
      </c>
      <c r="F125" s="70" t="s">
        <v>3474</v>
      </c>
      <c r="G125" s="70">
        <v>1995</v>
      </c>
      <c r="H125" s="71">
        <v>1</v>
      </c>
      <c r="I125" s="72">
        <v>1</v>
      </c>
      <c r="J125" s="72">
        <v>1</v>
      </c>
      <c r="K125" s="72">
        <v>0.2</v>
      </c>
      <c r="L125" s="61">
        <v>0</v>
      </c>
      <c r="M125" s="60">
        <v>0</v>
      </c>
      <c r="N125" s="61"/>
      <c r="O125" s="61">
        <v>0</v>
      </c>
      <c r="P125" s="71">
        <v>1</v>
      </c>
      <c r="Q125" s="72">
        <v>1</v>
      </c>
      <c r="R125" s="72">
        <v>1</v>
      </c>
      <c r="S125" s="71">
        <v>3</v>
      </c>
      <c r="T125" s="72">
        <v>1</v>
      </c>
      <c r="U125" s="61">
        <v>0</v>
      </c>
      <c r="V125" s="79">
        <v>1</v>
      </c>
      <c r="W125" s="79">
        <v>90</v>
      </c>
      <c r="X125" s="79">
        <v>90</v>
      </c>
      <c r="Y125" s="71">
        <v>0.6</v>
      </c>
      <c r="Z125" s="61">
        <v>0</v>
      </c>
      <c r="AA125" s="79">
        <v>0.6</v>
      </c>
      <c r="AB125" s="79">
        <v>57.47</v>
      </c>
      <c r="AC125" s="79">
        <v>57.09</v>
      </c>
      <c r="AD125" s="64" t="s">
        <v>25</v>
      </c>
    </row>
    <row r="126" spans="1:30" ht="17.25" thickBot="1">
      <c r="A126" s="73">
        <v>124</v>
      </c>
      <c r="B126" s="58" t="s">
        <v>2694</v>
      </c>
      <c r="C126" s="59" t="s">
        <v>1817</v>
      </c>
      <c r="D126" s="70" t="s">
        <v>1813</v>
      </c>
      <c r="E126" s="59" t="s">
        <v>83</v>
      </c>
      <c r="F126" s="70" t="s">
        <v>3475</v>
      </c>
      <c r="G126" s="70">
        <v>1999</v>
      </c>
      <c r="H126" s="71">
        <v>5</v>
      </c>
      <c r="I126" s="72">
        <v>401</v>
      </c>
      <c r="J126" s="72">
        <v>80</v>
      </c>
      <c r="K126" s="72">
        <v>89.1</v>
      </c>
      <c r="L126" s="72">
        <v>4.5</v>
      </c>
      <c r="M126" s="71">
        <v>5</v>
      </c>
      <c r="N126" s="72">
        <v>80</v>
      </c>
      <c r="O126" s="72">
        <v>2</v>
      </c>
      <c r="P126" s="60">
        <v>0</v>
      </c>
      <c r="Q126" s="61"/>
      <c r="R126" s="61">
        <v>0</v>
      </c>
      <c r="S126" s="71">
        <v>1.8</v>
      </c>
      <c r="T126" s="72">
        <v>10</v>
      </c>
      <c r="U126" s="72">
        <v>9</v>
      </c>
      <c r="V126" s="79">
        <v>1</v>
      </c>
      <c r="W126" s="79">
        <v>0.22</v>
      </c>
      <c r="X126" s="79">
        <v>0.22</v>
      </c>
      <c r="Y126" s="71">
        <v>9.6</v>
      </c>
      <c r="Z126" s="72">
        <v>7.3</v>
      </c>
      <c r="AA126" s="79">
        <v>2.4</v>
      </c>
      <c r="AB126" s="79">
        <v>0.53</v>
      </c>
      <c r="AC126" s="79">
        <v>0.15</v>
      </c>
      <c r="AD126" s="64" t="s">
        <v>25</v>
      </c>
    </row>
    <row r="127" spans="1:30" ht="17.25" thickBot="1">
      <c r="A127" s="73">
        <v>125</v>
      </c>
      <c r="B127" s="58" t="s">
        <v>2860</v>
      </c>
      <c r="C127" s="59" t="s">
        <v>1844</v>
      </c>
      <c r="D127" s="70" t="s">
        <v>104</v>
      </c>
      <c r="E127" s="59" t="s">
        <v>65</v>
      </c>
      <c r="F127" s="70" t="s">
        <v>3476</v>
      </c>
      <c r="G127" s="70">
        <v>1997</v>
      </c>
      <c r="H127" s="71">
        <v>4</v>
      </c>
      <c r="I127" s="72">
        <v>360</v>
      </c>
      <c r="J127" s="72">
        <v>90</v>
      </c>
      <c r="K127" s="72">
        <v>80</v>
      </c>
      <c r="L127" s="72">
        <v>4</v>
      </c>
      <c r="M127" s="71">
        <v>4</v>
      </c>
      <c r="N127" s="72">
        <v>90</v>
      </c>
      <c r="O127" s="72">
        <v>4</v>
      </c>
      <c r="P127" s="60">
        <v>0</v>
      </c>
      <c r="Q127" s="61"/>
      <c r="R127" s="61">
        <v>0</v>
      </c>
      <c r="S127" s="71">
        <v>3</v>
      </c>
      <c r="T127" s="72">
        <v>11</v>
      </c>
      <c r="U127" s="72">
        <v>3</v>
      </c>
      <c r="V127" s="79">
        <v>8</v>
      </c>
      <c r="W127" s="79">
        <v>2</v>
      </c>
      <c r="X127" s="78">
        <v>-1</v>
      </c>
      <c r="Y127" s="71">
        <v>10.3</v>
      </c>
      <c r="Z127" s="72">
        <v>3.3</v>
      </c>
      <c r="AA127" s="79">
        <v>7</v>
      </c>
      <c r="AB127" s="79">
        <v>1.74</v>
      </c>
      <c r="AC127" s="79">
        <v>0.13</v>
      </c>
      <c r="AD127" s="64" t="s">
        <v>25</v>
      </c>
    </row>
    <row r="128" spans="1:30" ht="17.25" thickBot="1">
      <c r="A128" s="73">
        <v>126</v>
      </c>
      <c r="B128" s="58" t="s">
        <v>162</v>
      </c>
      <c r="C128" s="59" t="s">
        <v>1849</v>
      </c>
      <c r="D128" s="70" t="s">
        <v>1822</v>
      </c>
      <c r="E128" s="59" t="s">
        <v>79</v>
      </c>
      <c r="F128" s="70" t="s">
        <v>3477</v>
      </c>
      <c r="G128" s="70">
        <v>1997</v>
      </c>
      <c r="H128" s="71">
        <v>5</v>
      </c>
      <c r="I128" s="72">
        <v>302</v>
      </c>
      <c r="J128" s="72">
        <v>60</v>
      </c>
      <c r="K128" s="72">
        <v>67.099999999999994</v>
      </c>
      <c r="L128" s="72">
        <v>3.4</v>
      </c>
      <c r="M128" s="71">
        <v>4</v>
      </c>
      <c r="N128" s="72">
        <v>64</v>
      </c>
      <c r="O128" s="61">
        <v>0</v>
      </c>
      <c r="P128" s="71">
        <v>1</v>
      </c>
      <c r="Q128" s="72">
        <v>45</v>
      </c>
      <c r="R128" s="61">
        <v>0</v>
      </c>
      <c r="S128" s="71">
        <v>2.6</v>
      </c>
      <c r="T128" s="72">
        <v>10</v>
      </c>
      <c r="U128" s="72">
        <v>3</v>
      </c>
      <c r="V128" s="79">
        <v>7</v>
      </c>
      <c r="W128" s="79">
        <v>2.09</v>
      </c>
      <c r="X128" s="79">
        <v>1.48</v>
      </c>
      <c r="Y128" s="71">
        <v>8.6999999999999993</v>
      </c>
      <c r="Z128" s="72">
        <v>3.9</v>
      </c>
      <c r="AA128" s="79">
        <v>4.8</v>
      </c>
      <c r="AB128" s="79">
        <v>1.44</v>
      </c>
      <c r="AC128" s="79">
        <v>1.78</v>
      </c>
      <c r="AD128" s="64" t="s">
        <v>25</v>
      </c>
    </row>
    <row r="129" spans="1:30" ht="17.25" thickBot="1">
      <c r="A129" s="73">
        <v>127</v>
      </c>
      <c r="B129" s="58" t="s">
        <v>1805</v>
      </c>
      <c r="C129" s="59" t="s">
        <v>1815</v>
      </c>
      <c r="D129" s="70" t="s">
        <v>103</v>
      </c>
      <c r="E129" s="59" t="s">
        <v>75</v>
      </c>
      <c r="F129" s="70" t="s">
        <v>3785</v>
      </c>
      <c r="G129" s="70">
        <v>2004</v>
      </c>
      <c r="H129" s="60">
        <v>0</v>
      </c>
      <c r="I129" s="61"/>
      <c r="J129" s="61"/>
      <c r="K129" s="61"/>
      <c r="L129" s="61"/>
      <c r="M129" s="60">
        <v>0</v>
      </c>
      <c r="N129" s="61"/>
      <c r="O129" s="61">
        <v>0</v>
      </c>
      <c r="P129" s="60">
        <v>0</v>
      </c>
      <c r="Q129" s="61"/>
      <c r="R129" s="72">
        <v>1</v>
      </c>
      <c r="S129" s="60"/>
      <c r="T129" s="61"/>
      <c r="U129" s="61"/>
      <c r="V129" s="61"/>
      <c r="W129" s="61"/>
      <c r="X129" s="61"/>
      <c r="Y129" s="60"/>
      <c r="Z129" s="61"/>
      <c r="AA129" s="61"/>
      <c r="AB129" s="61"/>
      <c r="AC129" s="61"/>
      <c r="AD129" s="64" t="s">
        <v>25</v>
      </c>
    </row>
    <row r="130" spans="1:30" ht="17.25" thickBot="1">
      <c r="A130" s="73">
        <v>128</v>
      </c>
      <c r="B130" s="58" t="s">
        <v>3786</v>
      </c>
      <c r="C130" s="59" t="s">
        <v>1815</v>
      </c>
      <c r="D130" s="70" t="s">
        <v>1836</v>
      </c>
      <c r="E130" s="59" t="s">
        <v>71</v>
      </c>
      <c r="F130" s="70" t="s">
        <v>3787</v>
      </c>
      <c r="G130" s="70">
        <v>1994</v>
      </c>
      <c r="H130" s="60">
        <v>0</v>
      </c>
      <c r="I130" s="61"/>
      <c r="J130" s="61"/>
      <c r="K130" s="61"/>
      <c r="L130" s="61"/>
      <c r="M130" s="60">
        <v>0</v>
      </c>
      <c r="N130" s="61"/>
      <c r="O130" s="61">
        <v>0</v>
      </c>
      <c r="P130" s="60">
        <v>0</v>
      </c>
      <c r="Q130" s="61"/>
      <c r="R130" s="72">
        <v>1</v>
      </c>
      <c r="S130" s="60"/>
      <c r="T130" s="61"/>
      <c r="U130" s="61"/>
      <c r="V130" s="61"/>
      <c r="W130" s="61"/>
      <c r="X130" s="61"/>
      <c r="Y130" s="60"/>
      <c r="Z130" s="61"/>
      <c r="AA130" s="61"/>
      <c r="AB130" s="61"/>
      <c r="AC130" s="61"/>
      <c r="AD130" s="64" t="s">
        <v>25</v>
      </c>
    </row>
    <row r="131" spans="1:30" ht="17.25" thickBot="1">
      <c r="A131" s="73">
        <v>129</v>
      </c>
      <c r="B131" s="58" t="s">
        <v>163</v>
      </c>
      <c r="C131" s="59" t="s">
        <v>1817</v>
      </c>
      <c r="D131" s="70" t="s">
        <v>104</v>
      </c>
      <c r="E131" s="59" t="s">
        <v>83</v>
      </c>
      <c r="F131" s="70" t="s">
        <v>3478</v>
      </c>
      <c r="G131" s="70">
        <v>1993</v>
      </c>
      <c r="H131" s="71">
        <v>5</v>
      </c>
      <c r="I131" s="72">
        <v>440</v>
      </c>
      <c r="J131" s="72">
        <v>88</v>
      </c>
      <c r="K131" s="72">
        <v>97.8</v>
      </c>
      <c r="L131" s="72">
        <v>4.9000000000000004</v>
      </c>
      <c r="M131" s="71">
        <v>5</v>
      </c>
      <c r="N131" s="72">
        <v>88</v>
      </c>
      <c r="O131" s="72">
        <v>4</v>
      </c>
      <c r="P131" s="60">
        <v>0</v>
      </c>
      <c r="Q131" s="61"/>
      <c r="R131" s="61">
        <v>0</v>
      </c>
      <c r="S131" s="71">
        <v>1.8</v>
      </c>
      <c r="T131" s="72">
        <v>11</v>
      </c>
      <c r="U131" s="72">
        <v>10</v>
      </c>
      <c r="V131" s="79">
        <v>1</v>
      </c>
      <c r="W131" s="79">
        <v>0.2</v>
      </c>
      <c r="X131" s="79">
        <v>0.2</v>
      </c>
      <c r="Y131" s="71">
        <v>10.8</v>
      </c>
      <c r="Z131" s="72">
        <v>7.9</v>
      </c>
      <c r="AA131" s="79">
        <v>3</v>
      </c>
      <c r="AB131" s="79">
        <v>0.61</v>
      </c>
      <c r="AC131" s="79">
        <v>4.41</v>
      </c>
      <c r="AD131" s="64" t="s">
        <v>25</v>
      </c>
    </row>
    <row r="132" spans="1:30" ht="17.25" thickBot="1">
      <c r="A132" s="73">
        <v>130</v>
      </c>
      <c r="B132" s="58" t="s">
        <v>164</v>
      </c>
      <c r="C132" s="59" t="s">
        <v>1817</v>
      </c>
      <c r="D132" s="70" t="s">
        <v>104</v>
      </c>
      <c r="E132" s="59" t="s">
        <v>75</v>
      </c>
      <c r="F132" s="70" t="s">
        <v>3479</v>
      </c>
      <c r="G132" s="70">
        <v>1997</v>
      </c>
      <c r="H132" s="71">
        <v>5</v>
      </c>
      <c r="I132" s="72">
        <v>450</v>
      </c>
      <c r="J132" s="72">
        <v>90</v>
      </c>
      <c r="K132" s="72">
        <v>100</v>
      </c>
      <c r="L132" s="72">
        <v>5</v>
      </c>
      <c r="M132" s="71">
        <v>5</v>
      </c>
      <c r="N132" s="72">
        <v>90</v>
      </c>
      <c r="O132" s="72">
        <v>5</v>
      </c>
      <c r="P132" s="60">
        <v>0</v>
      </c>
      <c r="Q132" s="61"/>
      <c r="R132" s="61">
        <v>0</v>
      </c>
      <c r="S132" s="71">
        <v>1.4</v>
      </c>
      <c r="T132" s="72">
        <v>5</v>
      </c>
      <c r="U132" s="72">
        <v>10</v>
      </c>
      <c r="V132" s="78">
        <v>-5</v>
      </c>
      <c r="W132" s="78">
        <v>-1</v>
      </c>
      <c r="X132" s="61"/>
      <c r="Y132" s="71">
        <v>4.9000000000000004</v>
      </c>
      <c r="Z132" s="72">
        <v>12.8</v>
      </c>
      <c r="AA132" s="78">
        <v>-7.9</v>
      </c>
      <c r="AB132" s="78">
        <v>-1.59</v>
      </c>
      <c r="AC132" s="61"/>
      <c r="AD132" s="64" t="s">
        <v>25</v>
      </c>
    </row>
    <row r="133" spans="1:30" ht="17.25" thickBot="1">
      <c r="A133" s="73">
        <v>131</v>
      </c>
      <c r="B133" s="58" t="s">
        <v>2695</v>
      </c>
      <c r="C133" s="59" t="s">
        <v>1817</v>
      </c>
      <c r="D133" s="70" t="s">
        <v>104</v>
      </c>
      <c r="E133" s="59" t="s">
        <v>81</v>
      </c>
      <c r="F133" s="70" t="s">
        <v>3480</v>
      </c>
      <c r="G133" s="70">
        <v>1998</v>
      </c>
      <c r="H133" s="71">
        <v>5</v>
      </c>
      <c r="I133" s="72">
        <v>450</v>
      </c>
      <c r="J133" s="72">
        <v>90</v>
      </c>
      <c r="K133" s="72">
        <v>100</v>
      </c>
      <c r="L133" s="72">
        <v>5</v>
      </c>
      <c r="M133" s="71">
        <v>5</v>
      </c>
      <c r="N133" s="72">
        <v>90</v>
      </c>
      <c r="O133" s="72">
        <v>5</v>
      </c>
      <c r="P133" s="60">
        <v>0</v>
      </c>
      <c r="Q133" s="61"/>
      <c r="R133" s="61">
        <v>0</v>
      </c>
      <c r="S133" s="71">
        <v>1</v>
      </c>
      <c r="T133" s="72">
        <v>5</v>
      </c>
      <c r="U133" s="72">
        <v>5</v>
      </c>
      <c r="V133" s="61">
        <v>0</v>
      </c>
      <c r="W133" s="61">
        <v>0</v>
      </c>
      <c r="X133" s="61"/>
      <c r="Y133" s="71">
        <v>10.199999999999999</v>
      </c>
      <c r="Z133" s="72">
        <v>5.3</v>
      </c>
      <c r="AA133" s="79">
        <v>4.9000000000000004</v>
      </c>
      <c r="AB133" s="79">
        <v>0.99</v>
      </c>
      <c r="AC133" s="61"/>
      <c r="AD133" s="64" t="s">
        <v>25</v>
      </c>
    </row>
    <row r="134" spans="1:30" ht="17.25" thickBot="1">
      <c r="A134" s="73">
        <v>132</v>
      </c>
      <c r="B134" s="58" t="s">
        <v>165</v>
      </c>
      <c r="C134" s="59" t="s">
        <v>1814</v>
      </c>
      <c r="D134" s="70" t="s">
        <v>102</v>
      </c>
      <c r="E134" s="59" t="s">
        <v>79</v>
      </c>
      <c r="F134" s="70" t="s">
        <v>3481</v>
      </c>
      <c r="G134" s="70">
        <v>2005</v>
      </c>
      <c r="H134" s="71">
        <v>1</v>
      </c>
      <c r="I134" s="72">
        <v>14</v>
      </c>
      <c r="J134" s="72">
        <v>14</v>
      </c>
      <c r="K134" s="72">
        <v>3.1</v>
      </c>
      <c r="L134" s="72">
        <v>0.2</v>
      </c>
      <c r="M134" s="60">
        <v>0</v>
      </c>
      <c r="N134" s="61"/>
      <c r="O134" s="61">
        <v>0</v>
      </c>
      <c r="P134" s="71">
        <v>1</v>
      </c>
      <c r="Q134" s="72">
        <v>14</v>
      </c>
      <c r="R134" s="72">
        <v>3</v>
      </c>
      <c r="S134" s="71">
        <v>1</v>
      </c>
      <c r="T134" s="61">
        <v>0</v>
      </c>
      <c r="U134" s="61">
        <v>0</v>
      </c>
      <c r="V134" s="61">
        <v>0</v>
      </c>
      <c r="W134" s="61">
        <v>0</v>
      </c>
      <c r="X134" s="78">
        <v>-1.65</v>
      </c>
      <c r="Y134" s="60">
        <v>0</v>
      </c>
      <c r="Z134" s="61">
        <v>0</v>
      </c>
      <c r="AA134" s="61">
        <v>0</v>
      </c>
      <c r="AB134" s="79">
        <v>0.24</v>
      </c>
      <c r="AC134" s="78">
        <v>-0.64</v>
      </c>
      <c r="AD134" s="64" t="s">
        <v>25</v>
      </c>
    </row>
    <row r="135" spans="1:30" ht="17.25" thickBot="1">
      <c r="A135" s="73">
        <v>133</v>
      </c>
      <c r="B135" s="58" t="s">
        <v>2696</v>
      </c>
      <c r="C135" s="59" t="s">
        <v>1815</v>
      </c>
      <c r="D135" s="70" t="s">
        <v>103</v>
      </c>
      <c r="E135" s="59" t="s">
        <v>96</v>
      </c>
      <c r="F135" s="70" t="s">
        <v>3482</v>
      </c>
      <c r="G135" s="70">
        <v>2003</v>
      </c>
      <c r="H135" s="71">
        <v>3</v>
      </c>
      <c r="I135" s="72">
        <v>118</v>
      </c>
      <c r="J135" s="72">
        <v>39</v>
      </c>
      <c r="K135" s="72">
        <v>26.2</v>
      </c>
      <c r="L135" s="72">
        <v>1.3</v>
      </c>
      <c r="M135" s="71">
        <v>1</v>
      </c>
      <c r="N135" s="72">
        <v>65</v>
      </c>
      <c r="O135" s="61">
        <v>0</v>
      </c>
      <c r="P135" s="71">
        <v>2</v>
      </c>
      <c r="Q135" s="72">
        <v>27</v>
      </c>
      <c r="R135" s="72">
        <v>1</v>
      </c>
      <c r="S135" s="60">
        <v>0</v>
      </c>
      <c r="T135" s="61">
        <v>0</v>
      </c>
      <c r="U135" s="72">
        <v>2</v>
      </c>
      <c r="V135" s="78">
        <v>-2</v>
      </c>
      <c r="W135" s="78">
        <v>-1.53</v>
      </c>
      <c r="X135" s="78">
        <v>-0.17</v>
      </c>
      <c r="Y135" s="71">
        <v>1.7</v>
      </c>
      <c r="Z135" s="72">
        <v>1.9</v>
      </c>
      <c r="AA135" s="78">
        <v>-0.2</v>
      </c>
      <c r="AB135" s="78">
        <v>-0.16</v>
      </c>
      <c r="AC135" s="78">
        <v>-0.17</v>
      </c>
      <c r="AD135" s="64" t="s">
        <v>25</v>
      </c>
    </row>
    <row r="136" spans="1:30" ht="17.25" thickBot="1">
      <c r="A136" s="73">
        <v>134</v>
      </c>
      <c r="B136" s="58" t="s">
        <v>166</v>
      </c>
      <c r="C136" s="59" t="s">
        <v>1835</v>
      </c>
      <c r="D136" s="70" t="s">
        <v>102</v>
      </c>
      <c r="E136" s="59" t="s">
        <v>93</v>
      </c>
      <c r="F136" s="70" t="s">
        <v>3483</v>
      </c>
      <c r="G136" s="70">
        <v>1992</v>
      </c>
      <c r="H136" s="71">
        <v>1</v>
      </c>
      <c r="I136" s="72">
        <v>31</v>
      </c>
      <c r="J136" s="72">
        <v>31</v>
      </c>
      <c r="K136" s="72">
        <v>6.9</v>
      </c>
      <c r="L136" s="72">
        <v>0.3</v>
      </c>
      <c r="M136" s="60">
        <v>0</v>
      </c>
      <c r="N136" s="61"/>
      <c r="O136" s="61">
        <v>0</v>
      </c>
      <c r="P136" s="71">
        <v>1</v>
      </c>
      <c r="Q136" s="72">
        <v>31</v>
      </c>
      <c r="R136" s="72">
        <v>4</v>
      </c>
      <c r="S136" s="60">
        <v>0</v>
      </c>
      <c r="T136" s="61">
        <v>0</v>
      </c>
      <c r="U136" s="72">
        <v>2</v>
      </c>
      <c r="V136" s="78">
        <v>-2</v>
      </c>
      <c r="W136" s="78">
        <v>-5.81</v>
      </c>
      <c r="X136" s="78">
        <v>-4.95</v>
      </c>
      <c r="Y136" s="71">
        <v>0.2</v>
      </c>
      <c r="Z136" s="72">
        <v>0.9</v>
      </c>
      <c r="AA136" s="78">
        <v>-0.7</v>
      </c>
      <c r="AB136" s="78">
        <v>-1.95</v>
      </c>
      <c r="AC136" s="78">
        <v>-1.4</v>
      </c>
      <c r="AD136" s="64" t="s">
        <v>25</v>
      </c>
    </row>
    <row r="137" spans="1:30" ht="17.25" thickBot="1">
      <c r="A137" s="73">
        <v>135</v>
      </c>
      <c r="B137" s="58" t="s">
        <v>3003</v>
      </c>
      <c r="C137" s="59" t="s">
        <v>1847</v>
      </c>
      <c r="D137" s="70" t="s">
        <v>102</v>
      </c>
      <c r="E137" s="59" t="s">
        <v>65</v>
      </c>
      <c r="F137" s="70" t="s">
        <v>3484</v>
      </c>
      <c r="G137" s="70">
        <v>2002</v>
      </c>
      <c r="H137" s="71">
        <v>2</v>
      </c>
      <c r="I137" s="72">
        <v>164</v>
      </c>
      <c r="J137" s="72">
        <v>82</v>
      </c>
      <c r="K137" s="72">
        <v>36.4</v>
      </c>
      <c r="L137" s="72">
        <v>1.8</v>
      </c>
      <c r="M137" s="71">
        <v>2</v>
      </c>
      <c r="N137" s="72">
        <v>82</v>
      </c>
      <c r="O137" s="61">
        <v>0</v>
      </c>
      <c r="P137" s="60">
        <v>0</v>
      </c>
      <c r="Q137" s="61"/>
      <c r="R137" s="72">
        <v>1</v>
      </c>
      <c r="S137" s="71">
        <v>3</v>
      </c>
      <c r="T137" s="72">
        <v>7</v>
      </c>
      <c r="U137" s="72">
        <v>2</v>
      </c>
      <c r="V137" s="79">
        <v>5</v>
      </c>
      <c r="W137" s="79">
        <v>2.74</v>
      </c>
      <c r="X137" s="79">
        <v>0.86</v>
      </c>
      <c r="Y137" s="71">
        <v>5.5</v>
      </c>
      <c r="Z137" s="72">
        <v>2.2999999999999998</v>
      </c>
      <c r="AA137" s="79">
        <v>3.2</v>
      </c>
      <c r="AB137" s="79">
        <v>1.77</v>
      </c>
      <c r="AC137" s="79">
        <v>0.08</v>
      </c>
      <c r="AD137" s="64" t="s">
        <v>25</v>
      </c>
    </row>
    <row r="138" spans="1:30" ht="17.25" thickBot="1">
      <c r="A138" s="73">
        <v>136</v>
      </c>
      <c r="B138" s="58" t="s">
        <v>3788</v>
      </c>
      <c r="C138" s="59" t="s">
        <v>1824</v>
      </c>
      <c r="D138" s="70" t="s">
        <v>103</v>
      </c>
      <c r="E138" s="59" t="s">
        <v>87</v>
      </c>
      <c r="F138" s="70" t="s">
        <v>3789</v>
      </c>
      <c r="G138" s="70">
        <v>1998</v>
      </c>
      <c r="H138" s="60">
        <v>0</v>
      </c>
      <c r="I138" s="61"/>
      <c r="J138" s="61"/>
      <c r="K138" s="61"/>
      <c r="L138" s="61"/>
      <c r="M138" s="60">
        <v>0</v>
      </c>
      <c r="N138" s="61"/>
      <c r="O138" s="61">
        <v>0</v>
      </c>
      <c r="P138" s="60">
        <v>0</v>
      </c>
      <c r="Q138" s="61"/>
      <c r="R138" s="72">
        <v>1</v>
      </c>
      <c r="S138" s="60"/>
      <c r="T138" s="61"/>
      <c r="U138" s="61"/>
      <c r="V138" s="61"/>
      <c r="W138" s="61"/>
      <c r="X138" s="61"/>
      <c r="Y138" s="60"/>
      <c r="Z138" s="61"/>
      <c r="AA138" s="61"/>
      <c r="AB138" s="61"/>
      <c r="AC138" s="61"/>
      <c r="AD138" s="64" t="s">
        <v>25</v>
      </c>
    </row>
    <row r="139" spans="1:30" ht="17.25" thickBot="1">
      <c r="A139" s="73">
        <v>137</v>
      </c>
      <c r="B139" s="58" t="s">
        <v>167</v>
      </c>
      <c r="C139" s="59" t="s">
        <v>1825</v>
      </c>
      <c r="D139" s="70" t="s">
        <v>104</v>
      </c>
      <c r="E139" s="59" t="s">
        <v>63</v>
      </c>
      <c r="F139" s="70" t="s">
        <v>3485</v>
      </c>
      <c r="G139" s="70">
        <v>1997</v>
      </c>
      <c r="H139" s="71">
        <v>4</v>
      </c>
      <c r="I139" s="72">
        <v>206</v>
      </c>
      <c r="J139" s="72">
        <v>52</v>
      </c>
      <c r="K139" s="72">
        <v>45.8</v>
      </c>
      <c r="L139" s="72">
        <v>2.2999999999999998</v>
      </c>
      <c r="M139" s="71">
        <v>2</v>
      </c>
      <c r="N139" s="72">
        <v>90</v>
      </c>
      <c r="O139" s="72">
        <v>2</v>
      </c>
      <c r="P139" s="71">
        <v>2</v>
      </c>
      <c r="Q139" s="72">
        <v>13</v>
      </c>
      <c r="R139" s="72">
        <v>1</v>
      </c>
      <c r="S139" s="71">
        <v>3</v>
      </c>
      <c r="T139" s="72">
        <v>4</v>
      </c>
      <c r="U139" s="72">
        <v>1</v>
      </c>
      <c r="V139" s="79">
        <v>3</v>
      </c>
      <c r="W139" s="79">
        <v>1.31</v>
      </c>
      <c r="X139" s="79">
        <v>0.56999999999999995</v>
      </c>
      <c r="Y139" s="71">
        <v>3.5</v>
      </c>
      <c r="Z139" s="72">
        <v>2</v>
      </c>
      <c r="AA139" s="79">
        <v>1.5</v>
      </c>
      <c r="AB139" s="79">
        <v>0.67</v>
      </c>
      <c r="AC139" s="78">
        <v>-0.7</v>
      </c>
      <c r="AD139" s="64" t="s">
        <v>25</v>
      </c>
    </row>
    <row r="140" spans="1:30" ht="17.25" thickBot="1">
      <c r="A140" s="73">
        <v>138</v>
      </c>
      <c r="B140" s="58" t="s">
        <v>168</v>
      </c>
      <c r="C140" s="59" t="s">
        <v>1842</v>
      </c>
      <c r="D140" s="70" t="s">
        <v>1813</v>
      </c>
      <c r="E140" s="59" t="s">
        <v>96</v>
      </c>
      <c r="F140" s="70" t="s">
        <v>3486</v>
      </c>
      <c r="G140" s="70">
        <v>1993</v>
      </c>
      <c r="H140" s="71">
        <v>5</v>
      </c>
      <c r="I140" s="72">
        <v>438</v>
      </c>
      <c r="J140" s="72">
        <v>88</v>
      </c>
      <c r="K140" s="72">
        <v>97.3</v>
      </c>
      <c r="L140" s="72">
        <v>4.9000000000000004</v>
      </c>
      <c r="M140" s="71">
        <v>5</v>
      </c>
      <c r="N140" s="72">
        <v>88</v>
      </c>
      <c r="O140" s="72">
        <v>3</v>
      </c>
      <c r="P140" s="60">
        <v>0</v>
      </c>
      <c r="Q140" s="61"/>
      <c r="R140" s="61">
        <v>0</v>
      </c>
      <c r="S140" s="71">
        <v>0.2</v>
      </c>
      <c r="T140" s="72">
        <v>2</v>
      </c>
      <c r="U140" s="72">
        <v>9</v>
      </c>
      <c r="V140" s="78">
        <v>-7</v>
      </c>
      <c r="W140" s="78">
        <v>-1.44</v>
      </c>
      <c r="X140" s="78">
        <v>-1.44</v>
      </c>
      <c r="Y140" s="71">
        <v>7.4</v>
      </c>
      <c r="Z140" s="72">
        <v>7.7</v>
      </c>
      <c r="AA140" s="78">
        <v>-0.3</v>
      </c>
      <c r="AB140" s="78">
        <v>-0.06</v>
      </c>
      <c r="AC140" s="78">
        <v>-0.79</v>
      </c>
      <c r="AD140" s="64" t="s">
        <v>25</v>
      </c>
    </row>
    <row r="141" spans="1:30" ht="17.25" thickBot="1">
      <c r="A141" s="73">
        <v>139</v>
      </c>
      <c r="B141" s="58" t="s">
        <v>169</v>
      </c>
      <c r="C141" s="59" t="s">
        <v>1842</v>
      </c>
      <c r="D141" s="70" t="s">
        <v>103</v>
      </c>
      <c r="E141" s="59" t="s">
        <v>85</v>
      </c>
      <c r="F141" s="70" t="s">
        <v>3487</v>
      </c>
      <c r="G141" s="70">
        <v>2000</v>
      </c>
      <c r="H141" s="71">
        <v>5</v>
      </c>
      <c r="I141" s="72">
        <v>449</v>
      </c>
      <c r="J141" s="72">
        <v>90</v>
      </c>
      <c r="K141" s="72">
        <v>99.8</v>
      </c>
      <c r="L141" s="72">
        <v>5</v>
      </c>
      <c r="M141" s="71">
        <v>5</v>
      </c>
      <c r="N141" s="72">
        <v>90</v>
      </c>
      <c r="O141" s="72">
        <v>4</v>
      </c>
      <c r="P141" s="60">
        <v>0</v>
      </c>
      <c r="Q141" s="61"/>
      <c r="R141" s="61">
        <v>0</v>
      </c>
      <c r="S141" s="71">
        <v>1.4</v>
      </c>
      <c r="T141" s="72">
        <v>6</v>
      </c>
      <c r="U141" s="72">
        <v>6</v>
      </c>
      <c r="V141" s="61">
        <v>0</v>
      </c>
      <c r="W141" s="61">
        <v>0</v>
      </c>
      <c r="X141" s="79">
        <v>90</v>
      </c>
      <c r="Y141" s="71">
        <v>6.9</v>
      </c>
      <c r="Z141" s="72">
        <v>7</v>
      </c>
      <c r="AA141" s="78">
        <v>-0.1</v>
      </c>
      <c r="AB141" s="78">
        <v>-0.02</v>
      </c>
      <c r="AC141" s="79">
        <v>57.45</v>
      </c>
      <c r="AD141" s="64" t="s">
        <v>25</v>
      </c>
    </row>
    <row r="142" spans="1:30" ht="17.25" thickBot="1">
      <c r="A142" s="73">
        <v>140</v>
      </c>
      <c r="B142" s="58" t="s">
        <v>2697</v>
      </c>
      <c r="C142" s="59" t="s">
        <v>1815</v>
      </c>
      <c r="D142" s="70" t="s">
        <v>1836</v>
      </c>
      <c r="E142" s="59" t="s">
        <v>2671</v>
      </c>
      <c r="F142" s="70" t="s">
        <v>3488</v>
      </c>
      <c r="G142" s="70">
        <v>1999</v>
      </c>
      <c r="H142" s="71">
        <v>4</v>
      </c>
      <c r="I142" s="72">
        <v>142</v>
      </c>
      <c r="J142" s="72">
        <v>36</v>
      </c>
      <c r="K142" s="72">
        <v>39.4</v>
      </c>
      <c r="L142" s="72">
        <v>1.6</v>
      </c>
      <c r="M142" s="71">
        <v>1</v>
      </c>
      <c r="N142" s="72">
        <v>77</v>
      </c>
      <c r="O142" s="61">
        <v>0</v>
      </c>
      <c r="P142" s="71">
        <v>3</v>
      </c>
      <c r="Q142" s="72">
        <v>22</v>
      </c>
      <c r="R142" s="61">
        <v>0</v>
      </c>
      <c r="S142" s="60">
        <v>0</v>
      </c>
      <c r="T142" s="72">
        <v>1</v>
      </c>
      <c r="U142" s="72">
        <v>5</v>
      </c>
      <c r="V142" s="78">
        <v>-4</v>
      </c>
      <c r="W142" s="78">
        <v>-2.54</v>
      </c>
      <c r="X142" s="78">
        <v>-0.88</v>
      </c>
      <c r="Y142" s="71">
        <v>2.8</v>
      </c>
      <c r="Z142" s="72">
        <v>3.9</v>
      </c>
      <c r="AA142" s="78">
        <v>-1.2</v>
      </c>
      <c r="AB142" s="78">
        <v>-0.73</v>
      </c>
      <c r="AC142" s="79">
        <v>0.36</v>
      </c>
      <c r="AD142" s="64" t="s">
        <v>25</v>
      </c>
    </row>
    <row r="143" spans="1:30" ht="17.25" thickBot="1">
      <c r="A143" s="73">
        <v>141</v>
      </c>
      <c r="B143" s="58" t="s">
        <v>3489</v>
      </c>
      <c r="C143" s="59" t="s">
        <v>1815</v>
      </c>
      <c r="D143" s="70" t="s">
        <v>103</v>
      </c>
      <c r="E143" s="59" t="s">
        <v>93</v>
      </c>
      <c r="F143" s="70" t="s">
        <v>3490</v>
      </c>
      <c r="G143" s="70">
        <v>2001</v>
      </c>
      <c r="H143" s="71">
        <v>1</v>
      </c>
      <c r="I143" s="72">
        <v>14</v>
      </c>
      <c r="J143" s="72">
        <v>14</v>
      </c>
      <c r="K143" s="72">
        <v>3.1</v>
      </c>
      <c r="L143" s="72">
        <v>0.2</v>
      </c>
      <c r="M143" s="60">
        <v>0</v>
      </c>
      <c r="N143" s="61"/>
      <c r="O143" s="61">
        <v>0</v>
      </c>
      <c r="P143" s="71">
        <v>1</v>
      </c>
      <c r="Q143" s="72">
        <v>14</v>
      </c>
      <c r="R143" s="61">
        <v>0</v>
      </c>
      <c r="S143" s="60">
        <v>0</v>
      </c>
      <c r="T143" s="61">
        <v>0</v>
      </c>
      <c r="U143" s="72">
        <v>2</v>
      </c>
      <c r="V143" s="78">
        <v>-2</v>
      </c>
      <c r="W143" s="78">
        <v>-12.86</v>
      </c>
      <c r="X143" s="78">
        <v>-12.03</v>
      </c>
      <c r="Y143" s="71">
        <v>0.2</v>
      </c>
      <c r="Z143" s="72">
        <v>0.7</v>
      </c>
      <c r="AA143" s="78">
        <v>-0.5</v>
      </c>
      <c r="AB143" s="78">
        <v>-3.03</v>
      </c>
      <c r="AC143" s="78">
        <v>-2.4700000000000002</v>
      </c>
      <c r="AD143" s="64" t="s">
        <v>25</v>
      </c>
    </row>
    <row r="144" spans="1:30" ht="17.25" thickBot="1">
      <c r="A144" s="73">
        <v>142</v>
      </c>
      <c r="B144" s="58" t="s">
        <v>367</v>
      </c>
      <c r="C144" s="59" t="s">
        <v>1851</v>
      </c>
      <c r="D144" s="70" t="s">
        <v>111</v>
      </c>
      <c r="E144" s="59" t="s">
        <v>67</v>
      </c>
      <c r="F144" s="70" t="s">
        <v>3790</v>
      </c>
      <c r="G144" s="70">
        <v>1989</v>
      </c>
      <c r="H144" s="60">
        <v>0</v>
      </c>
      <c r="I144" s="61"/>
      <c r="J144" s="61"/>
      <c r="K144" s="61"/>
      <c r="L144" s="61"/>
      <c r="M144" s="60">
        <v>0</v>
      </c>
      <c r="N144" s="61"/>
      <c r="O144" s="61">
        <v>0</v>
      </c>
      <c r="P144" s="60">
        <v>0</v>
      </c>
      <c r="Q144" s="61"/>
      <c r="R144" s="72">
        <v>5</v>
      </c>
      <c r="S144" s="60"/>
      <c r="T144" s="61"/>
      <c r="U144" s="61"/>
      <c r="V144" s="61"/>
      <c r="W144" s="61"/>
      <c r="X144" s="61"/>
      <c r="Y144" s="60"/>
      <c r="Z144" s="61"/>
      <c r="AA144" s="61"/>
      <c r="AB144" s="61"/>
      <c r="AC144" s="61"/>
      <c r="AD144" s="64" t="s">
        <v>25</v>
      </c>
    </row>
    <row r="145" spans="1:30" ht="17.25" thickBot="1">
      <c r="A145" s="73">
        <v>143</v>
      </c>
      <c r="B145" s="58" t="s">
        <v>170</v>
      </c>
      <c r="C145" s="59" t="s">
        <v>1815</v>
      </c>
      <c r="D145" s="70" t="s">
        <v>104</v>
      </c>
      <c r="E145" s="59" t="s">
        <v>73</v>
      </c>
      <c r="F145" s="70" t="s">
        <v>3491</v>
      </c>
      <c r="G145" s="70">
        <v>1991</v>
      </c>
      <c r="H145" s="71">
        <v>5</v>
      </c>
      <c r="I145" s="72">
        <v>450</v>
      </c>
      <c r="J145" s="72">
        <v>90</v>
      </c>
      <c r="K145" s="72">
        <v>100</v>
      </c>
      <c r="L145" s="72">
        <v>5</v>
      </c>
      <c r="M145" s="71">
        <v>5</v>
      </c>
      <c r="N145" s="72">
        <v>90</v>
      </c>
      <c r="O145" s="72">
        <v>5</v>
      </c>
      <c r="P145" s="60">
        <v>0</v>
      </c>
      <c r="Q145" s="61"/>
      <c r="R145" s="61">
        <v>0</v>
      </c>
      <c r="S145" s="71">
        <v>2.4</v>
      </c>
      <c r="T145" s="72">
        <v>15</v>
      </c>
      <c r="U145" s="72">
        <v>7</v>
      </c>
      <c r="V145" s="79">
        <v>8</v>
      </c>
      <c r="W145" s="79">
        <v>1.6</v>
      </c>
      <c r="X145" s="61"/>
      <c r="Y145" s="71">
        <v>10.7</v>
      </c>
      <c r="Z145" s="72">
        <v>8.6999999999999993</v>
      </c>
      <c r="AA145" s="79">
        <v>1.9</v>
      </c>
      <c r="AB145" s="79">
        <v>0.38</v>
      </c>
      <c r="AC145" s="61"/>
      <c r="AD145" s="64" t="s">
        <v>25</v>
      </c>
    </row>
    <row r="146" spans="1:30" ht="17.25" thickBot="1">
      <c r="A146" s="73">
        <v>144</v>
      </c>
      <c r="B146" s="58" t="s">
        <v>2861</v>
      </c>
      <c r="C146" s="59" t="s">
        <v>1849</v>
      </c>
      <c r="D146" s="70" t="s">
        <v>102</v>
      </c>
      <c r="E146" s="59" t="s">
        <v>83</v>
      </c>
      <c r="F146" s="70" t="s">
        <v>3492</v>
      </c>
      <c r="G146" s="70">
        <v>2003</v>
      </c>
      <c r="H146" s="71">
        <v>4</v>
      </c>
      <c r="I146" s="72">
        <v>60</v>
      </c>
      <c r="J146" s="72">
        <v>15</v>
      </c>
      <c r="K146" s="72">
        <v>13.3</v>
      </c>
      <c r="L146" s="72">
        <v>0.7</v>
      </c>
      <c r="M146" s="60">
        <v>0</v>
      </c>
      <c r="N146" s="61"/>
      <c r="O146" s="61">
        <v>0</v>
      </c>
      <c r="P146" s="71">
        <v>4</v>
      </c>
      <c r="Q146" s="72">
        <v>15</v>
      </c>
      <c r="R146" s="61">
        <v>0</v>
      </c>
      <c r="S146" s="71">
        <v>2.25</v>
      </c>
      <c r="T146" s="72">
        <v>4</v>
      </c>
      <c r="U146" s="61">
        <v>0</v>
      </c>
      <c r="V146" s="79">
        <v>4</v>
      </c>
      <c r="W146" s="79">
        <v>6</v>
      </c>
      <c r="X146" s="79">
        <v>6.69</v>
      </c>
      <c r="Y146" s="71">
        <v>2.5</v>
      </c>
      <c r="Z146" s="72">
        <v>0.8</v>
      </c>
      <c r="AA146" s="79">
        <v>1.7</v>
      </c>
      <c r="AB146" s="79">
        <v>2.5099999999999998</v>
      </c>
      <c r="AC146" s="79">
        <v>2.31</v>
      </c>
      <c r="AD146" s="64" t="s">
        <v>25</v>
      </c>
    </row>
    <row r="147" spans="1:30" ht="17.25" thickBot="1">
      <c r="A147" s="73">
        <v>145</v>
      </c>
      <c r="B147" s="58" t="s">
        <v>3791</v>
      </c>
      <c r="C147" s="59" t="s">
        <v>1815</v>
      </c>
      <c r="D147" s="70" t="s">
        <v>103</v>
      </c>
      <c r="E147" s="59" t="s">
        <v>85</v>
      </c>
      <c r="F147" s="70" t="s">
        <v>3792</v>
      </c>
      <c r="G147" s="70">
        <v>2003</v>
      </c>
      <c r="H147" s="60">
        <v>0</v>
      </c>
      <c r="I147" s="61"/>
      <c r="J147" s="61"/>
      <c r="K147" s="61"/>
      <c r="L147" s="61"/>
      <c r="M147" s="60">
        <v>0</v>
      </c>
      <c r="N147" s="61"/>
      <c r="O147" s="61">
        <v>0</v>
      </c>
      <c r="P147" s="60">
        <v>0</v>
      </c>
      <c r="Q147" s="61"/>
      <c r="R147" s="72">
        <v>1</v>
      </c>
      <c r="S147" s="60"/>
      <c r="T147" s="61"/>
      <c r="U147" s="61"/>
      <c r="V147" s="61"/>
      <c r="W147" s="61"/>
      <c r="X147" s="61"/>
      <c r="Y147" s="60"/>
      <c r="Z147" s="61"/>
      <c r="AA147" s="61"/>
      <c r="AB147" s="61"/>
      <c r="AC147" s="61"/>
      <c r="AD147" s="64" t="s">
        <v>25</v>
      </c>
    </row>
    <row r="148" spans="1:30" ht="17.25" thickBot="1">
      <c r="A148" s="73">
        <v>146</v>
      </c>
      <c r="B148" s="58" t="s">
        <v>66</v>
      </c>
      <c r="C148" s="59" t="s">
        <v>1825</v>
      </c>
      <c r="D148" s="70" t="s">
        <v>111</v>
      </c>
      <c r="E148" s="59" t="s">
        <v>65</v>
      </c>
      <c r="F148" s="70" t="s">
        <v>3493</v>
      </c>
      <c r="G148" s="70">
        <v>1993</v>
      </c>
      <c r="H148" s="71">
        <v>5</v>
      </c>
      <c r="I148" s="72">
        <v>450</v>
      </c>
      <c r="J148" s="72">
        <v>90</v>
      </c>
      <c r="K148" s="72">
        <v>100</v>
      </c>
      <c r="L148" s="72">
        <v>5</v>
      </c>
      <c r="M148" s="71">
        <v>5</v>
      </c>
      <c r="N148" s="72">
        <v>90</v>
      </c>
      <c r="O148" s="72">
        <v>5</v>
      </c>
      <c r="P148" s="60">
        <v>0</v>
      </c>
      <c r="Q148" s="61"/>
      <c r="R148" s="61">
        <v>0</v>
      </c>
      <c r="S148" s="71">
        <v>3</v>
      </c>
      <c r="T148" s="72">
        <v>14</v>
      </c>
      <c r="U148" s="72">
        <v>3</v>
      </c>
      <c r="V148" s="79">
        <v>11</v>
      </c>
      <c r="W148" s="79">
        <v>2.2000000000000002</v>
      </c>
      <c r="X148" s="61"/>
      <c r="Y148" s="71">
        <v>12.2</v>
      </c>
      <c r="Z148" s="72">
        <v>3.6</v>
      </c>
      <c r="AA148" s="79">
        <v>8.6</v>
      </c>
      <c r="AB148" s="79">
        <v>1.72</v>
      </c>
      <c r="AC148" s="61"/>
      <c r="AD148" s="64" t="s">
        <v>25</v>
      </c>
    </row>
    <row r="149" spans="1:30" ht="17.25" thickBot="1">
      <c r="A149" s="73">
        <v>147</v>
      </c>
      <c r="B149" s="58" t="s">
        <v>171</v>
      </c>
      <c r="C149" s="59" t="s">
        <v>1817</v>
      </c>
      <c r="D149" s="70" t="s">
        <v>1822</v>
      </c>
      <c r="E149" s="59" t="s">
        <v>85</v>
      </c>
      <c r="F149" s="70" t="s">
        <v>3494</v>
      </c>
      <c r="G149" s="70">
        <v>1998</v>
      </c>
      <c r="H149" s="71">
        <v>5</v>
      </c>
      <c r="I149" s="72">
        <v>428</v>
      </c>
      <c r="J149" s="72">
        <v>86</v>
      </c>
      <c r="K149" s="72">
        <v>95.1</v>
      </c>
      <c r="L149" s="72">
        <v>4.8</v>
      </c>
      <c r="M149" s="71">
        <v>5</v>
      </c>
      <c r="N149" s="72">
        <v>86</v>
      </c>
      <c r="O149" s="72">
        <v>2</v>
      </c>
      <c r="P149" s="60">
        <v>0</v>
      </c>
      <c r="Q149" s="61"/>
      <c r="R149" s="61">
        <v>0</v>
      </c>
      <c r="S149" s="71">
        <v>1.4</v>
      </c>
      <c r="T149" s="72">
        <v>5</v>
      </c>
      <c r="U149" s="72">
        <v>4</v>
      </c>
      <c r="V149" s="79">
        <v>1</v>
      </c>
      <c r="W149" s="79">
        <v>0.21</v>
      </c>
      <c r="X149" s="79">
        <v>8.39</v>
      </c>
      <c r="Y149" s="71">
        <v>6.7</v>
      </c>
      <c r="Z149" s="72">
        <v>5.4</v>
      </c>
      <c r="AA149" s="79">
        <v>1.2</v>
      </c>
      <c r="AB149" s="79">
        <v>0.26</v>
      </c>
      <c r="AC149" s="79">
        <v>8.4600000000000009</v>
      </c>
      <c r="AD149" s="64" t="s">
        <v>25</v>
      </c>
    </row>
    <row r="150" spans="1:30" ht="17.25" thickBot="1">
      <c r="A150" s="73">
        <v>148</v>
      </c>
      <c r="B150" s="58" t="s">
        <v>2698</v>
      </c>
      <c r="C150" s="59" t="s">
        <v>1835</v>
      </c>
      <c r="D150" s="70" t="s">
        <v>104</v>
      </c>
      <c r="E150" s="59" t="s">
        <v>2356</v>
      </c>
      <c r="F150" s="70" t="s">
        <v>3495</v>
      </c>
      <c r="G150" s="70">
        <v>1992</v>
      </c>
      <c r="H150" s="71">
        <v>4</v>
      </c>
      <c r="I150" s="72">
        <v>337</v>
      </c>
      <c r="J150" s="72">
        <v>84</v>
      </c>
      <c r="K150" s="72">
        <v>74.900000000000006</v>
      </c>
      <c r="L150" s="72">
        <v>3.7</v>
      </c>
      <c r="M150" s="71">
        <v>4</v>
      </c>
      <c r="N150" s="72">
        <v>84</v>
      </c>
      <c r="O150" s="72">
        <v>3</v>
      </c>
      <c r="P150" s="60">
        <v>0</v>
      </c>
      <c r="Q150" s="61"/>
      <c r="R150" s="61">
        <v>0</v>
      </c>
      <c r="S150" s="71">
        <v>0.25</v>
      </c>
      <c r="T150" s="72">
        <v>4</v>
      </c>
      <c r="U150" s="72">
        <v>7</v>
      </c>
      <c r="V150" s="78">
        <v>-3</v>
      </c>
      <c r="W150" s="78">
        <v>-0.8</v>
      </c>
      <c r="X150" s="61">
        <v>0</v>
      </c>
      <c r="Y150" s="71">
        <v>2.1</v>
      </c>
      <c r="Z150" s="72">
        <v>9.1999999999999993</v>
      </c>
      <c r="AA150" s="78">
        <v>-7.1</v>
      </c>
      <c r="AB150" s="78">
        <v>-1.89</v>
      </c>
      <c r="AC150" s="78">
        <v>-1.24</v>
      </c>
      <c r="AD150" s="64" t="s">
        <v>25</v>
      </c>
    </row>
    <row r="151" spans="1:30" ht="17.25" thickBot="1">
      <c r="A151" s="73">
        <v>149</v>
      </c>
      <c r="B151" s="58" t="s">
        <v>2752</v>
      </c>
      <c r="C151" s="59" t="s">
        <v>1832</v>
      </c>
      <c r="D151" s="70" t="s">
        <v>104</v>
      </c>
      <c r="E151" s="59" t="s">
        <v>2355</v>
      </c>
      <c r="F151" s="70" t="s">
        <v>3175</v>
      </c>
      <c r="G151" s="70">
        <v>1998</v>
      </c>
      <c r="H151" s="60">
        <v>0</v>
      </c>
      <c r="I151" s="61"/>
      <c r="J151" s="61"/>
      <c r="K151" s="61"/>
      <c r="L151" s="61"/>
      <c r="M151" s="60">
        <v>0</v>
      </c>
      <c r="N151" s="61"/>
      <c r="O151" s="61">
        <v>0</v>
      </c>
      <c r="P151" s="60">
        <v>0</v>
      </c>
      <c r="Q151" s="61"/>
      <c r="R151" s="72">
        <v>1</v>
      </c>
      <c r="S151" s="60"/>
      <c r="T151" s="61"/>
      <c r="U151" s="61"/>
      <c r="V151" s="61"/>
      <c r="W151" s="61"/>
      <c r="X151" s="61"/>
      <c r="Y151" s="60"/>
      <c r="Z151" s="61"/>
      <c r="AA151" s="61"/>
      <c r="AB151" s="61"/>
      <c r="AC151" s="61"/>
      <c r="AD151" s="64" t="s">
        <v>25</v>
      </c>
    </row>
    <row r="152" spans="1:30" ht="17.25" thickBot="1">
      <c r="A152" s="73">
        <v>150</v>
      </c>
      <c r="B152" s="58" t="s">
        <v>172</v>
      </c>
      <c r="C152" s="59" t="s">
        <v>1832</v>
      </c>
      <c r="D152" s="70" t="s">
        <v>1822</v>
      </c>
      <c r="E152" s="59" t="s">
        <v>87</v>
      </c>
      <c r="F152" s="70" t="s">
        <v>3230</v>
      </c>
      <c r="G152" s="70">
        <v>2002</v>
      </c>
      <c r="H152" s="71">
        <v>5</v>
      </c>
      <c r="I152" s="72">
        <v>179</v>
      </c>
      <c r="J152" s="72">
        <v>36</v>
      </c>
      <c r="K152" s="72">
        <v>39.799999999999997</v>
      </c>
      <c r="L152" s="72">
        <v>2</v>
      </c>
      <c r="M152" s="71">
        <v>1</v>
      </c>
      <c r="N152" s="72">
        <v>90</v>
      </c>
      <c r="O152" s="72">
        <v>1</v>
      </c>
      <c r="P152" s="71">
        <v>4</v>
      </c>
      <c r="Q152" s="72">
        <v>22</v>
      </c>
      <c r="R152" s="61">
        <v>0</v>
      </c>
      <c r="S152" s="71">
        <v>1.4</v>
      </c>
      <c r="T152" s="72">
        <v>4</v>
      </c>
      <c r="U152" s="72">
        <v>1</v>
      </c>
      <c r="V152" s="79">
        <v>3</v>
      </c>
      <c r="W152" s="79">
        <v>1.51</v>
      </c>
      <c r="X152" s="79">
        <v>2.5</v>
      </c>
      <c r="Y152" s="71">
        <v>2.2999999999999998</v>
      </c>
      <c r="Z152" s="72">
        <v>2.7</v>
      </c>
      <c r="AA152" s="78">
        <v>-0.4</v>
      </c>
      <c r="AB152" s="78">
        <v>-0.19</v>
      </c>
      <c r="AC152" s="79">
        <v>0.26</v>
      </c>
      <c r="AD152" s="64" t="s">
        <v>25</v>
      </c>
    </row>
    <row r="153" spans="1:30" ht="17.25" thickBot="1">
      <c r="A153" s="73">
        <v>151</v>
      </c>
      <c r="B153" s="58" t="s">
        <v>173</v>
      </c>
      <c r="C153" s="59" t="s">
        <v>1815</v>
      </c>
      <c r="D153" s="70" t="s">
        <v>103</v>
      </c>
      <c r="E153" s="59" t="s">
        <v>79</v>
      </c>
      <c r="F153" s="70" t="s">
        <v>3496</v>
      </c>
      <c r="G153" s="70">
        <v>2003</v>
      </c>
      <c r="H153" s="71">
        <v>5</v>
      </c>
      <c r="I153" s="72">
        <v>123</v>
      </c>
      <c r="J153" s="72">
        <v>25</v>
      </c>
      <c r="K153" s="72">
        <v>27.3</v>
      </c>
      <c r="L153" s="72">
        <v>1.4</v>
      </c>
      <c r="M153" s="60">
        <v>0</v>
      </c>
      <c r="N153" s="61"/>
      <c r="O153" s="61">
        <v>0</v>
      </c>
      <c r="P153" s="71">
        <v>5</v>
      </c>
      <c r="Q153" s="72">
        <v>25</v>
      </c>
      <c r="R153" s="61">
        <v>0</v>
      </c>
      <c r="S153" s="71">
        <v>2.6</v>
      </c>
      <c r="T153" s="72">
        <v>4</v>
      </c>
      <c r="U153" s="61">
        <v>0</v>
      </c>
      <c r="V153" s="79">
        <v>4</v>
      </c>
      <c r="W153" s="79">
        <v>2.93</v>
      </c>
      <c r="X153" s="79">
        <v>1.83</v>
      </c>
      <c r="Y153" s="71">
        <v>1.8</v>
      </c>
      <c r="Z153" s="72">
        <v>1.9</v>
      </c>
      <c r="AA153" s="61">
        <v>0</v>
      </c>
      <c r="AB153" s="78">
        <v>-0.03</v>
      </c>
      <c r="AC153" s="78">
        <v>-1.22</v>
      </c>
      <c r="AD153" s="64" t="s">
        <v>25</v>
      </c>
    </row>
    <row r="154" spans="1:30" ht="17.25" thickBot="1">
      <c r="A154" s="73">
        <v>152</v>
      </c>
      <c r="B154" s="58" t="s">
        <v>174</v>
      </c>
      <c r="C154" s="59" t="s">
        <v>1825</v>
      </c>
      <c r="D154" s="70" t="s">
        <v>104</v>
      </c>
      <c r="E154" s="59" t="s">
        <v>71</v>
      </c>
      <c r="F154" s="70" t="s">
        <v>3497</v>
      </c>
      <c r="G154" s="70">
        <v>1999</v>
      </c>
      <c r="H154" s="71">
        <v>4</v>
      </c>
      <c r="I154" s="72">
        <v>99</v>
      </c>
      <c r="J154" s="72">
        <v>25</v>
      </c>
      <c r="K154" s="72">
        <v>22</v>
      </c>
      <c r="L154" s="72">
        <v>1.1000000000000001</v>
      </c>
      <c r="M154" s="71">
        <v>1</v>
      </c>
      <c r="N154" s="72">
        <v>90</v>
      </c>
      <c r="O154" s="72">
        <v>1</v>
      </c>
      <c r="P154" s="71">
        <v>3</v>
      </c>
      <c r="Q154" s="72">
        <v>3</v>
      </c>
      <c r="R154" s="72">
        <v>1</v>
      </c>
      <c r="S154" s="71">
        <v>2.5</v>
      </c>
      <c r="T154" s="72">
        <v>4</v>
      </c>
      <c r="U154" s="72">
        <v>3</v>
      </c>
      <c r="V154" s="79">
        <v>1</v>
      </c>
      <c r="W154" s="79">
        <v>0.91</v>
      </c>
      <c r="X154" s="78">
        <v>-0.89</v>
      </c>
      <c r="Y154" s="71">
        <v>1.6</v>
      </c>
      <c r="Z154" s="72">
        <v>2.6</v>
      </c>
      <c r="AA154" s="78">
        <v>-1</v>
      </c>
      <c r="AB154" s="78">
        <v>-0.88</v>
      </c>
      <c r="AC154" s="78">
        <v>-1.78</v>
      </c>
      <c r="AD154" s="64" t="s">
        <v>25</v>
      </c>
    </row>
    <row r="155" spans="1:30" ht="17.25" thickBot="1">
      <c r="A155" s="73">
        <v>153</v>
      </c>
      <c r="B155" s="58" t="s">
        <v>2862</v>
      </c>
      <c r="C155" s="59" t="s">
        <v>1864</v>
      </c>
      <c r="D155" s="70" t="s">
        <v>103</v>
      </c>
      <c r="E155" s="59" t="s">
        <v>79</v>
      </c>
      <c r="F155" s="70" t="s">
        <v>3498</v>
      </c>
      <c r="G155" s="70">
        <v>1993</v>
      </c>
      <c r="H155" s="71">
        <v>3</v>
      </c>
      <c r="I155" s="72">
        <v>89</v>
      </c>
      <c r="J155" s="72">
        <v>30</v>
      </c>
      <c r="K155" s="72">
        <v>19.8</v>
      </c>
      <c r="L155" s="72">
        <v>1</v>
      </c>
      <c r="M155" s="71">
        <v>1</v>
      </c>
      <c r="N155" s="72">
        <v>57</v>
      </c>
      <c r="O155" s="61">
        <v>0</v>
      </c>
      <c r="P155" s="71">
        <v>2</v>
      </c>
      <c r="Q155" s="72">
        <v>16</v>
      </c>
      <c r="R155" s="72">
        <v>1</v>
      </c>
      <c r="S155" s="71">
        <v>3</v>
      </c>
      <c r="T155" s="61">
        <v>0</v>
      </c>
      <c r="U155" s="72">
        <v>1</v>
      </c>
      <c r="V155" s="78">
        <v>-1</v>
      </c>
      <c r="W155" s="78">
        <v>-1.01</v>
      </c>
      <c r="X155" s="78">
        <v>-3.26</v>
      </c>
      <c r="Y155" s="71">
        <v>0.5</v>
      </c>
      <c r="Z155" s="72">
        <v>2.2999999999999998</v>
      </c>
      <c r="AA155" s="78">
        <v>-1.8</v>
      </c>
      <c r="AB155" s="78">
        <v>-1.82</v>
      </c>
      <c r="AC155" s="78">
        <v>-3.35</v>
      </c>
      <c r="AD155" s="64" t="s">
        <v>25</v>
      </c>
    </row>
    <row r="156" spans="1:30" ht="17.25" thickBot="1">
      <c r="A156" s="73">
        <v>154</v>
      </c>
      <c r="B156" s="58" t="s">
        <v>175</v>
      </c>
      <c r="C156" s="59" t="s">
        <v>1828</v>
      </c>
      <c r="D156" s="70" t="s">
        <v>103</v>
      </c>
      <c r="E156" s="59" t="s">
        <v>69</v>
      </c>
      <c r="F156" s="70" t="s">
        <v>3499</v>
      </c>
      <c r="G156" s="70">
        <v>1992</v>
      </c>
      <c r="H156" s="71">
        <v>5</v>
      </c>
      <c r="I156" s="72">
        <v>318</v>
      </c>
      <c r="J156" s="72">
        <v>64</v>
      </c>
      <c r="K156" s="72">
        <v>70.7</v>
      </c>
      <c r="L156" s="72">
        <v>3.5</v>
      </c>
      <c r="M156" s="71">
        <v>3</v>
      </c>
      <c r="N156" s="72">
        <v>90</v>
      </c>
      <c r="O156" s="72">
        <v>3</v>
      </c>
      <c r="P156" s="71">
        <v>2</v>
      </c>
      <c r="Q156" s="72">
        <v>24</v>
      </c>
      <c r="R156" s="61">
        <v>0</v>
      </c>
      <c r="S156" s="71">
        <v>1.2</v>
      </c>
      <c r="T156" s="72">
        <v>6</v>
      </c>
      <c r="U156" s="72">
        <v>9</v>
      </c>
      <c r="V156" s="78">
        <v>-3</v>
      </c>
      <c r="W156" s="78">
        <v>-0.85</v>
      </c>
      <c r="X156" s="78">
        <v>-0.17</v>
      </c>
      <c r="Y156" s="71">
        <v>6.4</v>
      </c>
      <c r="Z156" s="72">
        <v>6.8</v>
      </c>
      <c r="AA156" s="78">
        <v>-0.4</v>
      </c>
      <c r="AB156" s="78">
        <v>-0.13</v>
      </c>
      <c r="AC156" s="78">
        <v>-0.32</v>
      </c>
      <c r="AD156" s="64" t="s">
        <v>25</v>
      </c>
    </row>
    <row r="157" spans="1:30" ht="17.25" thickBot="1">
      <c r="A157" s="73">
        <v>155</v>
      </c>
      <c r="B157" s="58" t="s">
        <v>176</v>
      </c>
      <c r="C157" s="59" t="s">
        <v>1845</v>
      </c>
      <c r="D157" s="70" t="s">
        <v>104</v>
      </c>
      <c r="E157" s="59" t="s">
        <v>73</v>
      </c>
      <c r="F157" s="70" t="s">
        <v>3173</v>
      </c>
      <c r="G157" s="70">
        <v>1998</v>
      </c>
      <c r="H157" s="71">
        <v>4</v>
      </c>
      <c r="I157" s="72">
        <v>360</v>
      </c>
      <c r="J157" s="72">
        <v>90</v>
      </c>
      <c r="K157" s="72">
        <v>80</v>
      </c>
      <c r="L157" s="72">
        <v>4</v>
      </c>
      <c r="M157" s="71">
        <v>4</v>
      </c>
      <c r="N157" s="72">
        <v>90</v>
      </c>
      <c r="O157" s="72">
        <v>4</v>
      </c>
      <c r="P157" s="60">
        <v>0</v>
      </c>
      <c r="Q157" s="61"/>
      <c r="R157" s="61">
        <v>0</v>
      </c>
      <c r="S157" s="71">
        <v>2.25</v>
      </c>
      <c r="T157" s="72">
        <v>12</v>
      </c>
      <c r="U157" s="72">
        <v>6</v>
      </c>
      <c r="V157" s="79">
        <v>6</v>
      </c>
      <c r="W157" s="79">
        <v>1.5</v>
      </c>
      <c r="X157" s="78">
        <v>-0.5</v>
      </c>
      <c r="Y157" s="71">
        <v>9</v>
      </c>
      <c r="Z157" s="72">
        <v>7.8</v>
      </c>
      <c r="AA157" s="79">
        <v>1.2</v>
      </c>
      <c r="AB157" s="79">
        <v>0.28999999999999998</v>
      </c>
      <c r="AC157" s="78">
        <v>-0.46</v>
      </c>
      <c r="AD157" s="64" t="s">
        <v>25</v>
      </c>
    </row>
    <row r="158" spans="1:30" ht="17.25" thickBot="1">
      <c r="A158" s="73">
        <v>156</v>
      </c>
      <c r="B158" s="58" t="s">
        <v>3186</v>
      </c>
      <c r="C158" s="59" t="s">
        <v>1853</v>
      </c>
      <c r="D158" s="70" t="s">
        <v>104</v>
      </c>
      <c r="E158" s="59" t="s">
        <v>69</v>
      </c>
      <c r="F158" s="70" t="s">
        <v>3500</v>
      </c>
      <c r="G158" s="70">
        <v>1988</v>
      </c>
      <c r="H158" s="71">
        <v>1</v>
      </c>
      <c r="I158" s="72">
        <v>7</v>
      </c>
      <c r="J158" s="72">
        <v>7</v>
      </c>
      <c r="K158" s="72">
        <v>1.6</v>
      </c>
      <c r="L158" s="72">
        <v>0.1</v>
      </c>
      <c r="M158" s="60">
        <v>0</v>
      </c>
      <c r="N158" s="61"/>
      <c r="O158" s="61">
        <v>0</v>
      </c>
      <c r="P158" s="71">
        <v>1</v>
      </c>
      <c r="Q158" s="72">
        <v>7</v>
      </c>
      <c r="R158" s="72">
        <v>1</v>
      </c>
      <c r="S158" s="60">
        <v>0</v>
      </c>
      <c r="T158" s="61">
        <v>0</v>
      </c>
      <c r="U158" s="72">
        <v>2</v>
      </c>
      <c r="V158" s="78">
        <v>-2</v>
      </c>
      <c r="W158" s="78">
        <v>-25.71</v>
      </c>
      <c r="X158" s="78">
        <v>-25.31</v>
      </c>
      <c r="Y158" s="60">
        <v>0</v>
      </c>
      <c r="Z158" s="72">
        <v>0.8</v>
      </c>
      <c r="AA158" s="78">
        <v>-0.8</v>
      </c>
      <c r="AB158" s="78">
        <v>-10.64</v>
      </c>
      <c r="AC158" s="78">
        <v>-10.77</v>
      </c>
      <c r="AD158" s="64" t="s">
        <v>25</v>
      </c>
    </row>
    <row r="159" spans="1:30" ht="17.25" thickBot="1">
      <c r="A159" s="73">
        <v>157</v>
      </c>
      <c r="B159" s="58" t="s">
        <v>177</v>
      </c>
      <c r="C159" s="59" t="s">
        <v>1815</v>
      </c>
      <c r="D159" s="70" t="s">
        <v>1813</v>
      </c>
      <c r="E159" s="59" t="s">
        <v>85</v>
      </c>
      <c r="F159" s="70" t="s">
        <v>3501</v>
      </c>
      <c r="G159" s="70">
        <v>1998</v>
      </c>
      <c r="H159" s="71">
        <v>5</v>
      </c>
      <c r="I159" s="72">
        <v>450</v>
      </c>
      <c r="J159" s="72">
        <v>90</v>
      </c>
      <c r="K159" s="72">
        <v>100</v>
      </c>
      <c r="L159" s="72">
        <v>5</v>
      </c>
      <c r="M159" s="71">
        <v>5</v>
      </c>
      <c r="N159" s="72">
        <v>90</v>
      </c>
      <c r="O159" s="72">
        <v>5</v>
      </c>
      <c r="P159" s="60">
        <v>0</v>
      </c>
      <c r="Q159" s="61"/>
      <c r="R159" s="61">
        <v>0</v>
      </c>
      <c r="S159" s="71">
        <v>1.4</v>
      </c>
      <c r="T159" s="72">
        <v>6</v>
      </c>
      <c r="U159" s="72">
        <v>7</v>
      </c>
      <c r="V159" s="78">
        <v>-1</v>
      </c>
      <c r="W159" s="78">
        <v>-0.2</v>
      </c>
      <c r="X159" s="61"/>
      <c r="Y159" s="71">
        <v>6.9</v>
      </c>
      <c r="Z159" s="72">
        <v>7.7</v>
      </c>
      <c r="AA159" s="78">
        <v>-0.8</v>
      </c>
      <c r="AB159" s="78">
        <v>-0.15</v>
      </c>
      <c r="AC159" s="61"/>
      <c r="AD159" s="64" t="s">
        <v>25</v>
      </c>
    </row>
    <row r="160" spans="1:30" ht="17.25" thickBot="1">
      <c r="A160" s="73">
        <v>158</v>
      </c>
      <c r="B160" s="58" t="s">
        <v>92</v>
      </c>
      <c r="C160" s="59" t="s">
        <v>1837</v>
      </c>
      <c r="D160" s="70" t="s">
        <v>111</v>
      </c>
      <c r="E160" s="59" t="s">
        <v>91</v>
      </c>
      <c r="F160" s="70" t="s">
        <v>3793</v>
      </c>
      <c r="G160" s="70">
        <v>1985</v>
      </c>
      <c r="H160" s="60">
        <v>0</v>
      </c>
      <c r="I160" s="61"/>
      <c r="J160" s="61"/>
      <c r="K160" s="61"/>
      <c r="L160" s="61"/>
      <c r="M160" s="60">
        <v>0</v>
      </c>
      <c r="N160" s="61"/>
      <c r="O160" s="61">
        <v>0</v>
      </c>
      <c r="P160" s="60">
        <v>0</v>
      </c>
      <c r="Q160" s="61"/>
      <c r="R160" s="72">
        <v>5</v>
      </c>
      <c r="S160" s="60"/>
      <c r="T160" s="61"/>
      <c r="U160" s="61"/>
      <c r="V160" s="61"/>
      <c r="W160" s="61"/>
      <c r="X160" s="61"/>
      <c r="Y160" s="60"/>
      <c r="Z160" s="61"/>
      <c r="AA160" s="61"/>
      <c r="AB160" s="61"/>
      <c r="AC160" s="61"/>
      <c r="AD160" s="64" t="s">
        <v>25</v>
      </c>
    </row>
    <row r="161" spans="1:30" ht="17.25" thickBot="1">
      <c r="A161" s="73">
        <v>159</v>
      </c>
      <c r="B161" s="58" t="s">
        <v>3049</v>
      </c>
      <c r="C161" s="59" t="s">
        <v>1823</v>
      </c>
      <c r="D161" s="70" t="s">
        <v>103</v>
      </c>
      <c r="E161" s="59" t="s">
        <v>73</v>
      </c>
      <c r="F161" s="70" t="s">
        <v>3502</v>
      </c>
      <c r="G161" s="70">
        <v>2002</v>
      </c>
      <c r="H161" s="71">
        <v>1</v>
      </c>
      <c r="I161" s="72">
        <v>27</v>
      </c>
      <c r="J161" s="72">
        <v>27</v>
      </c>
      <c r="K161" s="72">
        <v>6</v>
      </c>
      <c r="L161" s="72">
        <v>0.3</v>
      </c>
      <c r="M161" s="60">
        <v>0</v>
      </c>
      <c r="N161" s="61"/>
      <c r="O161" s="61">
        <v>0</v>
      </c>
      <c r="P161" s="71">
        <v>1</v>
      </c>
      <c r="Q161" s="72">
        <v>27</v>
      </c>
      <c r="R161" s="61">
        <v>0</v>
      </c>
      <c r="S161" s="71">
        <v>3</v>
      </c>
      <c r="T161" s="72">
        <v>1</v>
      </c>
      <c r="U161" s="72">
        <v>1</v>
      </c>
      <c r="V161" s="61">
        <v>0</v>
      </c>
      <c r="W161" s="61">
        <v>0</v>
      </c>
      <c r="X161" s="78">
        <v>-1.7</v>
      </c>
      <c r="Y161" s="71">
        <v>0.8</v>
      </c>
      <c r="Z161" s="72">
        <v>0.2</v>
      </c>
      <c r="AA161" s="79">
        <v>0.6</v>
      </c>
      <c r="AB161" s="79">
        <v>2</v>
      </c>
      <c r="AC161" s="79">
        <v>1.72</v>
      </c>
      <c r="AD161" s="64" t="s">
        <v>25</v>
      </c>
    </row>
    <row r="162" spans="1:30" ht="17.25" thickBot="1">
      <c r="A162" s="73">
        <v>160</v>
      </c>
      <c r="B162" s="58" t="s">
        <v>1762</v>
      </c>
      <c r="C162" s="59" t="s">
        <v>1825</v>
      </c>
      <c r="D162" s="70" t="s">
        <v>104</v>
      </c>
      <c r="E162" s="59" t="s">
        <v>87</v>
      </c>
      <c r="F162" s="70" t="s">
        <v>3794</v>
      </c>
      <c r="G162" s="70">
        <v>1989</v>
      </c>
      <c r="H162" s="60">
        <v>0</v>
      </c>
      <c r="I162" s="61"/>
      <c r="J162" s="61"/>
      <c r="K162" s="61"/>
      <c r="L162" s="61"/>
      <c r="M162" s="60">
        <v>0</v>
      </c>
      <c r="N162" s="61"/>
      <c r="O162" s="61">
        <v>0</v>
      </c>
      <c r="P162" s="60">
        <v>0</v>
      </c>
      <c r="Q162" s="61"/>
      <c r="R162" s="72">
        <v>1</v>
      </c>
      <c r="S162" s="60"/>
      <c r="T162" s="61"/>
      <c r="U162" s="61"/>
      <c r="V162" s="61"/>
      <c r="W162" s="61"/>
      <c r="X162" s="61"/>
      <c r="Y162" s="60"/>
      <c r="Z162" s="61"/>
      <c r="AA162" s="61"/>
      <c r="AB162" s="61"/>
      <c r="AC162" s="61"/>
      <c r="AD162" s="64" t="s">
        <v>25</v>
      </c>
    </row>
    <row r="163" spans="1:30" ht="17.25" thickBot="1">
      <c r="A163" s="73">
        <v>161</v>
      </c>
      <c r="B163" s="58" t="s">
        <v>179</v>
      </c>
      <c r="C163" s="59" t="s">
        <v>1835</v>
      </c>
      <c r="D163" s="70" t="s">
        <v>102</v>
      </c>
      <c r="E163" s="59" t="s">
        <v>73</v>
      </c>
      <c r="F163" s="70" t="s">
        <v>3503</v>
      </c>
      <c r="G163" s="70">
        <v>2004</v>
      </c>
      <c r="H163" s="71">
        <v>5</v>
      </c>
      <c r="I163" s="72">
        <v>213</v>
      </c>
      <c r="J163" s="72">
        <v>43</v>
      </c>
      <c r="K163" s="72">
        <v>47.3</v>
      </c>
      <c r="L163" s="72">
        <v>2.4</v>
      </c>
      <c r="M163" s="71">
        <v>2</v>
      </c>
      <c r="N163" s="72">
        <v>85</v>
      </c>
      <c r="O163" s="72">
        <v>1</v>
      </c>
      <c r="P163" s="71">
        <v>3</v>
      </c>
      <c r="Q163" s="72">
        <v>14</v>
      </c>
      <c r="R163" s="61">
        <v>0</v>
      </c>
      <c r="S163" s="71">
        <v>2.4</v>
      </c>
      <c r="T163" s="72">
        <v>6</v>
      </c>
      <c r="U163" s="72">
        <v>4</v>
      </c>
      <c r="V163" s="79">
        <v>2</v>
      </c>
      <c r="W163" s="79">
        <v>0.85</v>
      </c>
      <c r="X163" s="78">
        <v>-1.43</v>
      </c>
      <c r="Y163" s="71">
        <v>5.2</v>
      </c>
      <c r="Z163" s="72">
        <v>5.0999999999999996</v>
      </c>
      <c r="AA163" s="79">
        <v>0.1</v>
      </c>
      <c r="AB163" s="79">
        <v>0.05</v>
      </c>
      <c r="AC163" s="78">
        <v>-0.63</v>
      </c>
      <c r="AD163" s="64" t="s">
        <v>25</v>
      </c>
    </row>
    <row r="164" spans="1:30" ht="17.25" thickBot="1">
      <c r="A164" s="73">
        <v>162</v>
      </c>
      <c r="B164" s="58" t="s">
        <v>180</v>
      </c>
      <c r="C164" s="59" t="s">
        <v>1844</v>
      </c>
      <c r="D164" s="70" t="s">
        <v>103</v>
      </c>
      <c r="E164" s="59" t="s">
        <v>69</v>
      </c>
      <c r="F164" s="70" t="s">
        <v>3504</v>
      </c>
      <c r="G164" s="70">
        <v>1994</v>
      </c>
      <c r="H164" s="71">
        <v>5</v>
      </c>
      <c r="I164" s="72">
        <v>450</v>
      </c>
      <c r="J164" s="72">
        <v>90</v>
      </c>
      <c r="K164" s="72">
        <v>100</v>
      </c>
      <c r="L164" s="72">
        <v>5</v>
      </c>
      <c r="M164" s="71">
        <v>5</v>
      </c>
      <c r="N164" s="72">
        <v>90</v>
      </c>
      <c r="O164" s="72">
        <v>5</v>
      </c>
      <c r="P164" s="60">
        <v>0</v>
      </c>
      <c r="Q164" s="61"/>
      <c r="R164" s="61">
        <v>0</v>
      </c>
      <c r="S164" s="71">
        <v>1.2</v>
      </c>
      <c r="T164" s="72">
        <v>6</v>
      </c>
      <c r="U164" s="72">
        <v>10</v>
      </c>
      <c r="V164" s="78">
        <v>-4</v>
      </c>
      <c r="W164" s="78">
        <v>-0.8</v>
      </c>
      <c r="X164" s="61"/>
      <c r="Y164" s="71">
        <v>9</v>
      </c>
      <c r="Z164" s="72">
        <v>9.1</v>
      </c>
      <c r="AA164" s="78">
        <v>-0.2</v>
      </c>
      <c r="AB164" s="78">
        <v>-0.03</v>
      </c>
      <c r="AC164" s="61"/>
      <c r="AD164" s="64" t="s">
        <v>25</v>
      </c>
    </row>
    <row r="165" spans="1:30" ht="17.25" thickBot="1">
      <c r="A165" s="73">
        <v>163</v>
      </c>
      <c r="B165" s="58" t="s">
        <v>3004</v>
      </c>
      <c r="C165" s="59" t="s">
        <v>1823</v>
      </c>
      <c r="D165" s="70" t="s">
        <v>1836</v>
      </c>
      <c r="E165" s="59" t="s">
        <v>69</v>
      </c>
      <c r="F165" s="70" t="s">
        <v>3795</v>
      </c>
      <c r="G165" s="70">
        <v>2003</v>
      </c>
      <c r="H165" s="60">
        <v>0</v>
      </c>
      <c r="I165" s="61"/>
      <c r="J165" s="61"/>
      <c r="K165" s="61"/>
      <c r="L165" s="61"/>
      <c r="M165" s="60">
        <v>0</v>
      </c>
      <c r="N165" s="61"/>
      <c r="O165" s="61">
        <v>0</v>
      </c>
      <c r="P165" s="60">
        <v>0</v>
      </c>
      <c r="Q165" s="61"/>
      <c r="R165" s="72">
        <v>1</v>
      </c>
      <c r="S165" s="60"/>
      <c r="T165" s="61"/>
      <c r="U165" s="61"/>
      <c r="V165" s="61"/>
      <c r="W165" s="61"/>
      <c r="X165" s="61"/>
      <c r="Y165" s="60"/>
      <c r="Z165" s="61"/>
      <c r="AA165" s="61"/>
      <c r="AB165" s="61"/>
      <c r="AC165" s="61"/>
      <c r="AD165" s="64" t="s">
        <v>25</v>
      </c>
    </row>
    <row r="166" spans="1:30" ht="17.25" thickBot="1">
      <c r="A166" s="73">
        <v>164</v>
      </c>
      <c r="B166" s="58" t="s">
        <v>1780</v>
      </c>
      <c r="C166" s="59" t="s">
        <v>1824</v>
      </c>
      <c r="D166" s="70" t="s">
        <v>103</v>
      </c>
      <c r="E166" s="59" t="s">
        <v>81</v>
      </c>
      <c r="F166" s="70" t="s">
        <v>3505</v>
      </c>
      <c r="G166" s="70">
        <v>2001</v>
      </c>
      <c r="H166" s="71">
        <v>5</v>
      </c>
      <c r="I166" s="72">
        <v>440</v>
      </c>
      <c r="J166" s="72">
        <v>88</v>
      </c>
      <c r="K166" s="72">
        <v>97.8</v>
      </c>
      <c r="L166" s="72">
        <v>4.9000000000000004</v>
      </c>
      <c r="M166" s="71">
        <v>5</v>
      </c>
      <c r="N166" s="72">
        <v>88</v>
      </c>
      <c r="O166" s="72">
        <v>4</v>
      </c>
      <c r="P166" s="60">
        <v>0</v>
      </c>
      <c r="Q166" s="61"/>
      <c r="R166" s="61">
        <v>0</v>
      </c>
      <c r="S166" s="71">
        <v>1</v>
      </c>
      <c r="T166" s="72">
        <v>5</v>
      </c>
      <c r="U166" s="72">
        <v>5</v>
      </c>
      <c r="V166" s="61">
        <v>0</v>
      </c>
      <c r="W166" s="61">
        <v>0</v>
      </c>
      <c r="X166" s="61">
        <v>0</v>
      </c>
      <c r="Y166" s="71">
        <v>9.6</v>
      </c>
      <c r="Z166" s="72">
        <v>5.2</v>
      </c>
      <c r="AA166" s="79">
        <v>4.4000000000000004</v>
      </c>
      <c r="AB166" s="79">
        <v>0.91</v>
      </c>
      <c r="AC166" s="78">
        <v>-3.61</v>
      </c>
      <c r="AD166" s="64" t="s">
        <v>25</v>
      </c>
    </row>
    <row r="167" spans="1:30" ht="17.25" thickBot="1">
      <c r="A167" s="73">
        <v>165</v>
      </c>
      <c r="B167" s="58" t="s">
        <v>2699</v>
      </c>
      <c r="C167" s="59" t="s">
        <v>1821</v>
      </c>
      <c r="D167" s="70" t="s">
        <v>111</v>
      </c>
      <c r="E167" s="59" t="s">
        <v>77</v>
      </c>
      <c r="F167" s="70" t="s">
        <v>3506</v>
      </c>
      <c r="G167" s="70">
        <v>1993</v>
      </c>
      <c r="H167" s="71">
        <v>5</v>
      </c>
      <c r="I167" s="72">
        <v>450</v>
      </c>
      <c r="J167" s="72">
        <v>90</v>
      </c>
      <c r="K167" s="72">
        <v>100</v>
      </c>
      <c r="L167" s="72">
        <v>5</v>
      </c>
      <c r="M167" s="71">
        <v>5</v>
      </c>
      <c r="N167" s="72">
        <v>90</v>
      </c>
      <c r="O167" s="72">
        <v>5</v>
      </c>
      <c r="P167" s="60">
        <v>0</v>
      </c>
      <c r="Q167" s="61"/>
      <c r="R167" s="61">
        <v>0</v>
      </c>
      <c r="S167" s="71">
        <v>1.2</v>
      </c>
      <c r="T167" s="72">
        <v>8</v>
      </c>
      <c r="U167" s="72">
        <v>6</v>
      </c>
      <c r="V167" s="79">
        <v>2</v>
      </c>
      <c r="W167" s="79">
        <v>0.4</v>
      </c>
      <c r="X167" s="61"/>
      <c r="Y167" s="71">
        <v>10.199999999999999</v>
      </c>
      <c r="Z167" s="72">
        <v>6</v>
      </c>
      <c r="AA167" s="79">
        <v>4.2</v>
      </c>
      <c r="AB167" s="79">
        <v>0.84</v>
      </c>
      <c r="AC167" s="61"/>
      <c r="AD167" s="64" t="s">
        <v>25</v>
      </c>
    </row>
    <row r="168" spans="1:30" ht="17.25" thickBot="1">
      <c r="A168" s="73">
        <v>166</v>
      </c>
      <c r="B168" s="58" t="s">
        <v>181</v>
      </c>
      <c r="C168" s="59" t="s">
        <v>1815</v>
      </c>
      <c r="D168" s="70" t="s">
        <v>1822</v>
      </c>
      <c r="E168" s="59" t="s">
        <v>65</v>
      </c>
      <c r="F168" s="70" t="s">
        <v>3507</v>
      </c>
      <c r="G168" s="70">
        <v>2000</v>
      </c>
      <c r="H168" s="71">
        <v>5</v>
      </c>
      <c r="I168" s="72">
        <v>340</v>
      </c>
      <c r="J168" s="72">
        <v>68</v>
      </c>
      <c r="K168" s="72">
        <v>75.599999999999994</v>
      </c>
      <c r="L168" s="72">
        <v>3.8</v>
      </c>
      <c r="M168" s="71">
        <v>4</v>
      </c>
      <c r="N168" s="72">
        <v>84</v>
      </c>
      <c r="O168" s="72">
        <v>2</v>
      </c>
      <c r="P168" s="71">
        <v>1</v>
      </c>
      <c r="Q168" s="72">
        <v>5</v>
      </c>
      <c r="R168" s="61">
        <v>0</v>
      </c>
      <c r="S168" s="71">
        <v>3</v>
      </c>
      <c r="T168" s="72">
        <v>10</v>
      </c>
      <c r="U168" s="72">
        <v>2</v>
      </c>
      <c r="V168" s="79">
        <v>8</v>
      </c>
      <c r="W168" s="79">
        <v>2.12</v>
      </c>
      <c r="X168" s="78">
        <v>-0.34</v>
      </c>
      <c r="Y168" s="71">
        <v>8.3000000000000007</v>
      </c>
      <c r="Z168" s="72">
        <v>3.3</v>
      </c>
      <c r="AA168" s="79">
        <v>5</v>
      </c>
      <c r="AB168" s="79">
        <v>1.33</v>
      </c>
      <c r="AC168" s="78">
        <v>-1.58</v>
      </c>
      <c r="AD168" s="64" t="s">
        <v>25</v>
      </c>
    </row>
    <row r="169" spans="1:30" ht="17.25" thickBot="1">
      <c r="A169" s="73">
        <v>167</v>
      </c>
      <c r="B169" s="58" t="s">
        <v>2700</v>
      </c>
      <c r="C169" s="59" t="s">
        <v>1815</v>
      </c>
      <c r="D169" s="70" t="s">
        <v>111</v>
      </c>
      <c r="E169" s="59" t="s">
        <v>2356</v>
      </c>
      <c r="F169" s="70" t="s">
        <v>3508</v>
      </c>
      <c r="G169" s="70">
        <v>1991</v>
      </c>
      <c r="H169" s="71">
        <v>5</v>
      </c>
      <c r="I169" s="72">
        <v>450</v>
      </c>
      <c r="J169" s="72">
        <v>90</v>
      </c>
      <c r="K169" s="72">
        <v>100</v>
      </c>
      <c r="L169" s="72">
        <v>5</v>
      </c>
      <c r="M169" s="71">
        <v>5</v>
      </c>
      <c r="N169" s="72">
        <v>90</v>
      </c>
      <c r="O169" s="72">
        <v>5</v>
      </c>
      <c r="P169" s="60">
        <v>0</v>
      </c>
      <c r="Q169" s="61"/>
      <c r="R169" s="61">
        <v>0</v>
      </c>
      <c r="S169" s="71">
        <v>0.2</v>
      </c>
      <c r="T169" s="72">
        <v>5</v>
      </c>
      <c r="U169" s="72">
        <v>9</v>
      </c>
      <c r="V169" s="78">
        <v>-4</v>
      </c>
      <c r="W169" s="78">
        <v>-0.8</v>
      </c>
      <c r="X169" s="61"/>
      <c r="Y169" s="71">
        <v>3.5</v>
      </c>
      <c r="Z169" s="72">
        <v>11.4</v>
      </c>
      <c r="AA169" s="78">
        <v>-7.9</v>
      </c>
      <c r="AB169" s="78">
        <v>-1.58</v>
      </c>
      <c r="AC169" s="61"/>
      <c r="AD169" s="64" t="s">
        <v>25</v>
      </c>
    </row>
    <row r="170" spans="1:30" ht="17.25" thickBot="1">
      <c r="A170" s="73">
        <v>168</v>
      </c>
      <c r="B170" s="58" t="s">
        <v>182</v>
      </c>
      <c r="C170" s="59" t="s">
        <v>1823</v>
      </c>
      <c r="D170" s="70" t="s">
        <v>1813</v>
      </c>
      <c r="E170" s="59" t="s">
        <v>91</v>
      </c>
      <c r="F170" s="70" t="s">
        <v>3509</v>
      </c>
      <c r="G170" s="70">
        <v>1996</v>
      </c>
      <c r="H170" s="71">
        <v>4</v>
      </c>
      <c r="I170" s="72">
        <v>126</v>
      </c>
      <c r="J170" s="72">
        <v>32</v>
      </c>
      <c r="K170" s="72">
        <v>28</v>
      </c>
      <c r="L170" s="72">
        <v>1.4</v>
      </c>
      <c r="M170" s="71">
        <v>1</v>
      </c>
      <c r="N170" s="72">
        <v>85</v>
      </c>
      <c r="O170" s="61">
        <v>0</v>
      </c>
      <c r="P170" s="71">
        <v>3</v>
      </c>
      <c r="Q170" s="72">
        <v>14</v>
      </c>
      <c r="R170" s="72">
        <v>1</v>
      </c>
      <c r="S170" s="71">
        <v>2.5</v>
      </c>
      <c r="T170" s="72">
        <v>3</v>
      </c>
      <c r="U170" s="72">
        <v>2</v>
      </c>
      <c r="V170" s="79">
        <v>1</v>
      </c>
      <c r="W170" s="79">
        <v>0.71</v>
      </c>
      <c r="X170" s="79">
        <v>0.16</v>
      </c>
      <c r="Y170" s="71">
        <v>2.7</v>
      </c>
      <c r="Z170" s="72">
        <v>2.1</v>
      </c>
      <c r="AA170" s="79">
        <v>0.6</v>
      </c>
      <c r="AB170" s="79">
        <v>0.43</v>
      </c>
      <c r="AC170" s="79">
        <v>1.25</v>
      </c>
      <c r="AD170" s="64" t="s">
        <v>25</v>
      </c>
    </row>
    <row r="171" spans="1:30" ht="17.25" thickBot="1">
      <c r="A171" s="73">
        <v>169</v>
      </c>
      <c r="B171" s="58" t="s">
        <v>2877</v>
      </c>
      <c r="C171" s="59" t="s">
        <v>1815</v>
      </c>
      <c r="D171" s="70" t="s">
        <v>111</v>
      </c>
      <c r="E171" s="59" t="s">
        <v>71</v>
      </c>
      <c r="F171" s="70" t="s">
        <v>3796</v>
      </c>
      <c r="G171" s="70">
        <v>1988</v>
      </c>
      <c r="H171" s="60">
        <v>0</v>
      </c>
      <c r="I171" s="61"/>
      <c r="J171" s="61"/>
      <c r="K171" s="61"/>
      <c r="L171" s="61"/>
      <c r="M171" s="60">
        <v>0</v>
      </c>
      <c r="N171" s="61"/>
      <c r="O171" s="61">
        <v>0</v>
      </c>
      <c r="P171" s="60">
        <v>0</v>
      </c>
      <c r="Q171" s="61"/>
      <c r="R171" s="72">
        <v>4</v>
      </c>
      <c r="S171" s="60"/>
      <c r="T171" s="61"/>
      <c r="U171" s="61"/>
      <c r="V171" s="61"/>
      <c r="W171" s="61"/>
      <c r="X171" s="61"/>
      <c r="Y171" s="60"/>
      <c r="Z171" s="61"/>
      <c r="AA171" s="61"/>
      <c r="AB171" s="61"/>
      <c r="AC171" s="61"/>
      <c r="AD171" s="64" t="s">
        <v>25</v>
      </c>
    </row>
    <row r="172" spans="1:30" ht="17.25" thickBot="1">
      <c r="A172" s="73">
        <v>170</v>
      </c>
      <c r="B172" s="58" t="s">
        <v>2701</v>
      </c>
      <c r="C172" s="59" t="s">
        <v>2702</v>
      </c>
      <c r="D172" s="70" t="s">
        <v>1822</v>
      </c>
      <c r="E172" s="59" t="s">
        <v>2355</v>
      </c>
      <c r="F172" s="70" t="s">
        <v>3510</v>
      </c>
      <c r="G172" s="70">
        <v>2000</v>
      </c>
      <c r="H172" s="71">
        <v>4</v>
      </c>
      <c r="I172" s="72">
        <v>348</v>
      </c>
      <c r="J172" s="72">
        <v>87</v>
      </c>
      <c r="K172" s="72">
        <v>96.7</v>
      </c>
      <c r="L172" s="72">
        <v>3.9</v>
      </c>
      <c r="M172" s="71">
        <v>4</v>
      </c>
      <c r="N172" s="72">
        <v>87</v>
      </c>
      <c r="O172" s="72">
        <v>1</v>
      </c>
      <c r="P172" s="60">
        <v>0</v>
      </c>
      <c r="Q172" s="61"/>
      <c r="R172" s="61">
        <v>0</v>
      </c>
      <c r="S172" s="71">
        <v>0.25</v>
      </c>
      <c r="T172" s="72">
        <v>4</v>
      </c>
      <c r="U172" s="72">
        <v>12</v>
      </c>
      <c r="V172" s="78">
        <v>-8</v>
      </c>
      <c r="W172" s="78">
        <v>-2.0699999999999998</v>
      </c>
      <c r="X172" s="78">
        <v>-2.0699999999999998</v>
      </c>
      <c r="Y172" s="71">
        <v>2.5</v>
      </c>
      <c r="Z172" s="72">
        <v>7.3</v>
      </c>
      <c r="AA172" s="78">
        <v>-4.8</v>
      </c>
      <c r="AB172" s="78">
        <v>-1.25</v>
      </c>
      <c r="AC172" s="78">
        <v>-3.98</v>
      </c>
      <c r="AD172" s="64" t="s">
        <v>25</v>
      </c>
    </row>
    <row r="173" spans="1:30" ht="17.25" thickBot="1">
      <c r="A173" s="73">
        <v>171</v>
      </c>
      <c r="B173" s="58" t="s">
        <v>2753</v>
      </c>
      <c r="C173" s="59" t="s">
        <v>1815</v>
      </c>
      <c r="D173" s="70" t="s">
        <v>103</v>
      </c>
      <c r="E173" s="59" t="s">
        <v>2671</v>
      </c>
      <c r="F173" s="70" t="s">
        <v>3797</v>
      </c>
      <c r="G173" s="70">
        <v>2002</v>
      </c>
      <c r="H173" s="60">
        <v>0</v>
      </c>
      <c r="I173" s="61"/>
      <c r="J173" s="61"/>
      <c r="K173" s="61"/>
      <c r="L173" s="61"/>
      <c r="M173" s="60">
        <v>0</v>
      </c>
      <c r="N173" s="61"/>
      <c r="O173" s="61">
        <v>0</v>
      </c>
      <c r="P173" s="60">
        <v>0</v>
      </c>
      <c r="Q173" s="61"/>
      <c r="R173" s="72">
        <v>2</v>
      </c>
      <c r="S173" s="60"/>
      <c r="T173" s="61"/>
      <c r="U173" s="61"/>
      <c r="V173" s="61"/>
      <c r="W173" s="61"/>
      <c r="X173" s="61"/>
      <c r="Y173" s="60"/>
      <c r="Z173" s="61"/>
      <c r="AA173" s="61"/>
      <c r="AB173" s="61"/>
      <c r="AC173" s="61"/>
      <c r="AD173" s="64" t="s">
        <v>25</v>
      </c>
    </row>
    <row r="174" spans="1:30" ht="17.25" thickBot="1">
      <c r="A174" s="73">
        <v>172</v>
      </c>
      <c r="B174" s="58" t="s">
        <v>3223</v>
      </c>
      <c r="C174" s="59" t="s">
        <v>3224</v>
      </c>
      <c r="D174" s="70" t="s">
        <v>103</v>
      </c>
      <c r="E174" s="59" t="s">
        <v>75</v>
      </c>
      <c r="F174" s="70" t="s">
        <v>3798</v>
      </c>
      <c r="G174" s="70">
        <v>2000</v>
      </c>
      <c r="H174" s="60">
        <v>0</v>
      </c>
      <c r="I174" s="61"/>
      <c r="J174" s="61"/>
      <c r="K174" s="61"/>
      <c r="L174" s="61"/>
      <c r="M174" s="60">
        <v>0</v>
      </c>
      <c r="N174" s="61"/>
      <c r="O174" s="61">
        <v>0</v>
      </c>
      <c r="P174" s="60">
        <v>0</v>
      </c>
      <c r="Q174" s="61"/>
      <c r="R174" s="72">
        <v>2</v>
      </c>
      <c r="S174" s="60"/>
      <c r="T174" s="61"/>
      <c r="U174" s="61"/>
      <c r="V174" s="61"/>
      <c r="W174" s="61"/>
      <c r="X174" s="61"/>
      <c r="Y174" s="60"/>
      <c r="Z174" s="61"/>
      <c r="AA174" s="61"/>
      <c r="AB174" s="61"/>
      <c r="AC174" s="61"/>
      <c r="AD174" s="64" t="s">
        <v>25</v>
      </c>
    </row>
    <row r="175" spans="1:30" ht="17.25" thickBot="1">
      <c r="A175" s="73">
        <v>173</v>
      </c>
      <c r="B175" s="58" t="s">
        <v>3225</v>
      </c>
      <c r="C175" s="59" t="s">
        <v>1835</v>
      </c>
      <c r="D175" s="70" t="s">
        <v>102</v>
      </c>
      <c r="E175" s="59" t="s">
        <v>93</v>
      </c>
      <c r="F175" s="70" t="s">
        <v>3799</v>
      </c>
      <c r="G175" s="70">
        <v>2005</v>
      </c>
      <c r="H175" s="60">
        <v>0</v>
      </c>
      <c r="I175" s="61"/>
      <c r="J175" s="61"/>
      <c r="K175" s="61"/>
      <c r="L175" s="61"/>
      <c r="M175" s="60">
        <v>0</v>
      </c>
      <c r="N175" s="61"/>
      <c r="O175" s="61">
        <v>0</v>
      </c>
      <c r="P175" s="60">
        <v>0</v>
      </c>
      <c r="Q175" s="61"/>
      <c r="R175" s="72">
        <v>1</v>
      </c>
      <c r="S175" s="60"/>
      <c r="T175" s="61"/>
      <c r="U175" s="61"/>
      <c r="V175" s="61"/>
      <c r="W175" s="61"/>
      <c r="X175" s="61"/>
      <c r="Y175" s="60"/>
      <c r="Z175" s="61"/>
      <c r="AA175" s="61"/>
      <c r="AB175" s="61"/>
      <c r="AC175" s="61"/>
      <c r="AD175" s="64" t="s">
        <v>25</v>
      </c>
    </row>
    <row r="176" spans="1:30" ht="17.25" thickBot="1">
      <c r="A176" s="73">
        <v>174</v>
      </c>
      <c r="B176" s="58" t="s">
        <v>184</v>
      </c>
      <c r="C176" s="59" t="s">
        <v>1820</v>
      </c>
      <c r="D176" s="70" t="s">
        <v>103</v>
      </c>
      <c r="E176" s="59" t="s">
        <v>87</v>
      </c>
      <c r="F176" s="70" t="s">
        <v>3800</v>
      </c>
      <c r="G176" s="70">
        <v>1992</v>
      </c>
      <c r="H176" s="60">
        <v>0</v>
      </c>
      <c r="I176" s="61"/>
      <c r="J176" s="61"/>
      <c r="K176" s="61"/>
      <c r="L176" s="61"/>
      <c r="M176" s="60">
        <v>0</v>
      </c>
      <c r="N176" s="61"/>
      <c r="O176" s="61">
        <v>0</v>
      </c>
      <c r="P176" s="60">
        <v>0</v>
      </c>
      <c r="Q176" s="61"/>
      <c r="R176" s="72">
        <v>3</v>
      </c>
      <c r="S176" s="60"/>
      <c r="T176" s="61"/>
      <c r="U176" s="61"/>
      <c r="V176" s="61"/>
      <c r="W176" s="61"/>
      <c r="X176" s="61"/>
      <c r="Y176" s="60"/>
      <c r="Z176" s="61"/>
      <c r="AA176" s="61"/>
      <c r="AB176" s="61"/>
      <c r="AC176" s="61"/>
      <c r="AD176" s="64" t="s">
        <v>25</v>
      </c>
    </row>
    <row r="177" spans="1:30" ht="17.25" thickBot="1">
      <c r="A177" s="73">
        <v>175</v>
      </c>
      <c r="B177" s="58" t="s">
        <v>185</v>
      </c>
      <c r="C177" s="59" t="s">
        <v>1821</v>
      </c>
      <c r="D177" s="70" t="s">
        <v>1813</v>
      </c>
      <c r="E177" s="59" t="s">
        <v>79</v>
      </c>
      <c r="F177" s="70" t="s">
        <v>3511</v>
      </c>
      <c r="G177" s="70">
        <v>1999</v>
      </c>
      <c r="H177" s="71">
        <v>5</v>
      </c>
      <c r="I177" s="72">
        <v>265</v>
      </c>
      <c r="J177" s="72">
        <v>53</v>
      </c>
      <c r="K177" s="72">
        <v>58.9</v>
      </c>
      <c r="L177" s="72">
        <v>2.9</v>
      </c>
      <c r="M177" s="71">
        <v>4</v>
      </c>
      <c r="N177" s="72">
        <v>60</v>
      </c>
      <c r="O177" s="61">
        <v>0</v>
      </c>
      <c r="P177" s="71">
        <v>1</v>
      </c>
      <c r="Q177" s="72">
        <v>26</v>
      </c>
      <c r="R177" s="61">
        <v>0</v>
      </c>
      <c r="S177" s="71">
        <v>2.6</v>
      </c>
      <c r="T177" s="72">
        <v>5</v>
      </c>
      <c r="U177" s="72">
        <v>4</v>
      </c>
      <c r="V177" s="79">
        <v>1</v>
      </c>
      <c r="W177" s="79">
        <v>0.34</v>
      </c>
      <c r="X177" s="78">
        <v>-3.07</v>
      </c>
      <c r="Y177" s="71">
        <v>6.1</v>
      </c>
      <c r="Z177" s="72">
        <v>3</v>
      </c>
      <c r="AA177" s="79">
        <v>3.1</v>
      </c>
      <c r="AB177" s="79">
        <v>1.05</v>
      </c>
      <c r="AC177" s="79">
        <v>0.48</v>
      </c>
      <c r="AD177" s="64" t="s">
        <v>25</v>
      </c>
    </row>
    <row r="178" spans="1:30" ht="17.25" thickBot="1">
      <c r="A178" s="73">
        <v>176</v>
      </c>
      <c r="B178" s="58" t="s">
        <v>186</v>
      </c>
      <c r="C178" s="59" t="s">
        <v>1815</v>
      </c>
      <c r="D178" s="70" t="s">
        <v>103</v>
      </c>
      <c r="E178" s="59" t="s">
        <v>81</v>
      </c>
      <c r="F178" s="70" t="s">
        <v>3512</v>
      </c>
      <c r="G178" s="70">
        <v>2000</v>
      </c>
      <c r="H178" s="71">
        <v>5</v>
      </c>
      <c r="I178" s="72">
        <v>405</v>
      </c>
      <c r="J178" s="72">
        <v>81</v>
      </c>
      <c r="K178" s="72">
        <v>90</v>
      </c>
      <c r="L178" s="72">
        <v>4.5</v>
      </c>
      <c r="M178" s="71">
        <v>5</v>
      </c>
      <c r="N178" s="72">
        <v>81</v>
      </c>
      <c r="O178" s="72">
        <v>3</v>
      </c>
      <c r="P178" s="60">
        <v>0</v>
      </c>
      <c r="Q178" s="61"/>
      <c r="R178" s="61">
        <v>0</v>
      </c>
      <c r="S178" s="71">
        <v>1</v>
      </c>
      <c r="T178" s="72">
        <v>5</v>
      </c>
      <c r="U178" s="72">
        <v>4</v>
      </c>
      <c r="V178" s="79">
        <v>1</v>
      </c>
      <c r="W178" s="79">
        <v>0.22</v>
      </c>
      <c r="X178" s="79">
        <v>2.2200000000000002</v>
      </c>
      <c r="Y178" s="71">
        <v>9.3000000000000007</v>
      </c>
      <c r="Z178" s="72">
        <v>4.3</v>
      </c>
      <c r="AA178" s="79">
        <v>5</v>
      </c>
      <c r="AB178" s="79">
        <v>1.1200000000000001</v>
      </c>
      <c r="AC178" s="79">
        <v>1.33</v>
      </c>
      <c r="AD178" s="64" t="s">
        <v>25</v>
      </c>
    </row>
    <row r="179" spans="1:30" ht="17.25" thickBot="1">
      <c r="A179" s="73">
        <v>177</v>
      </c>
      <c r="B179" s="58" t="s">
        <v>187</v>
      </c>
      <c r="C179" s="59" t="s">
        <v>1854</v>
      </c>
      <c r="D179" s="70" t="s">
        <v>103</v>
      </c>
      <c r="E179" s="59" t="s">
        <v>96</v>
      </c>
      <c r="F179" s="70" t="s">
        <v>3513</v>
      </c>
      <c r="G179" s="70">
        <v>1989</v>
      </c>
      <c r="H179" s="71">
        <v>5</v>
      </c>
      <c r="I179" s="72">
        <v>404</v>
      </c>
      <c r="J179" s="72">
        <v>81</v>
      </c>
      <c r="K179" s="72">
        <v>89.8</v>
      </c>
      <c r="L179" s="72">
        <v>4.5</v>
      </c>
      <c r="M179" s="71">
        <v>5</v>
      </c>
      <c r="N179" s="72">
        <v>81</v>
      </c>
      <c r="O179" s="72">
        <v>3</v>
      </c>
      <c r="P179" s="60">
        <v>0</v>
      </c>
      <c r="Q179" s="61"/>
      <c r="R179" s="61">
        <v>0</v>
      </c>
      <c r="S179" s="71">
        <v>0.2</v>
      </c>
      <c r="T179" s="72">
        <v>2</v>
      </c>
      <c r="U179" s="72">
        <v>7</v>
      </c>
      <c r="V179" s="78">
        <v>-5</v>
      </c>
      <c r="W179" s="78">
        <v>-1.1100000000000001</v>
      </c>
      <c r="X179" s="79">
        <v>2.8</v>
      </c>
      <c r="Y179" s="71">
        <v>7.1</v>
      </c>
      <c r="Z179" s="72">
        <v>6.3</v>
      </c>
      <c r="AA179" s="79">
        <v>0.8</v>
      </c>
      <c r="AB179" s="79">
        <v>0.18</v>
      </c>
      <c r="AC179" s="79">
        <v>2.13</v>
      </c>
      <c r="AD179" s="64" t="s">
        <v>25</v>
      </c>
    </row>
    <row r="180" spans="1:30" ht="17.25" thickBot="1">
      <c r="A180" s="73">
        <v>178</v>
      </c>
      <c r="B180" s="58" t="s">
        <v>188</v>
      </c>
      <c r="C180" s="59" t="s">
        <v>1824</v>
      </c>
      <c r="D180" s="70" t="s">
        <v>1822</v>
      </c>
      <c r="E180" s="59" t="s">
        <v>69</v>
      </c>
      <c r="F180" s="70" t="s">
        <v>3514</v>
      </c>
      <c r="G180" s="70">
        <v>2004</v>
      </c>
      <c r="H180" s="71">
        <v>4</v>
      </c>
      <c r="I180" s="72">
        <v>145</v>
      </c>
      <c r="J180" s="72">
        <v>36</v>
      </c>
      <c r="K180" s="72">
        <v>32.200000000000003</v>
      </c>
      <c r="L180" s="72">
        <v>1.6</v>
      </c>
      <c r="M180" s="71">
        <v>2</v>
      </c>
      <c r="N180" s="72">
        <v>66</v>
      </c>
      <c r="O180" s="61">
        <v>0</v>
      </c>
      <c r="P180" s="71">
        <v>2</v>
      </c>
      <c r="Q180" s="72">
        <v>7</v>
      </c>
      <c r="R180" s="72">
        <v>1</v>
      </c>
      <c r="S180" s="71">
        <v>0.75</v>
      </c>
      <c r="T180" s="61">
        <v>0</v>
      </c>
      <c r="U180" s="72">
        <v>3</v>
      </c>
      <c r="V180" s="78">
        <v>-3</v>
      </c>
      <c r="W180" s="78">
        <v>-1.86</v>
      </c>
      <c r="X180" s="78">
        <v>-1.57</v>
      </c>
      <c r="Y180" s="71">
        <v>2.6</v>
      </c>
      <c r="Z180" s="72">
        <v>3.7</v>
      </c>
      <c r="AA180" s="78">
        <v>-1.1000000000000001</v>
      </c>
      <c r="AB180" s="78">
        <v>-0.69</v>
      </c>
      <c r="AC180" s="78">
        <v>-0.98</v>
      </c>
      <c r="AD180" s="64" t="s">
        <v>25</v>
      </c>
    </row>
    <row r="181" spans="1:30" ht="17.25" thickBot="1">
      <c r="A181" s="73">
        <v>179</v>
      </c>
      <c r="B181" s="58" t="s">
        <v>189</v>
      </c>
      <c r="C181" s="59" t="s">
        <v>1815</v>
      </c>
      <c r="D181" s="70" t="s">
        <v>103</v>
      </c>
      <c r="E181" s="59" t="s">
        <v>96</v>
      </c>
      <c r="F181" s="70" t="s">
        <v>3515</v>
      </c>
      <c r="G181" s="70">
        <v>2001</v>
      </c>
      <c r="H181" s="71">
        <v>5</v>
      </c>
      <c r="I181" s="72">
        <v>347</v>
      </c>
      <c r="J181" s="72">
        <v>69</v>
      </c>
      <c r="K181" s="72">
        <v>77.099999999999994</v>
      </c>
      <c r="L181" s="72">
        <v>3.9</v>
      </c>
      <c r="M181" s="71">
        <v>4</v>
      </c>
      <c r="N181" s="72">
        <v>84</v>
      </c>
      <c r="O181" s="72">
        <v>2</v>
      </c>
      <c r="P181" s="71">
        <v>1</v>
      </c>
      <c r="Q181" s="72">
        <v>11</v>
      </c>
      <c r="R181" s="61">
        <v>0</v>
      </c>
      <c r="S181" s="71">
        <v>0.2</v>
      </c>
      <c r="T181" s="72">
        <v>2</v>
      </c>
      <c r="U181" s="72">
        <v>8</v>
      </c>
      <c r="V181" s="78">
        <v>-6</v>
      </c>
      <c r="W181" s="78">
        <v>-1.56</v>
      </c>
      <c r="X181" s="78">
        <v>-0.68</v>
      </c>
      <c r="Y181" s="71">
        <v>6.8</v>
      </c>
      <c r="Z181" s="72">
        <v>6</v>
      </c>
      <c r="AA181" s="79">
        <v>0.8</v>
      </c>
      <c r="AB181" s="79">
        <v>0.21</v>
      </c>
      <c r="AC181" s="79">
        <v>1.0900000000000001</v>
      </c>
      <c r="AD181" s="64" t="s">
        <v>25</v>
      </c>
    </row>
    <row r="182" spans="1:30" ht="17.25" thickBot="1">
      <c r="A182" s="73">
        <v>180</v>
      </c>
      <c r="B182" s="58" t="s">
        <v>3226</v>
      </c>
      <c r="C182" s="59" t="s">
        <v>3227</v>
      </c>
      <c r="D182" s="70" t="s">
        <v>1822</v>
      </c>
      <c r="E182" s="59" t="s">
        <v>77</v>
      </c>
      <c r="F182" s="70" t="s">
        <v>3801</v>
      </c>
      <c r="G182" s="70">
        <v>1993</v>
      </c>
      <c r="H182" s="60">
        <v>0</v>
      </c>
      <c r="I182" s="61"/>
      <c r="J182" s="61"/>
      <c r="K182" s="61"/>
      <c r="L182" s="61"/>
      <c r="M182" s="60">
        <v>0</v>
      </c>
      <c r="N182" s="61"/>
      <c r="O182" s="61">
        <v>0</v>
      </c>
      <c r="P182" s="60">
        <v>0</v>
      </c>
      <c r="Q182" s="61"/>
      <c r="R182" s="72">
        <v>2</v>
      </c>
      <c r="S182" s="60"/>
      <c r="T182" s="61"/>
      <c r="U182" s="61"/>
      <c r="V182" s="61"/>
      <c r="W182" s="61"/>
      <c r="X182" s="61"/>
      <c r="Y182" s="60"/>
      <c r="Z182" s="61"/>
      <c r="AA182" s="61"/>
      <c r="AB182" s="61"/>
      <c r="AC182" s="61"/>
      <c r="AD182" s="64" t="s">
        <v>25</v>
      </c>
    </row>
    <row r="183" spans="1:30" ht="17.25" thickBot="1">
      <c r="A183" s="73">
        <v>181</v>
      </c>
      <c r="B183" s="58" t="s">
        <v>190</v>
      </c>
      <c r="C183" s="59" t="s">
        <v>1815</v>
      </c>
      <c r="D183" s="70" t="s">
        <v>1813</v>
      </c>
      <c r="E183" s="59" t="s">
        <v>87</v>
      </c>
      <c r="F183" s="70" t="s">
        <v>3516</v>
      </c>
      <c r="G183" s="70">
        <v>2000</v>
      </c>
      <c r="H183" s="71">
        <v>5</v>
      </c>
      <c r="I183" s="72">
        <v>450</v>
      </c>
      <c r="J183" s="72">
        <v>90</v>
      </c>
      <c r="K183" s="72">
        <v>100</v>
      </c>
      <c r="L183" s="72">
        <v>5</v>
      </c>
      <c r="M183" s="71">
        <v>5</v>
      </c>
      <c r="N183" s="72">
        <v>90</v>
      </c>
      <c r="O183" s="72">
        <v>5</v>
      </c>
      <c r="P183" s="60">
        <v>0</v>
      </c>
      <c r="Q183" s="61"/>
      <c r="R183" s="61">
        <v>0</v>
      </c>
      <c r="S183" s="71">
        <v>1.4</v>
      </c>
      <c r="T183" s="72">
        <v>7</v>
      </c>
      <c r="U183" s="72">
        <v>7</v>
      </c>
      <c r="V183" s="61">
        <v>0</v>
      </c>
      <c r="W183" s="61">
        <v>0</v>
      </c>
      <c r="X183" s="61"/>
      <c r="Y183" s="71">
        <v>5.3</v>
      </c>
      <c r="Z183" s="72">
        <v>7</v>
      </c>
      <c r="AA183" s="78">
        <v>-1.7</v>
      </c>
      <c r="AB183" s="78">
        <v>-0.34</v>
      </c>
      <c r="AC183" s="61"/>
      <c r="AD183" s="64" t="s">
        <v>25</v>
      </c>
    </row>
    <row r="184" spans="1:30" ht="17.25" thickBot="1">
      <c r="A184" s="73">
        <v>182</v>
      </c>
      <c r="B184" s="58" t="s">
        <v>3802</v>
      </c>
      <c r="C184" s="59" t="s">
        <v>1815</v>
      </c>
      <c r="D184" s="70" t="s">
        <v>104</v>
      </c>
      <c r="E184" s="59" t="s">
        <v>81</v>
      </c>
      <c r="F184" s="70" t="s">
        <v>3803</v>
      </c>
      <c r="G184" s="70">
        <v>2003</v>
      </c>
      <c r="H184" s="60">
        <v>0</v>
      </c>
      <c r="I184" s="61"/>
      <c r="J184" s="61"/>
      <c r="K184" s="61"/>
      <c r="L184" s="61"/>
      <c r="M184" s="60">
        <v>0</v>
      </c>
      <c r="N184" s="61"/>
      <c r="O184" s="61">
        <v>0</v>
      </c>
      <c r="P184" s="60">
        <v>0</v>
      </c>
      <c r="Q184" s="61"/>
      <c r="R184" s="72">
        <v>1</v>
      </c>
      <c r="S184" s="60"/>
      <c r="T184" s="61"/>
      <c r="U184" s="61"/>
      <c r="V184" s="61"/>
      <c r="W184" s="61"/>
      <c r="X184" s="61"/>
      <c r="Y184" s="60"/>
      <c r="Z184" s="61"/>
      <c r="AA184" s="61"/>
      <c r="AB184" s="61"/>
      <c r="AC184" s="61"/>
      <c r="AD184" s="64" t="s">
        <v>25</v>
      </c>
    </row>
    <row r="185" spans="1:30" ht="17.25" thickBot="1">
      <c r="A185" s="73">
        <v>183</v>
      </c>
      <c r="B185" s="58" t="s">
        <v>191</v>
      </c>
      <c r="C185" s="59" t="s">
        <v>1814</v>
      </c>
      <c r="D185" s="70" t="s">
        <v>103</v>
      </c>
      <c r="E185" s="59" t="s">
        <v>73</v>
      </c>
      <c r="F185" s="70" t="s">
        <v>3517</v>
      </c>
      <c r="G185" s="70">
        <v>2001</v>
      </c>
      <c r="H185" s="71">
        <v>5</v>
      </c>
      <c r="I185" s="72">
        <v>256</v>
      </c>
      <c r="J185" s="72">
        <v>51</v>
      </c>
      <c r="K185" s="72">
        <v>56.9</v>
      </c>
      <c r="L185" s="72">
        <v>2.8</v>
      </c>
      <c r="M185" s="71">
        <v>3</v>
      </c>
      <c r="N185" s="72">
        <v>75</v>
      </c>
      <c r="O185" s="72">
        <v>1</v>
      </c>
      <c r="P185" s="71">
        <v>2</v>
      </c>
      <c r="Q185" s="72">
        <v>16</v>
      </c>
      <c r="R185" s="61">
        <v>0</v>
      </c>
      <c r="S185" s="71">
        <v>2.4</v>
      </c>
      <c r="T185" s="72">
        <v>9</v>
      </c>
      <c r="U185" s="72">
        <v>4</v>
      </c>
      <c r="V185" s="79">
        <v>5</v>
      </c>
      <c r="W185" s="79">
        <v>1.76</v>
      </c>
      <c r="X185" s="79">
        <v>0.37</v>
      </c>
      <c r="Y185" s="71">
        <v>6.7</v>
      </c>
      <c r="Z185" s="72">
        <v>5.8</v>
      </c>
      <c r="AA185" s="79">
        <v>0.8</v>
      </c>
      <c r="AB185" s="79">
        <v>0.3</v>
      </c>
      <c r="AC185" s="78">
        <v>-0.2</v>
      </c>
      <c r="AD185" s="64" t="s">
        <v>25</v>
      </c>
    </row>
    <row r="186" spans="1:30" ht="17.25" thickBot="1">
      <c r="A186" s="73">
        <v>184</v>
      </c>
      <c r="B186" s="58" t="s">
        <v>192</v>
      </c>
      <c r="C186" s="59" t="s">
        <v>1815</v>
      </c>
      <c r="D186" s="70" t="s">
        <v>104</v>
      </c>
      <c r="E186" s="59" t="s">
        <v>96</v>
      </c>
      <c r="F186" s="70" t="s">
        <v>3204</v>
      </c>
      <c r="G186" s="70">
        <v>1998</v>
      </c>
      <c r="H186" s="71">
        <v>1</v>
      </c>
      <c r="I186" s="72">
        <v>1</v>
      </c>
      <c r="J186" s="72">
        <v>1</v>
      </c>
      <c r="K186" s="72">
        <v>0.2</v>
      </c>
      <c r="L186" s="61">
        <v>0</v>
      </c>
      <c r="M186" s="60">
        <v>0</v>
      </c>
      <c r="N186" s="61"/>
      <c r="O186" s="61">
        <v>0</v>
      </c>
      <c r="P186" s="71">
        <v>1</v>
      </c>
      <c r="Q186" s="72">
        <v>1</v>
      </c>
      <c r="R186" s="72">
        <v>4</v>
      </c>
      <c r="S186" s="71">
        <v>1</v>
      </c>
      <c r="T186" s="61">
        <v>0</v>
      </c>
      <c r="U186" s="61">
        <v>0</v>
      </c>
      <c r="V186" s="61">
        <v>0</v>
      </c>
      <c r="W186" s="61">
        <v>0</v>
      </c>
      <c r="X186" s="79">
        <v>1.4</v>
      </c>
      <c r="Y186" s="60">
        <v>0</v>
      </c>
      <c r="Z186" s="72">
        <v>0.4</v>
      </c>
      <c r="AA186" s="78">
        <v>-0.3</v>
      </c>
      <c r="AB186" s="78">
        <v>-29.85</v>
      </c>
      <c r="AC186" s="78">
        <v>-29.88</v>
      </c>
      <c r="AD186" s="64" t="s">
        <v>25</v>
      </c>
    </row>
    <row r="187" spans="1:30" ht="17.25" thickBot="1">
      <c r="A187" s="73">
        <v>185</v>
      </c>
      <c r="B187" s="58" t="s">
        <v>368</v>
      </c>
      <c r="C187" s="59" t="s">
        <v>1844</v>
      </c>
      <c r="D187" s="70" t="s">
        <v>103</v>
      </c>
      <c r="E187" s="59" t="s">
        <v>96</v>
      </c>
      <c r="F187" s="70" t="s">
        <v>3804</v>
      </c>
      <c r="G187" s="70">
        <v>1993</v>
      </c>
      <c r="H187" s="60">
        <v>0</v>
      </c>
      <c r="I187" s="61"/>
      <c r="J187" s="61"/>
      <c r="K187" s="61"/>
      <c r="L187" s="61"/>
      <c r="M187" s="60">
        <v>0</v>
      </c>
      <c r="N187" s="61"/>
      <c r="O187" s="61">
        <v>0</v>
      </c>
      <c r="P187" s="60">
        <v>0</v>
      </c>
      <c r="Q187" s="61"/>
      <c r="R187" s="72">
        <v>1</v>
      </c>
      <c r="S187" s="60"/>
      <c r="T187" s="61"/>
      <c r="U187" s="61"/>
      <c r="V187" s="61"/>
      <c r="W187" s="61"/>
      <c r="X187" s="61"/>
      <c r="Y187" s="60"/>
      <c r="Z187" s="61"/>
      <c r="AA187" s="61"/>
      <c r="AB187" s="61"/>
      <c r="AC187" s="61"/>
      <c r="AD187" s="64" t="s">
        <v>25</v>
      </c>
    </row>
    <row r="188" spans="1:30" ht="17.25" thickBot="1">
      <c r="A188" s="73">
        <v>186</v>
      </c>
      <c r="B188" s="58" t="s">
        <v>1774</v>
      </c>
      <c r="C188" s="59" t="s">
        <v>1825</v>
      </c>
      <c r="D188" s="70" t="s">
        <v>103</v>
      </c>
      <c r="E188" s="59" t="s">
        <v>93</v>
      </c>
      <c r="F188" s="70" t="s">
        <v>3518</v>
      </c>
      <c r="G188" s="70">
        <v>2001</v>
      </c>
      <c r="H188" s="71">
        <v>5</v>
      </c>
      <c r="I188" s="72">
        <v>402</v>
      </c>
      <c r="J188" s="72">
        <v>80</v>
      </c>
      <c r="K188" s="72">
        <v>89.3</v>
      </c>
      <c r="L188" s="72">
        <v>4.5</v>
      </c>
      <c r="M188" s="71">
        <v>5</v>
      </c>
      <c r="N188" s="72">
        <v>80</v>
      </c>
      <c r="O188" s="72">
        <v>2</v>
      </c>
      <c r="P188" s="60">
        <v>0</v>
      </c>
      <c r="Q188" s="61"/>
      <c r="R188" s="61">
        <v>0</v>
      </c>
      <c r="S188" s="71">
        <v>0.6</v>
      </c>
      <c r="T188" s="72">
        <v>3</v>
      </c>
      <c r="U188" s="72">
        <v>10</v>
      </c>
      <c r="V188" s="78">
        <v>-7</v>
      </c>
      <c r="W188" s="78">
        <v>-1.57</v>
      </c>
      <c r="X188" s="78">
        <v>-3.44</v>
      </c>
      <c r="Y188" s="71">
        <v>5.2</v>
      </c>
      <c r="Z188" s="72">
        <v>9.8000000000000007</v>
      </c>
      <c r="AA188" s="78">
        <v>-4.5999999999999996</v>
      </c>
      <c r="AB188" s="78">
        <v>-1.03</v>
      </c>
      <c r="AC188" s="78">
        <v>-3.62</v>
      </c>
      <c r="AD188" s="64" t="s">
        <v>25</v>
      </c>
    </row>
    <row r="189" spans="1:30" ht="17.25" thickBot="1">
      <c r="A189" s="73">
        <v>187</v>
      </c>
      <c r="B189" s="58" t="s">
        <v>193</v>
      </c>
      <c r="C189" s="59" t="s">
        <v>1844</v>
      </c>
      <c r="D189" s="70" t="s">
        <v>104</v>
      </c>
      <c r="E189" s="59" t="s">
        <v>93</v>
      </c>
      <c r="F189" s="70" t="s">
        <v>3519</v>
      </c>
      <c r="G189" s="70">
        <v>1999</v>
      </c>
      <c r="H189" s="71">
        <v>2</v>
      </c>
      <c r="I189" s="72">
        <v>26</v>
      </c>
      <c r="J189" s="72">
        <v>13</v>
      </c>
      <c r="K189" s="72">
        <v>5.8</v>
      </c>
      <c r="L189" s="72">
        <v>0.3</v>
      </c>
      <c r="M189" s="60">
        <v>0</v>
      </c>
      <c r="N189" s="61"/>
      <c r="O189" s="61">
        <v>0</v>
      </c>
      <c r="P189" s="71">
        <v>2</v>
      </c>
      <c r="Q189" s="72">
        <v>13</v>
      </c>
      <c r="R189" s="72">
        <v>3</v>
      </c>
      <c r="S189" s="71">
        <v>1.5</v>
      </c>
      <c r="T189" s="72">
        <v>1</v>
      </c>
      <c r="U189" s="61">
        <v>0</v>
      </c>
      <c r="V189" s="79">
        <v>1</v>
      </c>
      <c r="W189" s="79">
        <v>3.46</v>
      </c>
      <c r="X189" s="79">
        <v>4.95</v>
      </c>
      <c r="Y189" s="71">
        <v>0.7</v>
      </c>
      <c r="Z189" s="72">
        <v>0.1</v>
      </c>
      <c r="AA189" s="79">
        <v>0.6</v>
      </c>
      <c r="AB189" s="79">
        <v>2.09</v>
      </c>
      <c r="AC189" s="79">
        <v>2.9</v>
      </c>
      <c r="AD189" s="64" t="s">
        <v>25</v>
      </c>
    </row>
    <row r="190" spans="1:30" ht="17.25" thickBot="1">
      <c r="A190" s="73">
        <v>188</v>
      </c>
      <c r="B190" s="58" t="s">
        <v>194</v>
      </c>
      <c r="C190" s="59" t="s">
        <v>1815</v>
      </c>
      <c r="D190" s="70" t="s">
        <v>104</v>
      </c>
      <c r="E190" s="59" t="s">
        <v>79</v>
      </c>
      <c r="F190" s="70" t="s">
        <v>3520</v>
      </c>
      <c r="G190" s="70">
        <v>1997</v>
      </c>
      <c r="H190" s="71">
        <v>4</v>
      </c>
      <c r="I190" s="72">
        <v>254</v>
      </c>
      <c r="J190" s="72">
        <v>64</v>
      </c>
      <c r="K190" s="72">
        <v>56.4</v>
      </c>
      <c r="L190" s="72">
        <v>2.8</v>
      </c>
      <c r="M190" s="71">
        <v>2</v>
      </c>
      <c r="N190" s="72">
        <v>90</v>
      </c>
      <c r="O190" s="72">
        <v>2</v>
      </c>
      <c r="P190" s="71">
        <v>2</v>
      </c>
      <c r="Q190" s="72">
        <v>37</v>
      </c>
      <c r="R190" s="72">
        <v>1</v>
      </c>
      <c r="S190" s="71">
        <v>3</v>
      </c>
      <c r="T190" s="72">
        <v>8</v>
      </c>
      <c r="U190" s="72">
        <v>1</v>
      </c>
      <c r="V190" s="79">
        <v>7</v>
      </c>
      <c r="W190" s="79">
        <v>2.48</v>
      </c>
      <c r="X190" s="79">
        <v>2.02</v>
      </c>
      <c r="Y190" s="71">
        <v>5.7</v>
      </c>
      <c r="Z190" s="72">
        <v>3.4</v>
      </c>
      <c r="AA190" s="79">
        <v>2.2999999999999998</v>
      </c>
      <c r="AB190" s="79">
        <v>0.82</v>
      </c>
      <c r="AC190" s="78">
        <v>-0.08</v>
      </c>
      <c r="AD190" s="64" t="s">
        <v>25</v>
      </c>
    </row>
    <row r="191" spans="1:30" ht="17.25" thickBot="1">
      <c r="A191" s="73">
        <v>189</v>
      </c>
      <c r="B191" s="58" t="s">
        <v>195</v>
      </c>
      <c r="C191" s="59" t="s">
        <v>1823</v>
      </c>
      <c r="D191" s="70" t="s">
        <v>102</v>
      </c>
      <c r="E191" s="59" t="s">
        <v>65</v>
      </c>
      <c r="F191" s="70" t="s">
        <v>3521</v>
      </c>
      <c r="G191" s="70">
        <v>2000</v>
      </c>
      <c r="H191" s="71">
        <v>2</v>
      </c>
      <c r="I191" s="72">
        <v>16</v>
      </c>
      <c r="J191" s="72">
        <v>8</v>
      </c>
      <c r="K191" s="72">
        <v>3.6</v>
      </c>
      <c r="L191" s="72">
        <v>0.2</v>
      </c>
      <c r="M191" s="60">
        <v>0</v>
      </c>
      <c r="N191" s="61"/>
      <c r="O191" s="61">
        <v>0</v>
      </c>
      <c r="P191" s="71">
        <v>2</v>
      </c>
      <c r="Q191" s="72">
        <v>8</v>
      </c>
      <c r="R191" s="72">
        <v>3</v>
      </c>
      <c r="S191" s="71">
        <v>3</v>
      </c>
      <c r="T191" s="72">
        <v>1</v>
      </c>
      <c r="U191" s="61">
        <v>0</v>
      </c>
      <c r="V191" s="79">
        <v>1</v>
      </c>
      <c r="W191" s="79">
        <v>5.63</v>
      </c>
      <c r="X191" s="79">
        <v>3.55</v>
      </c>
      <c r="Y191" s="71">
        <v>0.2</v>
      </c>
      <c r="Z191" s="61">
        <v>0</v>
      </c>
      <c r="AA191" s="79">
        <v>0.2</v>
      </c>
      <c r="AB191" s="79">
        <v>0.96</v>
      </c>
      <c r="AC191" s="78">
        <v>-0.78</v>
      </c>
      <c r="AD191" s="64" t="s">
        <v>25</v>
      </c>
    </row>
    <row r="192" spans="1:30" ht="17.25" thickBot="1">
      <c r="A192" s="73">
        <v>190</v>
      </c>
      <c r="B192" s="58" t="s">
        <v>3228</v>
      </c>
      <c r="C192" s="59" t="s">
        <v>1826</v>
      </c>
      <c r="D192" s="70" t="s">
        <v>103</v>
      </c>
      <c r="E192" s="59" t="s">
        <v>93</v>
      </c>
      <c r="F192" s="70" t="s">
        <v>3805</v>
      </c>
      <c r="G192" s="70">
        <v>2005</v>
      </c>
      <c r="H192" s="60">
        <v>0</v>
      </c>
      <c r="I192" s="61"/>
      <c r="J192" s="61"/>
      <c r="K192" s="61"/>
      <c r="L192" s="61"/>
      <c r="M192" s="60">
        <v>0</v>
      </c>
      <c r="N192" s="61"/>
      <c r="O192" s="61">
        <v>0</v>
      </c>
      <c r="P192" s="60">
        <v>0</v>
      </c>
      <c r="Q192" s="61"/>
      <c r="R192" s="72">
        <v>1</v>
      </c>
      <c r="S192" s="60"/>
      <c r="T192" s="61"/>
      <c r="U192" s="61"/>
      <c r="V192" s="61"/>
      <c r="W192" s="61"/>
      <c r="X192" s="61"/>
      <c r="Y192" s="60"/>
      <c r="Z192" s="61"/>
      <c r="AA192" s="61"/>
      <c r="AB192" s="61"/>
      <c r="AC192" s="61"/>
      <c r="AD192" s="64" t="s">
        <v>25</v>
      </c>
    </row>
    <row r="193" spans="1:30" ht="17.25" thickBot="1">
      <c r="A193" s="73">
        <v>191</v>
      </c>
      <c r="B193" s="58" t="s">
        <v>196</v>
      </c>
      <c r="C193" s="59" t="s">
        <v>1815</v>
      </c>
      <c r="D193" s="70" t="s">
        <v>102</v>
      </c>
      <c r="E193" s="59" t="s">
        <v>67</v>
      </c>
      <c r="F193" s="70" t="s">
        <v>3522</v>
      </c>
      <c r="G193" s="70">
        <v>2001</v>
      </c>
      <c r="H193" s="71">
        <v>5</v>
      </c>
      <c r="I193" s="72">
        <v>373</v>
      </c>
      <c r="J193" s="72">
        <v>75</v>
      </c>
      <c r="K193" s="72">
        <v>82.9</v>
      </c>
      <c r="L193" s="72">
        <v>4.0999999999999996</v>
      </c>
      <c r="M193" s="71">
        <v>5</v>
      </c>
      <c r="N193" s="72">
        <v>75</v>
      </c>
      <c r="O193" s="72">
        <v>2</v>
      </c>
      <c r="P193" s="60">
        <v>0</v>
      </c>
      <c r="Q193" s="61"/>
      <c r="R193" s="61">
        <v>0</v>
      </c>
      <c r="S193" s="71">
        <v>1.2</v>
      </c>
      <c r="T193" s="72">
        <v>6</v>
      </c>
      <c r="U193" s="72">
        <v>5</v>
      </c>
      <c r="V193" s="79">
        <v>1</v>
      </c>
      <c r="W193" s="79">
        <v>0.24</v>
      </c>
      <c r="X193" s="79">
        <v>0.24</v>
      </c>
      <c r="Y193" s="71">
        <v>6</v>
      </c>
      <c r="Z193" s="72">
        <v>4.0999999999999996</v>
      </c>
      <c r="AA193" s="79">
        <v>1.9</v>
      </c>
      <c r="AB193" s="79">
        <v>0.47</v>
      </c>
      <c r="AC193" s="78">
        <v>-0.56999999999999995</v>
      </c>
      <c r="AD193" s="64" t="s">
        <v>25</v>
      </c>
    </row>
    <row r="194" spans="1:30" ht="17.25" thickBot="1">
      <c r="A194" s="73">
        <v>192</v>
      </c>
      <c r="B194" s="58" t="s">
        <v>369</v>
      </c>
      <c r="C194" s="59" t="s">
        <v>1815</v>
      </c>
      <c r="D194" s="70" t="s">
        <v>102</v>
      </c>
      <c r="E194" s="59" t="s">
        <v>85</v>
      </c>
      <c r="F194" s="70" t="s">
        <v>3806</v>
      </c>
      <c r="G194" s="70">
        <v>2003</v>
      </c>
      <c r="H194" s="60">
        <v>0</v>
      </c>
      <c r="I194" s="61"/>
      <c r="J194" s="61"/>
      <c r="K194" s="61"/>
      <c r="L194" s="61"/>
      <c r="M194" s="60">
        <v>0</v>
      </c>
      <c r="N194" s="61"/>
      <c r="O194" s="61">
        <v>0</v>
      </c>
      <c r="P194" s="60">
        <v>0</v>
      </c>
      <c r="Q194" s="61"/>
      <c r="R194" s="72">
        <v>3</v>
      </c>
      <c r="S194" s="60"/>
      <c r="T194" s="61"/>
      <c r="U194" s="61"/>
      <c r="V194" s="61"/>
      <c r="W194" s="61"/>
      <c r="X194" s="61"/>
      <c r="Y194" s="60"/>
      <c r="Z194" s="61"/>
      <c r="AA194" s="61"/>
      <c r="AB194" s="61"/>
      <c r="AC194" s="61"/>
      <c r="AD194" s="64" t="s">
        <v>25</v>
      </c>
    </row>
    <row r="195" spans="1:30" ht="17.25" thickBot="1">
      <c r="A195" s="73">
        <v>193</v>
      </c>
      <c r="B195" s="58" t="s">
        <v>3005</v>
      </c>
      <c r="C195" s="59" t="s">
        <v>1815</v>
      </c>
      <c r="D195" s="70" t="s">
        <v>103</v>
      </c>
      <c r="E195" s="59" t="s">
        <v>69</v>
      </c>
      <c r="F195" s="70" t="s">
        <v>3807</v>
      </c>
      <c r="G195" s="70">
        <v>2004</v>
      </c>
      <c r="H195" s="60">
        <v>0</v>
      </c>
      <c r="I195" s="61"/>
      <c r="J195" s="61"/>
      <c r="K195" s="61"/>
      <c r="L195" s="61"/>
      <c r="M195" s="60">
        <v>0</v>
      </c>
      <c r="N195" s="61"/>
      <c r="O195" s="61">
        <v>0</v>
      </c>
      <c r="P195" s="60">
        <v>0</v>
      </c>
      <c r="Q195" s="61"/>
      <c r="R195" s="72">
        <v>3</v>
      </c>
      <c r="S195" s="60"/>
      <c r="T195" s="61"/>
      <c r="U195" s="61"/>
      <c r="V195" s="61"/>
      <c r="W195" s="61"/>
      <c r="X195" s="61"/>
      <c r="Y195" s="60"/>
      <c r="Z195" s="61"/>
      <c r="AA195" s="61"/>
      <c r="AB195" s="61"/>
      <c r="AC195" s="61"/>
      <c r="AD195" s="64" t="s">
        <v>25</v>
      </c>
    </row>
    <row r="196" spans="1:30" ht="17.25" thickBot="1">
      <c r="A196" s="73">
        <v>194</v>
      </c>
      <c r="B196" s="58" t="s">
        <v>3523</v>
      </c>
      <c r="C196" s="59" t="s">
        <v>1821</v>
      </c>
      <c r="D196" s="70" t="s">
        <v>102</v>
      </c>
      <c r="E196" s="59" t="s">
        <v>79</v>
      </c>
      <c r="F196" s="70" t="s">
        <v>3524</v>
      </c>
      <c r="G196" s="70">
        <v>2002</v>
      </c>
      <c r="H196" s="71">
        <v>1</v>
      </c>
      <c r="I196" s="72">
        <v>1</v>
      </c>
      <c r="J196" s="72">
        <v>1</v>
      </c>
      <c r="K196" s="72">
        <v>0.2</v>
      </c>
      <c r="L196" s="61">
        <v>0</v>
      </c>
      <c r="M196" s="60">
        <v>0</v>
      </c>
      <c r="N196" s="61"/>
      <c r="O196" s="61">
        <v>0</v>
      </c>
      <c r="P196" s="71">
        <v>1</v>
      </c>
      <c r="Q196" s="72">
        <v>1</v>
      </c>
      <c r="R196" s="61">
        <v>0</v>
      </c>
      <c r="S196" s="71">
        <v>3</v>
      </c>
      <c r="T196" s="61">
        <v>0</v>
      </c>
      <c r="U196" s="61">
        <v>0</v>
      </c>
      <c r="V196" s="61">
        <v>0</v>
      </c>
      <c r="W196" s="61">
        <v>0</v>
      </c>
      <c r="X196" s="78">
        <v>-1.6</v>
      </c>
      <c r="Y196" s="71">
        <v>0.2</v>
      </c>
      <c r="Z196" s="61">
        <v>0</v>
      </c>
      <c r="AA196" s="79">
        <v>0.2</v>
      </c>
      <c r="AB196" s="79">
        <v>13.92</v>
      </c>
      <c r="AC196" s="79">
        <v>13.09</v>
      </c>
      <c r="AD196" s="64" t="s">
        <v>25</v>
      </c>
    </row>
    <row r="197" spans="1:30" ht="17.25" thickBot="1">
      <c r="A197" s="73">
        <v>195</v>
      </c>
      <c r="B197" s="58" t="s">
        <v>197</v>
      </c>
      <c r="C197" s="59" t="s">
        <v>1815</v>
      </c>
      <c r="D197" s="70" t="s">
        <v>102</v>
      </c>
      <c r="E197" s="59" t="s">
        <v>65</v>
      </c>
      <c r="F197" s="70" t="s">
        <v>3525</v>
      </c>
      <c r="G197" s="70">
        <v>1995</v>
      </c>
      <c r="H197" s="71">
        <v>2</v>
      </c>
      <c r="I197" s="72">
        <v>180</v>
      </c>
      <c r="J197" s="72">
        <v>90</v>
      </c>
      <c r="K197" s="72">
        <v>40</v>
      </c>
      <c r="L197" s="72">
        <v>2</v>
      </c>
      <c r="M197" s="71">
        <v>2</v>
      </c>
      <c r="N197" s="72">
        <v>90</v>
      </c>
      <c r="O197" s="72">
        <v>2</v>
      </c>
      <c r="P197" s="60">
        <v>0</v>
      </c>
      <c r="Q197" s="61"/>
      <c r="R197" s="72">
        <v>1</v>
      </c>
      <c r="S197" s="71">
        <v>3</v>
      </c>
      <c r="T197" s="72">
        <v>3</v>
      </c>
      <c r="U197" s="72">
        <v>1</v>
      </c>
      <c r="V197" s="79">
        <v>2</v>
      </c>
      <c r="W197" s="79">
        <v>1</v>
      </c>
      <c r="X197" s="78">
        <v>-2</v>
      </c>
      <c r="Y197" s="71">
        <v>4.5</v>
      </c>
      <c r="Z197" s="72">
        <v>1</v>
      </c>
      <c r="AA197" s="79">
        <v>3.6</v>
      </c>
      <c r="AB197" s="79">
        <v>1.79</v>
      </c>
      <c r="AC197" s="79">
        <v>0.12</v>
      </c>
      <c r="AD197" s="64" t="s">
        <v>25</v>
      </c>
    </row>
    <row r="198" spans="1:30" ht="17.25" thickBot="1">
      <c r="A198" s="73">
        <v>196</v>
      </c>
      <c r="B198" s="58" t="s">
        <v>1787</v>
      </c>
      <c r="C198" s="59" t="s">
        <v>1835</v>
      </c>
      <c r="D198" s="70" t="s">
        <v>104</v>
      </c>
      <c r="E198" s="59" t="s">
        <v>95</v>
      </c>
      <c r="F198" s="70" t="s">
        <v>3808</v>
      </c>
      <c r="G198" s="70">
        <v>2003</v>
      </c>
      <c r="H198" s="60">
        <v>0</v>
      </c>
      <c r="I198" s="61"/>
      <c r="J198" s="61"/>
      <c r="K198" s="61"/>
      <c r="L198" s="61"/>
      <c r="M198" s="60">
        <v>0</v>
      </c>
      <c r="N198" s="61"/>
      <c r="O198" s="61">
        <v>0</v>
      </c>
      <c r="P198" s="60">
        <v>0</v>
      </c>
      <c r="Q198" s="61"/>
      <c r="R198" s="72">
        <v>1</v>
      </c>
      <c r="S198" s="60"/>
      <c r="T198" s="61"/>
      <c r="U198" s="61"/>
      <c r="V198" s="61"/>
      <c r="W198" s="61"/>
      <c r="X198" s="61"/>
      <c r="Y198" s="60"/>
      <c r="Z198" s="61"/>
      <c r="AA198" s="61"/>
      <c r="AB198" s="61"/>
      <c r="AC198" s="61"/>
      <c r="AD198" s="64" t="s">
        <v>25</v>
      </c>
    </row>
    <row r="199" spans="1:30" ht="17.25" thickBot="1">
      <c r="A199" s="73">
        <v>197</v>
      </c>
      <c r="B199" s="58" t="s">
        <v>198</v>
      </c>
      <c r="C199" s="59" t="s">
        <v>1839</v>
      </c>
      <c r="D199" s="70" t="s">
        <v>103</v>
      </c>
      <c r="E199" s="59" t="s">
        <v>73</v>
      </c>
      <c r="F199" s="70" t="s">
        <v>3526</v>
      </c>
      <c r="G199" s="70">
        <v>1991</v>
      </c>
      <c r="H199" s="71">
        <v>5</v>
      </c>
      <c r="I199" s="72">
        <v>438</v>
      </c>
      <c r="J199" s="72">
        <v>88</v>
      </c>
      <c r="K199" s="72">
        <v>97.3</v>
      </c>
      <c r="L199" s="72">
        <v>4.9000000000000004</v>
      </c>
      <c r="M199" s="71">
        <v>5</v>
      </c>
      <c r="N199" s="72">
        <v>88</v>
      </c>
      <c r="O199" s="72">
        <v>3</v>
      </c>
      <c r="P199" s="60">
        <v>0</v>
      </c>
      <c r="Q199" s="61"/>
      <c r="R199" s="61">
        <v>0</v>
      </c>
      <c r="S199" s="71">
        <v>2.4</v>
      </c>
      <c r="T199" s="72">
        <v>15</v>
      </c>
      <c r="U199" s="72">
        <v>6</v>
      </c>
      <c r="V199" s="79">
        <v>9</v>
      </c>
      <c r="W199" s="79">
        <v>1.85</v>
      </c>
      <c r="X199" s="79">
        <v>9.35</v>
      </c>
      <c r="Y199" s="71">
        <v>10.5</v>
      </c>
      <c r="Z199" s="72">
        <v>8.1999999999999993</v>
      </c>
      <c r="AA199" s="79">
        <v>2.2999999999999998</v>
      </c>
      <c r="AB199" s="79">
        <v>0.48</v>
      </c>
      <c r="AC199" s="79">
        <v>3.63</v>
      </c>
      <c r="AD199" s="64" t="s">
        <v>25</v>
      </c>
    </row>
    <row r="200" spans="1:30" ht="17.25" thickBot="1">
      <c r="A200" s="73">
        <v>198</v>
      </c>
      <c r="B200" s="58" t="s">
        <v>199</v>
      </c>
      <c r="C200" s="59" t="s">
        <v>1815</v>
      </c>
      <c r="D200" s="70" t="s">
        <v>104</v>
      </c>
      <c r="E200" s="59" t="s">
        <v>85</v>
      </c>
      <c r="F200" s="70" t="s">
        <v>3527</v>
      </c>
      <c r="G200" s="70">
        <v>2000</v>
      </c>
      <c r="H200" s="71">
        <v>4</v>
      </c>
      <c r="I200" s="72">
        <v>359</v>
      </c>
      <c r="J200" s="72">
        <v>90</v>
      </c>
      <c r="K200" s="72">
        <v>79.8</v>
      </c>
      <c r="L200" s="72">
        <v>4</v>
      </c>
      <c r="M200" s="71">
        <v>4</v>
      </c>
      <c r="N200" s="72">
        <v>90</v>
      </c>
      <c r="O200" s="72">
        <v>3</v>
      </c>
      <c r="P200" s="60">
        <v>0</v>
      </c>
      <c r="Q200" s="61"/>
      <c r="R200" s="61">
        <v>0</v>
      </c>
      <c r="S200" s="71">
        <v>1.75</v>
      </c>
      <c r="T200" s="72">
        <v>5</v>
      </c>
      <c r="U200" s="72">
        <v>4</v>
      </c>
      <c r="V200" s="79">
        <v>1</v>
      </c>
      <c r="W200" s="79">
        <v>0.25</v>
      </c>
      <c r="X200" s="79">
        <v>2.23</v>
      </c>
      <c r="Y200" s="71">
        <v>5.8</v>
      </c>
      <c r="Z200" s="72">
        <v>4.5999999999999996</v>
      </c>
      <c r="AA200" s="79">
        <v>1.1000000000000001</v>
      </c>
      <c r="AB200" s="79">
        <v>0.28000000000000003</v>
      </c>
      <c r="AC200" s="79">
        <v>2.14</v>
      </c>
      <c r="AD200" s="64" t="s">
        <v>25</v>
      </c>
    </row>
    <row r="201" spans="1:30" ht="17.25" thickBot="1">
      <c r="A201" s="73">
        <v>199</v>
      </c>
      <c r="B201" s="58" t="s">
        <v>200</v>
      </c>
      <c r="C201" s="59" t="s">
        <v>1825</v>
      </c>
      <c r="D201" s="70" t="s">
        <v>103</v>
      </c>
      <c r="E201" s="59" t="s">
        <v>67</v>
      </c>
      <c r="F201" s="70" t="s">
        <v>3528</v>
      </c>
      <c r="G201" s="70">
        <v>1997</v>
      </c>
      <c r="H201" s="71">
        <v>5</v>
      </c>
      <c r="I201" s="72">
        <v>444</v>
      </c>
      <c r="J201" s="72">
        <v>89</v>
      </c>
      <c r="K201" s="72">
        <v>98.7</v>
      </c>
      <c r="L201" s="72">
        <v>4.9000000000000004</v>
      </c>
      <c r="M201" s="71">
        <v>5</v>
      </c>
      <c r="N201" s="72">
        <v>89</v>
      </c>
      <c r="O201" s="72">
        <v>4</v>
      </c>
      <c r="P201" s="60">
        <v>0</v>
      </c>
      <c r="Q201" s="61"/>
      <c r="R201" s="61">
        <v>0</v>
      </c>
      <c r="S201" s="71">
        <v>1.2</v>
      </c>
      <c r="T201" s="72">
        <v>7</v>
      </c>
      <c r="U201" s="72">
        <v>7</v>
      </c>
      <c r="V201" s="61">
        <v>0</v>
      </c>
      <c r="W201" s="61">
        <v>0</v>
      </c>
      <c r="X201" s="78">
        <v>-15</v>
      </c>
      <c r="Y201" s="71">
        <v>7.7</v>
      </c>
      <c r="Z201" s="72">
        <v>5.0999999999999996</v>
      </c>
      <c r="AA201" s="79">
        <v>2.6</v>
      </c>
      <c r="AB201" s="79">
        <v>0.52</v>
      </c>
      <c r="AC201" s="78">
        <v>-3.29</v>
      </c>
      <c r="AD201" s="64" t="s">
        <v>25</v>
      </c>
    </row>
    <row r="202" spans="1:30" ht="17.25" thickBot="1">
      <c r="A202" s="73">
        <v>200</v>
      </c>
      <c r="B202" s="58" t="s">
        <v>2703</v>
      </c>
      <c r="C202" s="59" t="s">
        <v>1817</v>
      </c>
      <c r="D202" s="70" t="s">
        <v>104</v>
      </c>
      <c r="E202" s="59" t="s">
        <v>81</v>
      </c>
      <c r="F202" s="70" t="s">
        <v>3529</v>
      </c>
      <c r="G202" s="70">
        <v>2003</v>
      </c>
      <c r="H202" s="71">
        <v>5</v>
      </c>
      <c r="I202" s="72">
        <v>353</v>
      </c>
      <c r="J202" s="72">
        <v>71</v>
      </c>
      <c r="K202" s="72">
        <v>78.400000000000006</v>
      </c>
      <c r="L202" s="72">
        <v>3.9</v>
      </c>
      <c r="M202" s="71">
        <v>4</v>
      </c>
      <c r="N202" s="72">
        <v>85</v>
      </c>
      <c r="O202" s="72">
        <v>2</v>
      </c>
      <c r="P202" s="71">
        <v>1</v>
      </c>
      <c r="Q202" s="72">
        <v>15</v>
      </c>
      <c r="R202" s="61">
        <v>0</v>
      </c>
      <c r="S202" s="71">
        <v>1</v>
      </c>
      <c r="T202" s="72">
        <v>4</v>
      </c>
      <c r="U202" s="72">
        <v>3</v>
      </c>
      <c r="V202" s="79">
        <v>1</v>
      </c>
      <c r="W202" s="79">
        <v>0.25</v>
      </c>
      <c r="X202" s="79">
        <v>1.18</v>
      </c>
      <c r="Y202" s="71">
        <v>8</v>
      </c>
      <c r="Z202" s="72">
        <v>3</v>
      </c>
      <c r="AA202" s="79">
        <v>5</v>
      </c>
      <c r="AB202" s="79">
        <v>1.27</v>
      </c>
      <c r="AC202" s="79">
        <v>1.32</v>
      </c>
      <c r="AD202" s="64" t="s">
        <v>25</v>
      </c>
    </row>
    <row r="203" spans="1:30" ht="17.25" thickBot="1">
      <c r="A203" s="73">
        <v>201</v>
      </c>
      <c r="B203" s="58" t="s">
        <v>2704</v>
      </c>
      <c r="C203" s="59" t="s">
        <v>1846</v>
      </c>
      <c r="D203" s="70" t="s">
        <v>104</v>
      </c>
      <c r="E203" s="59" t="s">
        <v>65</v>
      </c>
      <c r="F203" s="70" t="s">
        <v>3530</v>
      </c>
      <c r="G203" s="70">
        <v>2002</v>
      </c>
      <c r="H203" s="71">
        <v>4</v>
      </c>
      <c r="I203" s="72">
        <v>281</v>
      </c>
      <c r="J203" s="72">
        <v>70</v>
      </c>
      <c r="K203" s="72">
        <v>62.4</v>
      </c>
      <c r="L203" s="72">
        <v>3.1</v>
      </c>
      <c r="M203" s="71">
        <v>3</v>
      </c>
      <c r="N203" s="72">
        <v>90</v>
      </c>
      <c r="O203" s="72">
        <v>2</v>
      </c>
      <c r="P203" s="71">
        <v>1</v>
      </c>
      <c r="Q203" s="72">
        <v>12</v>
      </c>
      <c r="R203" s="72">
        <v>1</v>
      </c>
      <c r="S203" s="71">
        <v>3</v>
      </c>
      <c r="T203" s="72">
        <v>6</v>
      </c>
      <c r="U203" s="72">
        <v>2</v>
      </c>
      <c r="V203" s="79">
        <v>4</v>
      </c>
      <c r="W203" s="79">
        <v>1.28</v>
      </c>
      <c r="X203" s="78">
        <v>-2.4500000000000002</v>
      </c>
      <c r="Y203" s="71">
        <v>8.3000000000000007</v>
      </c>
      <c r="Z203" s="72">
        <v>2</v>
      </c>
      <c r="AA203" s="79">
        <v>6.3</v>
      </c>
      <c r="AB203" s="79">
        <v>2.0099999999999998</v>
      </c>
      <c r="AC203" s="79">
        <v>0.78</v>
      </c>
      <c r="AD203" s="64" t="s">
        <v>25</v>
      </c>
    </row>
    <row r="204" spans="1:30" ht="17.25" thickBot="1">
      <c r="A204" s="73">
        <v>202</v>
      </c>
      <c r="B204" s="58" t="s">
        <v>201</v>
      </c>
      <c r="C204" s="59" t="s">
        <v>1819</v>
      </c>
      <c r="D204" s="70" t="s">
        <v>102</v>
      </c>
      <c r="E204" s="59" t="s">
        <v>65</v>
      </c>
      <c r="F204" s="70" t="s">
        <v>3531</v>
      </c>
      <c r="G204" s="70">
        <v>2000</v>
      </c>
      <c r="H204" s="71">
        <v>5</v>
      </c>
      <c r="I204" s="72">
        <v>438</v>
      </c>
      <c r="J204" s="72">
        <v>88</v>
      </c>
      <c r="K204" s="72">
        <v>97.3</v>
      </c>
      <c r="L204" s="72">
        <v>4.9000000000000004</v>
      </c>
      <c r="M204" s="71">
        <v>5</v>
      </c>
      <c r="N204" s="72">
        <v>88</v>
      </c>
      <c r="O204" s="72">
        <v>3</v>
      </c>
      <c r="P204" s="60">
        <v>0</v>
      </c>
      <c r="Q204" s="61"/>
      <c r="R204" s="61">
        <v>0</v>
      </c>
      <c r="S204" s="71">
        <v>3</v>
      </c>
      <c r="T204" s="72">
        <v>14</v>
      </c>
      <c r="U204" s="72">
        <v>3</v>
      </c>
      <c r="V204" s="79">
        <v>11</v>
      </c>
      <c r="W204" s="79">
        <v>2.2599999999999998</v>
      </c>
      <c r="X204" s="79">
        <v>2.2599999999999998</v>
      </c>
      <c r="Y204" s="71">
        <v>12.1</v>
      </c>
      <c r="Z204" s="72">
        <v>3.5</v>
      </c>
      <c r="AA204" s="79">
        <v>8.5</v>
      </c>
      <c r="AB204" s="79">
        <v>1.75</v>
      </c>
      <c r="AC204" s="79">
        <v>1.18</v>
      </c>
      <c r="AD204" s="64" t="s">
        <v>25</v>
      </c>
    </row>
    <row r="205" spans="1:30" ht="17.25" thickBot="1">
      <c r="A205" s="73">
        <v>203</v>
      </c>
      <c r="B205" s="58" t="s">
        <v>2705</v>
      </c>
      <c r="C205" s="59" t="s">
        <v>1815</v>
      </c>
      <c r="D205" s="70" t="s">
        <v>102</v>
      </c>
      <c r="E205" s="59" t="s">
        <v>2356</v>
      </c>
      <c r="F205" s="70" t="s">
        <v>3532</v>
      </c>
      <c r="G205" s="70">
        <v>2004</v>
      </c>
      <c r="H205" s="71">
        <v>2</v>
      </c>
      <c r="I205" s="72">
        <v>13</v>
      </c>
      <c r="J205" s="72">
        <v>7</v>
      </c>
      <c r="K205" s="72">
        <v>2.9</v>
      </c>
      <c r="L205" s="72">
        <v>0.1</v>
      </c>
      <c r="M205" s="60">
        <v>0</v>
      </c>
      <c r="N205" s="61"/>
      <c r="O205" s="61">
        <v>0</v>
      </c>
      <c r="P205" s="71">
        <v>2</v>
      </c>
      <c r="Q205" s="72">
        <v>7</v>
      </c>
      <c r="R205" s="61">
        <v>0</v>
      </c>
      <c r="S205" s="60">
        <v>0</v>
      </c>
      <c r="T205" s="61">
        <v>0</v>
      </c>
      <c r="U205" s="72">
        <v>1</v>
      </c>
      <c r="V205" s="78">
        <v>-1</v>
      </c>
      <c r="W205" s="78">
        <v>-6.92</v>
      </c>
      <c r="X205" s="78">
        <v>-6.31</v>
      </c>
      <c r="Y205" s="60">
        <v>0</v>
      </c>
      <c r="Z205" s="72">
        <v>0.1</v>
      </c>
      <c r="AA205" s="78">
        <v>-0.1</v>
      </c>
      <c r="AB205" s="78">
        <v>-0.65</v>
      </c>
      <c r="AC205" s="79">
        <v>0.95</v>
      </c>
      <c r="AD205" s="64" t="s">
        <v>25</v>
      </c>
    </row>
    <row r="206" spans="1:30" ht="17.25" thickBot="1">
      <c r="A206" s="73">
        <v>204</v>
      </c>
      <c r="B206" s="58" t="s">
        <v>3229</v>
      </c>
      <c r="C206" s="59" t="s">
        <v>1815</v>
      </c>
      <c r="D206" s="70" t="s">
        <v>103</v>
      </c>
      <c r="E206" s="59" t="s">
        <v>67</v>
      </c>
      <c r="F206" s="70" t="s">
        <v>3809</v>
      </c>
      <c r="G206" s="70">
        <v>2004</v>
      </c>
      <c r="H206" s="60">
        <v>0</v>
      </c>
      <c r="I206" s="61"/>
      <c r="J206" s="61"/>
      <c r="K206" s="61"/>
      <c r="L206" s="61"/>
      <c r="M206" s="60">
        <v>0</v>
      </c>
      <c r="N206" s="61"/>
      <c r="O206" s="61">
        <v>0</v>
      </c>
      <c r="P206" s="60">
        <v>0</v>
      </c>
      <c r="Q206" s="61"/>
      <c r="R206" s="72">
        <v>2</v>
      </c>
      <c r="S206" s="60"/>
      <c r="T206" s="61"/>
      <c r="U206" s="61"/>
      <c r="V206" s="61"/>
      <c r="W206" s="61"/>
      <c r="X206" s="61"/>
      <c r="Y206" s="60"/>
      <c r="Z206" s="61"/>
      <c r="AA206" s="61"/>
      <c r="AB206" s="61"/>
      <c r="AC206" s="61"/>
      <c r="AD206" s="64" t="s">
        <v>25</v>
      </c>
    </row>
    <row r="207" spans="1:30" ht="17.25" thickBot="1">
      <c r="A207" s="73">
        <v>205</v>
      </c>
      <c r="B207" s="58" t="s">
        <v>2863</v>
      </c>
      <c r="C207" s="59" t="s">
        <v>1821</v>
      </c>
      <c r="D207" s="70" t="s">
        <v>103</v>
      </c>
      <c r="E207" s="59" t="s">
        <v>2356</v>
      </c>
      <c r="F207" s="70" t="s">
        <v>3533</v>
      </c>
      <c r="G207" s="70">
        <v>1997</v>
      </c>
      <c r="H207" s="71">
        <v>4</v>
      </c>
      <c r="I207" s="72">
        <v>350</v>
      </c>
      <c r="J207" s="72">
        <v>88</v>
      </c>
      <c r="K207" s="72">
        <v>77.8</v>
      </c>
      <c r="L207" s="72">
        <v>3.9</v>
      </c>
      <c r="M207" s="71">
        <v>4</v>
      </c>
      <c r="N207" s="72">
        <v>88</v>
      </c>
      <c r="O207" s="72">
        <v>3</v>
      </c>
      <c r="P207" s="60">
        <v>0</v>
      </c>
      <c r="Q207" s="61"/>
      <c r="R207" s="61">
        <v>0</v>
      </c>
      <c r="S207" s="71">
        <v>0.25</v>
      </c>
      <c r="T207" s="72">
        <v>5</v>
      </c>
      <c r="U207" s="72">
        <v>6</v>
      </c>
      <c r="V207" s="78">
        <v>-1</v>
      </c>
      <c r="W207" s="78">
        <v>-0.26</v>
      </c>
      <c r="X207" s="79">
        <v>2.44</v>
      </c>
      <c r="Y207" s="71">
        <v>3</v>
      </c>
      <c r="Z207" s="72">
        <v>9</v>
      </c>
      <c r="AA207" s="78">
        <v>-6</v>
      </c>
      <c r="AB207" s="78">
        <v>-1.54</v>
      </c>
      <c r="AC207" s="79">
        <v>0.19</v>
      </c>
      <c r="AD207" s="64" t="s">
        <v>25</v>
      </c>
    </row>
    <row r="208" spans="1:30" ht="17.25" thickBot="1">
      <c r="A208" s="73">
        <v>206</v>
      </c>
      <c r="B208" s="58" t="s">
        <v>3006</v>
      </c>
      <c r="C208" s="59" t="s">
        <v>1841</v>
      </c>
      <c r="D208" s="70" t="s">
        <v>103</v>
      </c>
      <c r="E208" s="59" t="s">
        <v>75</v>
      </c>
      <c r="F208" s="70" t="s">
        <v>3534</v>
      </c>
      <c r="G208" s="70">
        <v>2005</v>
      </c>
      <c r="H208" s="71">
        <v>1</v>
      </c>
      <c r="I208" s="72">
        <v>75</v>
      </c>
      <c r="J208" s="72">
        <v>75</v>
      </c>
      <c r="K208" s="72">
        <v>16.7</v>
      </c>
      <c r="L208" s="72">
        <v>0.8</v>
      </c>
      <c r="M208" s="60">
        <v>0</v>
      </c>
      <c r="N208" s="61"/>
      <c r="O208" s="61">
        <v>0</v>
      </c>
      <c r="P208" s="71">
        <v>1</v>
      </c>
      <c r="Q208" s="72">
        <v>75</v>
      </c>
      <c r="R208" s="72">
        <v>1</v>
      </c>
      <c r="S208" s="60">
        <v>0</v>
      </c>
      <c r="T208" s="72">
        <v>1</v>
      </c>
      <c r="U208" s="72">
        <v>5</v>
      </c>
      <c r="V208" s="78">
        <v>-4</v>
      </c>
      <c r="W208" s="78">
        <v>-4.8</v>
      </c>
      <c r="X208" s="78">
        <v>-4.5599999999999996</v>
      </c>
      <c r="Y208" s="71">
        <v>1.4</v>
      </c>
      <c r="Z208" s="72">
        <v>2.2000000000000002</v>
      </c>
      <c r="AA208" s="78">
        <v>-0.8</v>
      </c>
      <c r="AB208" s="78">
        <v>-0.92</v>
      </c>
      <c r="AC208" s="79">
        <v>0.8</v>
      </c>
      <c r="AD208" s="64" t="s">
        <v>25</v>
      </c>
    </row>
    <row r="209" spans="1:30" ht="17.25" thickBot="1">
      <c r="A209" s="73">
        <v>207</v>
      </c>
      <c r="B209" s="58" t="s">
        <v>202</v>
      </c>
      <c r="C209" s="59" t="s">
        <v>1839</v>
      </c>
      <c r="D209" s="70" t="s">
        <v>1813</v>
      </c>
      <c r="E209" s="59" t="s">
        <v>63</v>
      </c>
      <c r="F209" s="70" t="s">
        <v>3535</v>
      </c>
      <c r="G209" s="70">
        <v>1999</v>
      </c>
      <c r="H209" s="71">
        <v>5</v>
      </c>
      <c r="I209" s="72">
        <v>322</v>
      </c>
      <c r="J209" s="72">
        <v>64</v>
      </c>
      <c r="K209" s="72">
        <v>71.599999999999994</v>
      </c>
      <c r="L209" s="72">
        <v>3.6</v>
      </c>
      <c r="M209" s="71">
        <v>4</v>
      </c>
      <c r="N209" s="72">
        <v>78</v>
      </c>
      <c r="O209" s="72">
        <v>2</v>
      </c>
      <c r="P209" s="71">
        <v>1</v>
      </c>
      <c r="Q209" s="72">
        <v>11</v>
      </c>
      <c r="R209" s="61">
        <v>0</v>
      </c>
      <c r="S209" s="71">
        <v>2.6</v>
      </c>
      <c r="T209" s="72">
        <v>4</v>
      </c>
      <c r="U209" s="72">
        <v>3</v>
      </c>
      <c r="V209" s="79">
        <v>1</v>
      </c>
      <c r="W209" s="79">
        <v>0.28000000000000003</v>
      </c>
      <c r="X209" s="78">
        <v>-2.5299999999999998</v>
      </c>
      <c r="Y209" s="71">
        <v>5.2</v>
      </c>
      <c r="Z209" s="72">
        <v>3.4</v>
      </c>
      <c r="AA209" s="79">
        <v>1.8</v>
      </c>
      <c r="AB209" s="79">
        <v>0.51</v>
      </c>
      <c r="AC209" s="78">
        <v>-1.91</v>
      </c>
      <c r="AD209" s="64" t="s">
        <v>25</v>
      </c>
    </row>
    <row r="210" spans="1:30" ht="17.25" thickBot="1">
      <c r="A210" s="73">
        <v>208</v>
      </c>
      <c r="B210" s="58" t="s">
        <v>203</v>
      </c>
      <c r="C210" s="59" t="s">
        <v>1821</v>
      </c>
      <c r="D210" s="70" t="s">
        <v>104</v>
      </c>
      <c r="E210" s="59" t="s">
        <v>73</v>
      </c>
      <c r="F210" s="70" t="s">
        <v>3536</v>
      </c>
      <c r="G210" s="70">
        <v>2000</v>
      </c>
      <c r="H210" s="71">
        <v>3</v>
      </c>
      <c r="I210" s="72">
        <v>270</v>
      </c>
      <c r="J210" s="72">
        <v>90</v>
      </c>
      <c r="K210" s="72">
        <v>60</v>
      </c>
      <c r="L210" s="72">
        <v>3</v>
      </c>
      <c r="M210" s="71">
        <v>3</v>
      </c>
      <c r="N210" s="72">
        <v>90</v>
      </c>
      <c r="O210" s="72">
        <v>3</v>
      </c>
      <c r="P210" s="60">
        <v>0</v>
      </c>
      <c r="Q210" s="61"/>
      <c r="R210" s="72">
        <v>2</v>
      </c>
      <c r="S210" s="71">
        <v>3</v>
      </c>
      <c r="T210" s="72">
        <v>10</v>
      </c>
      <c r="U210" s="72">
        <v>3</v>
      </c>
      <c r="V210" s="79">
        <v>7</v>
      </c>
      <c r="W210" s="79">
        <v>2.33</v>
      </c>
      <c r="X210" s="79">
        <v>1.83</v>
      </c>
      <c r="Y210" s="71">
        <v>7</v>
      </c>
      <c r="Z210" s="72">
        <v>3.6</v>
      </c>
      <c r="AA210" s="79">
        <v>3.3</v>
      </c>
      <c r="AB210" s="79">
        <v>1.1200000000000001</v>
      </c>
      <c r="AC210" s="79">
        <v>1.84</v>
      </c>
      <c r="AD210" s="64" t="s">
        <v>25</v>
      </c>
    </row>
    <row r="211" spans="1:30" ht="17.25" thickBot="1">
      <c r="A211" s="73">
        <v>209</v>
      </c>
      <c r="B211" s="58" t="s">
        <v>204</v>
      </c>
      <c r="C211" s="59" t="s">
        <v>1857</v>
      </c>
      <c r="D211" s="70" t="s">
        <v>1813</v>
      </c>
      <c r="E211" s="59" t="s">
        <v>93</v>
      </c>
      <c r="F211" s="70" t="s">
        <v>3537</v>
      </c>
      <c r="G211" s="70">
        <v>1996</v>
      </c>
      <c r="H211" s="71">
        <v>5</v>
      </c>
      <c r="I211" s="72">
        <v>199</v>
      </c>
      <c r="J211" s="72">
        <v>40</v>
      </c>
      <c r="K211" s="72">
        <v>44.2</v>
      </c>
      <c r="L211" s="72">
        <v>2.2000000000000002</v>
      </c>
      <c r="M211" s="71">
        <v>2</v>
      </c>
      <c r="N211" s="72">
        <v>52</v>
      </c>
      <c r="O211" s="61">
        <v>0</v>
      </c>
      <c r="P211" s="71">
        <v>3</v>
      </c>
      <c r="Q211" s="72">
        <v>32</v>
      </c>
      <c r="R211" s="61">
        <v>0</v>
      </c>
      <c r="S211" s="71">
        <v>0.6</v>
      </c>
      <c r="T211" s="72">
        <v>4</v>
      </c>
      <c r="U211" s="72">
        <v>4</v>
      </c>
      <c r="V211" s="61">
        <v>0</v>
      </c>
      <c r="W211" s="61">
        <v>0</v>
      </c>
      <c r="X211" s="79">
        <v>2.15</v>
      </c>
      <c r="Y211" s="71">
        <v>3.4</v>
      </c>
      <c r="Z211" s="72">
        <v>5</v>
      </c>
      <c r="AA211" s="78">
        <v>-1.6</v>
      </c>
      <c r="AB211" s="78">
        <v>-0.73</v>
      </c>
      <c r="AC211" s="78">
        <v>-0.16</v>
      </c>
      <c r="AD211" s="64" t="s">
        <v>25</v>
      </c>
    </row>
    <row r="212" spans="1:30" ht="17.25" thickBot="1">
      <c r="A212" s="73">
        <v>210</v>
      </c>
      <c r="B212" s="58" t="s">
        <v>88</v>
      </c>
      <c r="C212" s="59" t="s">
        <v>1815</v>
      </c>
      <c r="D212" s="70" t="s">
        <v>111</v>
      </c>
      <c r="E212" s="59" t="s">
        <v>69</v>
      </c>
      <c r="F212" s="70" t="s">
        <v>3810</v>
      </c>
      <c r="G212" s="70">
        <v>1997</v>
      </c>
      <c r="H212" s="60">
        <v>0</v>
      </c>
      <c r="I212" s="61"/>
      <c r="J212" s="61"/>
      <c r="K212" s="61"/>
      <c r="L212" s="61"/>
      <c r="M212" s="60">
        <v>0</v>
      </c>
      <c r="N212" s="61"/>
      <c r="O212" s="61">
        <v>0</v>
      </c>
      <c r="P212" s="60">
        <v>0</v>
      </c>
      <c r="Q212" s="61"/>
      <c r="R212" s="72">
        <v>3</v>
      </c>
      <c r="S212" s="60"/>
      <c r="T212" s="61"/>
      <c r="U212" s="61"/>
      <c r="V212" s="61"/>
      <c r="W212" s="61"/>
      <c r="X212" s="61"/>
      <c r="Y212" s="60"/>
      <c r="Z212" s="61"/>
      <c r="AA212" s="61"/>
      <c r="AB212" s="61"/>
      <c r="AC212" s="61"/>
      <c r="AD212" s="64" t="s">
        <v>25</v>
      </c>
    </row>
    <row r="213" spans="1:30" ht="17.25" thickBot="1">
      <c r="A213" s="73">
        <v>211</v>
      </c>
      <c r="B213" s="58" t="s">
        <v>88</v>
      </c>
      <c r="C213" s="59" t="s">
        <v>1815</v>
      </c>
      <c r="D213" s="70" t="s">
        <v>111</v>
      </c>
      <c r="E213" s="59" t="s">
        <v>85</v>
      </c>
      <c r="F213" s="70" t="s">
        <v>3810</v>
      </c>
      <c r="G213" s="70">
        <v>1997</v>
      </c>
      <c r="H213" s="60">
        <v>0</v>
      </c>
      <c r="I213" s="61"/>
      <c r="J213" s="61"/>
      <c r="K213" s="61"/>
      <c r="L213" s="61"/>
      <c r="M213" s="60">
        <v>0</v>
      </c>
      <c r="N213" s="61"/>
      <c r="O213" s="61">
        <v>0</v>
      </c>
      <c r="P213" s="60">
        <v>0</v>
      </c>
      <c r="Q213" s="61"/>
      <c r="R213" s="72">
        <v>2</v>
      </c>
      <c r="S213" s="60"/>
      <c r="T213" s="61"/>
      <c r="U213" s="61"/>
      <c r="V213" s="61"/>
      <c r="W213" s="61"/>
      <c r="X213" s="61"/>
      <c r="Y213" s="60"/>
      <c r="Z213" s="61"/>
      <c r="AA213" s="61"/>
      <c r="AB213" s="61"/>
      <c r="AC213" s="61"/>
      <c r="AD213" s="64" t="s">
        <v>25</v>
      </c>
    </row>
    <row r="214" spans="1:30" ht="17.25" thickBot="1">
      <c r="A214" s="73">
        <v>212</v>
      </c>
      <c r="B214" s="58" t="s">
        <v>205</v>
      </c>
      <c r="C214" s="59" t="s">
        <v>1815</v>
      </c>
      <c r="D214" s="70" t="s">
        <v>104</v>
      </c>
      <c r="E214" s="59" t="s">
        <v>77</v>
      </c>
      <c r="F214" s="70" t="s">
        <v>3189</v>
      </c>
      <c r="G214" s="70">
        <v>1997</v>
      </c>
      <c r="H214" s="71">
        <v>5</v>
      </c>
      <c r="I214" s="72">
        <v>401</v>
      </c>
      <c r="J214" s="72">
        <v>80</v>
      </c>
      <c r="K214" s="72">
        <v>89.1</v>
      </c>
      <c r="L214" s="72">
        <v>4.5</v>
      </c>
      <c r="M214" s="71">
        <v>5</v>
      </c>
      <c r="N214" s="72">
        <v>80</v>
      </c>
      <c r="O214" s="72">
        <v>4</v>
      </c>
      <c r="P214" s="60">
        <v>0</v>
      </c>
      <c r="Q214" s="61"/>
      <c r="R214" s="61">
        <v>0</v>
      </c>
      <c r="S214" s="71">
        <v>1.2</v>
      </c>
      <c r="T214" s="72">
        <v>8</v>
      </c>
      <c r="U214" s="72">
        <v>5</v>
      </c>
      <c r="V214" s="79">
        <v>3</v>
      </c>
      <c r="W214" s="79">
        <v>0.67</v>
      </c>
      <c r="X214" s="79">
        <v>2.5099999999999998</v>
      </c>
      <c r="Y214" s="71">
        <v>9.8000000000000007</v>
      </c>
      <c r="Z214" s="72">
        <v>5.0999999999999996</v>
      </c>
      <c r="AA214" s="79">
        <v>4.7</v>
      </c>
      <c r="AB214" s="79">
        <v>1.05</v>
      </c>
      <c r="AC214" s="79">
        <v>1.91</v>
      </c>
      <c r="AD214" s="64" t="s">
        <v>25</v>
      </c>
    </row>
    <row r="215" spans="1:30" ht="17.25" thickBot="1">
      <c r="A215" s="73">
        <v>213</v>
      </c>
      <c r="B215" s="58" t="s">
        <v>206</v>
      </c>
      <c r="C215" s="59" t="s">
        <v>1857</v>
      </c>
      <c r="D215" s="70" t="s">
        <v>102</v>
      </c>
      <c r="E215" s="59" t="s">
        <v>71</v>
      </c>
      <c r="F215" s="70" t="s">
        <v>3538</v>
      </c>
      <c r="G215" s="70">
        <v>1992</v>
      </c>
      <c r="H215" s="71">
        <v>5</v>
      </c>
      <c r="I215" s="72">
        <v>404</v>
      </c>
      <c r="J215" s="72">
        <v>81</v>
      </c>
      <c r="K215" s="72">
        <v>89.8</v>
      </c>
      <c r="L215" s="72">
        <v>4.5</v>
      </c>
      <c r="M215" s="71">
        <v>5</v>
      </c>
      <c r="N215" s="72">
        <v>81</v>
      </c>
      <c r="O215" s="72">
        <v>2</v>
      </c>
      <c r="P215" s="60">
        <v>0</v>
      </c>
      <c r="Q215" s="61"/>
      <c r="R215" s="61">
        <v>0</v>
      </c>
      <c r="S215" s="71">
        <v>2.6</v>
      </c>
      <c r="T215" s="72">
        <v>11</v>
      </c>
      <c r="U215" s="72">
        <v>4</v>
      </c>
      <c r="V215" s="79">
        <v>7</v>
      </c>
      <c r="W215" s="79">
        <v>1.56</v>
      </c>
      <c r="X215" s="78">
        <v>-0.4</v>
      </c>
      <c r="Y215" s="71">
        <v>8.5</v>
      </c>
      <c r="Z215" s="72">
        <v>5.9</v>
      </c>
      <c r="AA215" s="79">
        <v>2.6</v>
      </c>
      <c r="AB215" s="79">
        <v>0.57999999999999996</v>
      </c>
      <c r="AC215" s="79">
        <v>0.8</v>
      </c>
      <c r="AD215" s="64" t="s">
        <v>25</v>
      </c>
    </row>
    <row r="216" spans="1:30" ht="17.25" thickBot="1">
      <c r="A216" s="73">
        <v>214</v>
      </c>
      <c r="B216" s="58" t="s">
        <v>207</v>
      </c>
      <c r="C216" s="59" t="s">
        <v>1814</v>
      </c>
      <c r="D216" s="70" t="s">
        <v>104</v>
      </c>
      <c r="E216" s="59" t="s">
        <v>77</v>
      </c>
      <c r="F216" s="70" t="s">
        <v>3184</v>
      </c>
      <c r="G216" s="70">
        <v>2002</v>
      </c>
      <c r="H216" s="71">
        <v>5</v>
      </c>
      <c r="I216" s="72">
        <v>400</v>
      </c>
      <c r="J216" s="72">
        <v>80</v>
      </c>
      <c r="K216" s="72">
        <v>88.9</v>
      </c>
      <c r="L216" s="72">
        <v>4.4000000000000004</v>
      </c>
      <c r="M216" s="71">
        <v>5</v>
      </c>
      <c r="N216" s="72">
        <v>80</v>
      </c>
      <c r="O216" s="72">
        <v>1</v>
      </c>
      <c r="P216" s="60">
        <v>0</v>
      </c>
      <c r="Q216" s="61"/>
      <c r="R216" s="61">
        <v>0</v>
      </c>
      <c r="S216" s="71">
        <v>1.2</v>
      </c>
      <c r="T216" s="72">
        <v>6</v>
      </c>
      <c r="U216" s="72">
        <v>6</v>
      </c>
      <c r="V216" s="61">
        <v>0</v>
      </c>
      <c r="W216" s="61">
        <v>0</v>
      </c>
      <c r="X216" s="78">
        <v>-3.6</v>
      </c>
      <c r="Y216" s="71">
        <v>7.3</v>
      </c>
      <c r="Z216" s="72">
        <v>5.7</v>
      </c>
      <c r="AA216" s="79">
        <v>1.6</v>
      </c>
      <c r="AB216" s="79">
        <v>0.35</v>
      </c>
      <c r="AC216" s="78">
        <v>-4.43</v>
      </c>
      <c r="AD216" s="64" t="s">
        <v>25</v>
      </c>
    </row>
    <row r="217" spans="1:30" ht="17.25" thickBot="1">
      <c r="A217" s="73">
        <v>215</v>
      </c>
      <c r="B217" s="58" t="s">
        <v>370</v>
      </c>
      <c r="C217" s="59" t="s">
        <v>1815</v>
      </c>
      <c r="D217" s="70" t="s">
        <v>104</v>
      </c>
      <c r="E217" s="59" t="s">
        <v>95</v>
      </c>
      <c r="F217" s="70" t="s">
        <v>3539</v>
      </c>
      <c r="G217" s="70">
        <v>2002</v>
      </c>
      <c r="H217" s="71">
        <v>1</v>
      </c>
      <c r="I217" s="72">
        <v>16</v>
      </c>
      <c r="J217" s="72">
        <v>16</v>
      </c>
      <c r="K217" s="72">
        <v>3.6</v>
      </c>
      <c r="L217" s="72">
        <v>0.2</v>
      </c>
      <c r="M217" s="60">
        <v>0</v>
      </c>
      <c r="N217" s="61"/>
      <c r="O217" s="61">
        <v>0</v>
      </c>
      <c r="P217" s="71">
        <v>1</v>
      </c>
      <c r="Q217" s="72">
        <v>16</v>
      </c>
      <c r="R217" s="72">
        <v>2</v>
      </c>
      <c r="S217" s="71">
        <v>1</v>
      </c>
      <c r="T217" s="72">
        <v>1</v>
      </c>
      <c r="U217" s="61">
        <v>0</v>
      </c>
      <c r="V217" s="79">
        <v>1</v>
      </c>
      <c r="W217" s="79">
        <v>5.63</v>
      </c>
      <c r="X217" s="79">
        <v>6.66</v>
      </c>
      <c r="Y217" s="71">
        <v>1</v>
      </c>
      <c r="Z217" s="72">
        <v>0.2</v>
      </c>
      <c r="AA217" s="79">
        <v>0.8</v>
      </c>
      <c r="AB217" s="79">
        <v>4.47</v>
      </c>
      <c r="AC217" s="79">
        <v>5.58</v>
      </c>
      <c r="AD217" s="64" t="s">
        <v>25</v>
      </c>
    </row>
    <row r="218" spans="1:30" ht="17.25" thickBot="1">
      <c r="A218" s="73">
        <v>216</v>
      </c>
      <c r="B218" s="58" t="s">
        <v>208</v>
      </c>
      <c r="C218" s="59" t="s">
        <v>1835</v>
      </c>
      <c r="D218" s="70" t="s">
        <v>103</v>
      </c>
      <c r="E218" s="59" t="s">
        <v>93</v>
      </c>
      <c r="F218" s="70" t="s">
        <v>3603</v>
      </c>
      <c r="G218" s="70">
        <v>2002</v>
      </c>
      <c r="H218" s="60">
        <v>0</v>
      </c>
      <c r="I218" s="61"/>
      <c r="J218" s="61"/>
      <c r="K218" s="61"/>
      <c r="L218" s="61"/>
      <c r="M218" s="60">
        <v>0</v>
      </c>
      <c r="N218" s="61"/>
      <c r="O218" s="61">
        <v>0</v>
      </c>
      <c r="P218" s="60">
        <v>0</v>
      </c>
      <c r="Q218" s="61"/>
      <c r="R218" s="72">
        <v>3</v>
      </c>
      <c r="S218" s="60"/>
      <c r="T218" s="61"/>
      <c r="U218" s="61"/>
      <c r="V218" s="61"/>
      <c r="W218" s="61"/>
      <c r="X218" s="61"/>
      <c r="Y218" s="60"/>
      <c r="Z218" s="61"/>
      <c r="AA218" s="61"/>
      <c r="AB218" s="61"/>
      <c r="AC218" s="61"/>
      <c r="AD218" s="64" t="s">
        <v>25</v>
      </c>
    </row>
    <row r="219" spans="1:30" ht="17.25" thickBot="1">
      <c r="A219" s="73">
        <v>217</v>
      </c>
      <c r="B219" s="58" t="s">
        <v>3811</v>
      </c>
      <c r="C219" s="59" t="s">
        <v>1815</v>
      </c>
      <c r="D219" s="70" t="s">
        <v>104</v>
      </c>
      <c r="E219" s="59" t="s">
        <v>85</v>
      </c>
      <c r="F219" s="70" t="s">
        <v>3213</v>
      </c>
      <c r="G219" s="70">
        <v>1995</v>
      </c>
      <c r="H219" s="60">
        <v>0</v>
      </c>
      <c r="I219" s="61"/>
      <c r="J219" s="61"/>
      <c r="K219" s="61"/>
      <c r="L219" s="61"/>
      <c r="M219" s="60">
        <v>0</v>
      </c>
      <c r="N219" s="61"/>
      <c r="O219" s="61">
        <v>0</v>
      </c>
      <c r="P219" s="60">
        <v>0</v>
      </c>
      <c r="Q219" s="61"/>
      <c r="R219" s="72">
        <v>1</v>
      </c>
      <c r="S219" s="60"/>
      <c r="T219" s="61"/>
      <c r="U219" s="61"/>
      <c r="V219" s="61"/>
      <c r="W219" s="61"/>
      <c r="X219" s="61"/>
      <c r="Y219" s="60"/>
      <c r="Z219" s="61"/>
      <c r="AA219" s="61"/>
      <c r="AB219" s="61"/>
      <c r="AC219" s="61"/>
      <c r="AD219" s="64" t="s">
        <v>25</v>
      </c>
    </row>
    <row r="220" spans="1:30" ht="17.25" thickBot="1">
      <c r="A220" s="73">
        <v>218</v>
      </c>
      <c r="B220" s="58" t="s">
        <v>2754</v>
      </c>
      <c r="C220" s="59" t="s">
        <v>1812</v>
      </c>
      <c r="D220" s="70" t="s">
        <v>111</v>
      </c>
      <c r="E220" s="59" t="s">
        <v>87</v>
      </c>
      <c r="F220" s="70" t="s">
        <v>3812</v>
      </c>
      <c r="G220" s="70">
        <v>1995</v>
      </c>
      <c r="H220" s="60">
        <v>0</v>
      </c>
      <c r="I220" s="61"/>
      <c r="J220" s="61"/>
      <c r="K220" s="61"/>
      <c r="L220" s="61"/>
      <c r="M220" s="60">
        <v>0</v>
      </c>
      <c r="N220" s="61"/>
      <c r="O220" s="61">
        <v>0</v>
      </c>
      <c r="P220" s="60">
        <v>0</v>
      </c>
      <c r="Q220" s="61"/>
      <c r="R220" s="72">
        <v>4</v>
      </c>
      <c r="S220" s="60"/>
      <c r="T220" s="61"/>
      <c r="U220" s="61"/>
      <c r="V220" s="61"/>
      <c r="W220" s="61"/>
      <c r="X220" s="61"/>
      <c r="Y220" s="60"/>
      <c r="Z220" s="61"/>
      <c r="AA220" s="61"/>
      <c r="AB220" s="61"/>
      <c r="AC220" s="61"/>
      <c r="AD220" s="64" t="s">
        <v>25</v>
      </c>
    </row>
    <row r="221" spans="1:30" ht="17.25" thickBot="1">
      <c r="A221" s="73">
        <v>219</v>
      </c>
      <c r="B221" s="58" t="s">
        <v>3540</v>
      </c>
      <c r="C221" s="59" t="s">
        <v>1815</v>
      </c>
      <c r="D221" s="70" t="s">
        <v>102</v>
      </c>
      <c r="E221" s="59" t="s">
        <v>87</v>
      </c>
      <c r="F221" s="70" t="s">
        <v>3541</v>
      </c>
      <c r="G221" s="70">
        <v>2000</v>
      </c>
      <c r="H221" s="71">
        <v>1</v>
      </c>
      <c r="I221" s="72">
        <v>70</v>
      </c>
      <c r="J221" s="72">
        <v>70</v>
      </c>
      <c r="K221" s="72">
        <v>15.6</v>
      </c>
      <c r="L221" s="72">
        <v>0.8</v>
      </c>
      <c r="M221" s="71">
        <v>1</v>
      </c>
      <c r="N221" s="72">
        <v>70</v>
      </c>
      <c r="O221" s="61">
        <v>0</v>
      </c>
      <c r="P221" s="60">
        <v>0</v>
      </c>
      <c r="Q221" s="61"/>
      <c r="R221" s="61">
        <v>0</v>
      </c>
      <c r="S221" s="71">
        <v>1</v>
      </c>
      <c r="T221" s="72">
        <v>1</v>
      </c>
      <c r="U221" s="72">
        <v>1</v>
      </c>
      <c r="V221" s="61">
        <v>0</v>
      </c>
      <c r="W221" s="61">
        <v>0</v>
      </c>
      <c r="X221" s="61">
        <v>0</v>
      </c>
      <c r="Y221" s="71">
        <v>0.6</v>
      </c>
      <c r="Z221" s="72">
        <v>0.2</v>
      </c>
      <c r="AA221" s="79">
        <v>0.4</v>
      </c>
      <c r="AB221" s="79">
        <v>0.51</v>
      </c>
      <c r="AC221" s="79">
        <v>1.01</v>
      </c>
      <c r="AD221" s="64" t="s">
        <v>25</v>
      </c>
    </row>
    <row r="222" spans="1:30" ht="17.25" thickBot="1">
      <c r="A222" s="73">
        <v>220</v>
      </c>
      <c r="B222" s="58" t="s">
        <v>3190</v>
      </c>
      <c r="C222" s="59" t="s">
        <v>1815</v>
      </c>
      <c r="D222" s="70" t="s">
        <v>103</v>
      </c>
      <c r="E222" s="59" t="s">
        <v>85</v>
      </c>
      <c r="F222" s="70" t="s">
        <v>3542</v>
      </c>
      <c r="G222" s="70">
        <v>1995</v>
      </c>
      <c r="H222" s="71">
        <v>2</v>
      </c>
      <c r="I222" s="72">
        <v>91</v>
      </c>
      <c r="J222" s="72">
        <v>46</v>
      </c>
      <c r="K222" s="72">
        <v>20.2</v>
      </c>
      <c r="L222" s="72">
        <v>1</v>
      </c>
      <c r="M222" s="71">
        <v>1</v>
      </c>
      <c r="N222" s="72">
        <v>90</v>
      </c>
      <c r="O222" s="72">
        <v>1</v>
      </c>
      <c r="P222" s="71">
        <v>1</v>
      </c>
      <c r="Q222" s="72">
        <v>1</v>
      </c>
      <c r="R222" s="61">
        <v>0</v>
      </c>
      <c r="S222" s="71">
        <v>1.5</v>
      </c>
      <c r="T222" s="72">
        <v>1</v>
      </c>
      <c r="U222" s="72">
        <v>4</v>
      </c>
      <c r="V222" s="78">
        <v>-3</v>
      </c>
      <c r="W222" s="78">
        <v>-2.97</v>
      </c>
      <c r="X222" s="78">
        <v>-3.47</v>
      </c>
      <c r="Y222" s="71">
        <v>1.3</v>
      </c>
      <c r="Z222" s="72">
        <v>3.4</v>
      </c>
      <c r="AA222" s="78">
        <v>-2.2000000000000002</v>
      </c>
      <c r="AB222" s="78">
        <v>-2.15</v>
      </c>
      <c r="AC222" s="78">
        <v>-2.5099999999999998</v>
      </c>
      <c r="AD222" s="64" t="s">
        <v>25</v>
      </c>
    </row>
    <row r="223" spans="1:30" ht="17.25" thickBot="1">
      <c r="A223" s="73">
        <v>221</v>
      </c>
      <c r="B223" s="58" t="s">
        <v>2878</v>
      </c>
      <c r="C223" s="59" t="s">
        <v>1815</v>
      </c>
      <c r="D223" s="70" t="s">
        <v>104</v>
      </c>
      <c r="E223" s="59" t="s">
        <v>81</v>
      </c>
      <c r="F223" s="70" t="s">
        <v>3813</v>
      </c>
      <c r="G223" s="70">
        <v>2003</v>
      </c>
      <c r="H223" s="60">
        <v>0</v>
      </c>
      <c r="I223" s="61"/>
      <c r="J223" s="61"/>
      <c r="K223" s="61"/>
      <c r="L223" s="61"/>
      <c r="M223" s="60">
        <v>0</v>
      </c>
      <c r="N223" s="61"/>
      <c r="O223" s="61">
        <v>0</v>
      </c>
      <c r="P223" s="60">
        <v>0</v>
      </c>
      <c r="Q223" s="61"/>
      <c r="R223" s="72">
        <v>2</v>
      </c>
      <c r="S223" s="60"/>
      <c r="T223" s="61"/>
      <c r="U223" s="61"/>
      <c r="V223" s="61"/>
      <c r="W223" s="61"/>
      <c r="X223" s="61"/>
      <c r="Y223" s="60"/>
      <c r="Z223" s="61"/>
      <c r="AA223" s="61"/>
      <c r="AB223" s="61"/>
      <c r="AC223" s="61"/>
      <c r="AD223" s="64" t="s">
        <v>25</v>
      </c>
    </row>
    <row r="224" spans="1:30" ht="17.25" thickBot="1">
      <c r="A224" s="73">
        <v>222</v>
      </c>
      <c r="B224" s="58" t="s">
        <v>209</v>
      </c>
      <c r="C224" s="59" t="s">
        <v>1828</v>
      </c>
      <c r="D224" s="70" t="s">
        <v>1856</v>
      </c>
      <c r="E224" s="59" t="s">
        <v>71</v>
      </c>
      <c r="F224" s="70" t="s">
        <v>3543</v>
      </c>
      <c r="G224" s="70">
        <v>1995</v>
      </c>
      <c r="H224" s="71">
        <v>4</v>
      </c>
      <c r="I224" s="72">
        <v>70</v>
      </c>
      <c r="J224" s="72">
        <v>18</v>
      </c>
      <c r="K224" s="72">
        <v>15.6</v>
      </c>
      <c r="L224" s="72">
        <v>0.8</v>
      </c>
      <c r="M224" s="60">
        <v>0</v>
      </c>
      <c r="N224" s="61"/>
      <c r="O224" s="61">
        <v>0</v>
      </c>
      <c r="P224" s="71">
        <v>4</v>
      </c>
      <c r="Q224" s="72">
        <v>18</v>
      </c>
      <c r="R224" s="72">
        <v>1</v>
      </c>
      <c r="S224" s="71">
        <v>3</v>
      </c>
      <c r="T224" s="72">
        <v>4</v>
      </c>
      <c r="U224" s="72">
        <v>1</v>
      </c>
      <c r="V224" s="79">
        <v>3</v>
      </c>
      <c r="W224" s="79">
        <v>3.86</v>
      </c>
      <c r="X224" s="79">
        <v>2.67</v>
      </c>
      <c r="Y224" s="71">
        <v>1.6</v>
      </c>
      <c r="Z224" s="72">
        <v>1.1000000000000001</v>
      </c>
      <c r="AA224" s="79">
        <v>0.5</v>
      </c>
      <c r="AB224" s="79">
        <v>0.63</v>
      </c>
      <c r="AC224" s="79">
        <v>0.15</v>
      </c>
      <c r="AD224" s="64" t="s">
        <v>25</v>
      </c>
    </row>
    <row r="225" spans="1:30" ht="17.25" thickBot="1">
      <c r="A225" s="73">
        <v>223</v>
      </c>
      <c r="B225" s="58" t="s">
        <v>3192</v>
      </c>
      <c r="C225" s="59" t="s">
        <v>1828</v>
      </c>
      <c r="D225" s="70" t="s">
        <v>102</v>
      </c>
      <c r="E225" s="59" t="s">
        <v>69</v>
      </c>
      <c r="F225" s="70" t="s">
        <v>3206</v>
      </c>
      <c r="G225" s="70">
        <v>2003</v>
      </c>
      <c r="H225" s="71">
        <v>2</v>
      </c>
      <c r="I225" s="72">
        <v>87</v>
      </c>
      <c r="J225" s="72">
        <v>44</v>
      </c>
      <c r="K225" s="72">
        <v>19.3</v>
      </c>
      <c r="L225" s="72">
        <v>1</v>
      </c>
      <c r="M225" s="71">
        <v>1</v>
      </c>
      <c r="N225" s="72">
        <v>63</v>
      </c>
      <c r="O225" s="61">
        <v>0</v>
      </c>
      <c r="P225" s="71">
        <v>1</v>
      </c>
      <c r="Q225" s="72">
        <v>24</v>
      </c>
      <c r="R225" s="61">
        <v>0</v>
      </c>
      <c r="S225" s="60">
        <v>0</v>
      </c>
      <c r="T225" s="61">
        <v>0</v>
      </c>
      <c r="U225" s="72">
        <v>4</v>
      </c>
      <c r="V225" s="78">
        <v>-4</v>
      </c>
      <c r="W225" s="78">
        <v>-4.1399999999999997</v>
      </c>
      <c r="X225" s="78">
        <v>-4.1399999999999997</v>
      </c>
      <c r="Y225" s="71">
        <v>1.2</v>
      </c>
      <c r="Z225" s="72">
        <v>2.2000000000000002</v>
      </c>
      <c r="AA225" s="78">
        <v>-1</v>
      </c>
      <c r="AB225" s="78">
        <v>-1</v>
      </c>
      <c r="AC225" s="78">
        <v>-1.2</v>
      </c>
      <c r="AD225" s="64" t="s">
        <v>25</v>
      </c>
    </row>
    <row r="226" spans="1:30" ht="17.25" thickBot="1">
      <c r="A226" s="73">
        <v>224</v>
      </c>
      <c r="B226" s="58" t="s">
        <v>1977</v>
      </c>
      <c r="C226" s="59" t="s">
        <v>1825</v>
      </c>
      <c r="D226" s="70" t="s">
        <v>104</v>
      </c>
      <c r="E226" s="59" t="s">
        <v>73</v>
      </c>
      <c r="F226" s="70" t="s">
        <v>3814</v>
      </c>
      <c r="G226" s="70">
        <v>1998</v>
      </c>
      <c r="H226" s="60">
        <v>0</v>
      </c>
      <c r="I226" s="61"/>
      <c r="J226" s="61"/>
      <c r="K226" s="61"/>
      <c r="L226" s="61"/>
      <c r="M226" s="60">
        <v>0</v>
      </c>
      <c r="N226" s="61"/>
      <c r="O226" s="61">
        <v>0</v>
      </c>
      <c r="P226" s="60">
        <v>0</v>
      </c>
      <c r="Q226" s="61"/>
      <c r="R226" s="72">
        <v>5</v>
      </c>
      <c r="S226" s="60"/>
      <c r="T226" s="61"/>
      <c r="U226" s="61"/>
      <c r="V226" s="61"/>
      <c r="W226" s="61"/>
      <c r="X226" s="61"/>
      <c r="Y226" s="60"/>
      <c r="Z226" s="61"/>
      <c r="AA226" s="61"/>
      <c r="AB226" s="61"/>
      <c r="AC226" s="61"/>
      <c r="AD226" s="64" t="s">
        <v>25</v>
      </c>
    </row>
    <row r="227" spans="1:30" ht="17.25" thickBot="1">
      <c r="A227" s="73">
        <v>225</v>
      </c>
      <c r="B227" s="58" t="s">
        <v>210</v>
      </c>
      <c r="C227" s="59" t="s">
        <v>1815</v>
      </c>
      <c r="D227" s="70" t="s">
        <v>102</v>
      </c>
      <c r="E227" s="59" t="s">
        <v>91</v>
      </c>
      <c r="F227" s="70" t="s">
        <v>3544</v>
      </c>
      <c r="G227" s="70">
        <v>1992</v>
      </c>
      <c r="H227" s="71">
        <v>4</v>
      </c>
      <c r="I227" s="72">
        <v>34</v>
      </c>
      <c r="J227" s="72">
        <v>9</v>
      </c>
      <c r="K227" s="72">
        <v>7.6</v>
      </c>
      <c r="L227" s="72">
        <v>0.4</v>
      </c>
      <c r="M227" s="60">
        <v>0</v>
      </c>
      <c r="N227" s="61"/>
      <c r="O227" s="61">
        <v>0</v>
      </c>
      <c r="P227" s="71">
        <v>4</v>
      </c>
      <c r="Q227" s="72">
        <v>9</v>
      </c>
      <c r="R227" s="72">
        <v>1</v>
      </c>
      <c r="S227" s="71">
        <v>1.75</v>
      </c>
      <c r="T227" s="72">
        <v>1</v>
      </c>
      <c r="U227" s="72">
        <v>2</v>
      </c>
      <c r="V227" s="78">
        <v>-1</v>
      </c>
      <c r="W227" s="78">
        <v>-2.65</v>
      </c>
      <c r="X227" s="78">
        <v>-3.51</v>
      </c>
      <c r="Y227" s="71">
        <v>0.9</v>
      </c>
      <c r="Z227" s="72">
        <v>1.5</v>
      </c>
      <c r="AA227" s="78">
        <v>-0.6</v>
      </c>
      <c r="AB227" s="78">
        <v>-1.55</v>
      </c>
      <c r="AC227" s="78">
        <v>-1.1599999999999999</v>
      </c>
      <c r="AD227" s="64" t="s">
        <v>25</v>
      </c>
    </row>
    <row r="228" spans="1:30" ht="17.25" thickBot="1">
      <c r="A228" s="73">
        <v>226</v>
      </c>
      <c r="B228" s="58" t="s">
        <v>211</v>
      </c>
      <c r="C228" s="59" t="s">
        <v>1832</v>
      </c>
      <c r="D228" s="70" t="s">
        <v>102</v>
      </c>
      <c r="E228" s="59" t="s">
        <v>67</v>
      </c>
      <c r="F228" s="70" t="s">
        <v>3545</v>
      </c>
      <c r="G228" s="70">
        <v>1999</v>
      </c>
      <c r="H228" s="71">
        <v>4</v>
      </c>
      <c r="I228" s="72">
        <v>276</v>
      </c>
      <c r="J228" s="72">
        <v>69</v>
      </c>
      <c r="K228" s="72">
        <v>61.3</v>
      </c>
      <c r="L228" s="72">
        <v>3.1</v>
      </c>
      <c r="M228" s="71">
        <v>4</v>
      </c>
      <c r="N228" s="72">
        <v>69</v>
      </c>
      <c r="O228" s="61">
        <v>0</v>
      </c>
      <c r="P228" s="60">
        <v>0</v>
      </c>
      <c r="Q228" s="61"/>
      <c r="R228" s="72">
        <v>1</v>
      </c>
      <c r="S228" s="71">
        <v>0.75</v>
      </c>
      <c r="T228" s="72">
        <v>4</v>
      </c>
      <c r="U228" s="72">
        <v>5</v>
      </c>
      <c r="V228" s="78">
        <v>-1</v>
      </c>
      <c r="W228" s="78">
        <v>-0.33</v>
      </c>
      <c r="X228" s="78">
        <v>-1.36</v>
      </c>
      <c r="Y228" s="71">
        <v>4.2</v>
      </c>
      <c r="Z228" s="72">
        <v>3.8</v>
      </c>
      <c r="AA228" s="79">
        <v>0.5</v>
      </c>
      <c r="AB228" s="79">
        <v>0.15</v>
      </c>
      <c r="AC228" s="78">
        <v>-1.07</v>
      </c>
      <c r="AD228" s="64" t="s">
        <v>25</v>
      </c>
    </row>
    <row r="229" spans="1:30" ht="17.25" thickBot="1">
      <c r="A229" s="73">
        <v>227</v>
      </c>
      <c r="B229" s="58" t="s">
        <v>212</v>
      </c>
      <c r="C229" s="59" t="s">
        <v>1830</v>
      </c>
      <c r="D229" s="70" t="s">
        <v>103</v>
      </c>
      <c r="E229" s="59" t="s">
        <v>96</v>
      </c>
      <c r="F229" s="70" t="s">
        <v>3546</v>
      </c>
      <c r="G229" s="70">
        <v>1996</v>
      </c>
      <c r="H229" s="71">
        <v>2</v>
      </c>
      <c r="I229" s="72">
        <v>140</v>
      </c>
      <c r="J229" s="72">
        <v>70</v>
      </c>
      <c r="K229" s="72">
        <v>31.1</v>
      </c>
      <c r="L229" s="72">
        <v>1.6</v>
      </c>
      <c r="M229" s="71">
        <v>2</v>
      </c>
      <c r="N229" s="72">
        <v>70</v>
      </c>
      <c r="O229" s="72">
        <v>1</v>
      </c>
      <c r="P229" s="60">
        <v>0</v>
      </c>
      <c r="Q229" s="61"/>
      <c r="R229" s="61">
        <v>0</v>
      </c>
      <c r="S229" s="60">
        <v>0</v>
      </c>
      <c r="T229" s="61">
        <v>0</v>
      </c>
      <c r="U229" s="72">
        <v>3</v>
      </c>
      <c r="V229" s="78">
        <v>-3</v>
      </c>
      <c r="W229" s="78">
        <v>-1.93</v>
      </c>
      <c r="X229" s="78">
        <v>-0.77</v>
      </c>
      <c r="Y229" s="71">
        <v>2.9</v>
      </c>
      <c r="Z229" s="72">
        <v>3.3</v>
      </c>
      <c r="AA229" s="78">
        <v>-0.3</v>
      </c>
      <c r="AB229" s="78">
        <v>-0.21</v>
      </c>
      <c r="AC229" s="78">
        <v>-0.24</v>
      </c>
      <c r="AD229" s="64" t="s">
        <v>25</v>
      </c>
    </row>
    <row r="230" spans="1:30" ht="17.25" thickBot="1">
      <c r="A230" s="73">
        <v>228</v>
      </c>
      <c r="B230" s="58" t="s">
        <v>212</v>
      </c>
      <c r="C230" s="59" t="s">
        <v>1830</v>
      </c>
      <c r="D230" s="70" t="s">
        <v>103</v>
      </c>
      <c r="E230" s="59" t="s">
        <v>75</v>
      </c>
      <c r="F230" s="70" t="s">
        <v>3546</v>
      </c>
      <c r="G230" s="70">
        <v>1996</v>
      </c>
      <c r="H230" s="71">
        <v>1</v>
      </c>
      <c r="I230" s="72">
        <v>29</v>
      </c>
      <c r="J230" s="72">
        <v>29</v>
      </c>
      <c r="K230" s="72">
        <v>6.4</v>
      </c>
      <c r="L230" s="72">
        <v>0.3</v>
      </c>
      <c r="M230" s="60">
        <v>0</v>
      </c>
      <c r="N230" s="61"/>
      <c r="O230" s="61">
        <v>0</v>
      </c>
      <c r="P230" s="71">
        <v>1</v>
      </c>
      <c r="Q230" s="72">
        <v>29</v>
      </c>
      <c r="R230" s="61">
        <v>0</v>
      </c>
      <c r="S230" s="71">
        <v>3</v>
      </c>
      <c r="T230" s="72">
        <v>1</v>
      </c>
      <c r="U230" s="61">
        <v>0</v>
      </c>
      <c r="V230" s="79">
        <v>1</v>
      </c>
      <c r="W230" s="79">
        <v>3.1</v>
      </c>
      <c r="X230" s="79">
        <v>4.3899999999999997</v>
      </c>
      <c r="Y230" s="71">
        <v>0.5</v>
      </c>
      <c r="Z230" s="72">
        <v>0.4</v>
      </c>
      <c r="AA230" s="79">
        <v>0.1</v>
      </c>
      <c r="AB230" s="79">
        <v>0.41</v>
      </c>
      <c r="AC230" s="79">
        <v>2.13</v>
      </c>
      <c r="AD230" s="64" t="s">
        <v>25</v>
      </c>
    </row>
    <row r="231" spans="1:30" ht="17.25" thickBot="1">
      <c r="A231" s="73">
        <v>229</v>
      </c>
      <c r="B231" s="58" t="s">
        <v>2706</v>
      </c>
      <c r="C231" s="59" t="s">
        <v>1854</v>
      </c>
      <c r="D231" s="70" t="s">
        <v>102</v>
      </c>
      <c r="E231" s="59" t="s">
        <v>81</v>
      </c>
      <c r="F231" s="70" t="s">
        <v>3174</v>
      </c>
      <c r="G231" s="70">
        <v>2001</v>
      </c>
      <c r="H231" s="71">
        <v>5</v>
      </c>
      <c r="I231" s="72">
        <v>442</v>
      </c>
      <c r="J231" s="72">
        <v>88</v>
      </c>
      <c r="K231" s="72">
        <v>98.2</v>
      </c>
      <c r="L231" s="72">
        <v>4.9000000000000004</v>
      </c>
      <c r="M231" s="71">
        <v>5</v>
      </c>
      <c r="N231" s="72">
        <v>88</v>
      </c>
      <c r="O231" s="72">
        <v>4</v>
      </c>
      <c r="P231" s="60">
        <v>0</v>
      </c>
      <c r="Q231" s="61"/>
      <c r="R231" s="61">
        <v>0</v>
      </c>
      <c r="S231" s="71">
        <v>1</v>
      </c>
      <c r="T231" s="72">
        <v>5</v>
      </c>
      <c r="U231" s="72">
        <v>5</v>
      </c>
      <c r="V231" s="61">
        <v>0</v>
      </c>
      <c r="W231" s="61">
        <v>0</v>
      </c>
      <c r="X231" s="61">
        <v>0</v>
      </c>
      <c r="Y231" s="71">
        <v>10.1</v>
      </c>
      <c r="Z231" s="72">
        <v>5.2</v>
      </c>
      <c r="AA231" s="79">
        <v>4.9000000000000004</v>
      </c>
      <c r="AB231" s="79">
        <v>1</v>
      </c>
      <c r="AC231" s="79">
        <v>0.95</v>
      </c>
      <c r="AD231" s="64" t="s">
        <v>25</v>
      </c>
    </row>
    <row r="232" spans="1:30" ht="17.25" thickBot="1">
      <c r="A232" s="73">
        <v>230</v>
      </c>
      <c r="B232" s="58" t="s">
        <v>371</v>
      </c>
      <c r="C232" s="59" t="s">
        <v>1874</v>
      </c>
      <c r="D232" s="70" t="s">
        <v>111</v>
      </c>
      <c r="E232" s="59" t="s">
        <v>63</v>
      </c>
      <c r="F232" s="70" t="s">
        <v>3815</v>
      </c>
      <c r="G232" s="70">
        <v>2002</v>
      </c>
      <c r="H232" s="60">
        <v>0</v>
      </c>
      <c r="I232" s="61"/>
      <c r="J232" s="61"/>
      <c r="K232" s="61"/>
      <c r="L232" s="61"/>
      <c r="M232" s="60">
        <v>0</v>
      </c>
      <c r="N232" s="61"/>
      <c r="O232" s="61">
        <v>0</v>
      </c>
      <c r="P232" s="60">
        <v>0</v>
      </c>
      <c r="Q232" s="61"/>
      <c r="R232" s="72">
        <v>1</v>
      </c>
      <c r="S232" s="60"/>
      <c r="T232" s="61"/>
      <c r="U232" s="61"/>
      <c r="V232" s="61"/>
      <c r="W232" s="61"/>
      <c r="X232" s="61"/>
      <c r="Y232" s="60"/>
      <c r="Z232" s="61"/>
      <c r="AA232" s="61"/>
      <c r="AB232" s="61"/>
      <c r="AC232" s="61"/>
      <c r="AD232" s="64" t="s">
        <v>25</v>
      </c>
    </row>
    <row r="233" spans="1:30" ht="17.25" thickBot="1">
      <c r="A233" s="73">
        <v>231</v>
      </c>
      <c r="B233" s="58" t="s">
        <v>213</v>
      </c>
      <c r="C233" s="59" t="s">
        <v>1815</v>
      </c>
      <c r="D233" s="70" t="s">
        <v>104</v>
      </c>
      <c r="E233" s="59" t="s">
        <v>81</v>
      </c>
      <c r="F233" s="70" t="s">
        <v>3547</v>
      </c>
      <c r="G233" s="70">
        <v>1999</v>
      </c>
      <c r="H233" s="71">
        <v>1</v>
      </c>
      <c r="I233" s="72">
        <v>75</v>
      </c>
      <c r="J233" s="72">
        <v>75</v>
      </c>
      <c r="K233" s="72">
        <v>16.7</v>
      </c>
      <c r="L233" s="72">
        <v>0.8</v>
      </c>
      <c r="M233" s="71">
        <v>1</v>
      </c>
      <c r="N233" s="72">
        <v>75</v>
      </c>
      <c r="O233" s="61">
        <v>0</v>
      </c>
      <c r="P233" s="60">
        <v>0</v>
      </c>
      <c r="Q233" s="61"/>
      <c r="R233" s="61">
        <v>0</v>
      </c>
      <c r="S233" s="71">
        <v>1</v>
      </c>
      <c r="T233" s="72">
        <v>1</v>
      </c>
      <c r="U233" s="72">
        <v>1</v>
      </c>
      <c r="V233" s="61">
        <v>0</v>
      </c>
      <c r="W233" s="61">
        <v>0</v>
      </c>
      <c r="X233" s="61">
        <v>0</v>
      </c>
      <c r="Y233" s="71">
        <v>1.4</v>
      </c>
      <c r="Z233" s="72">
        <v>1.2</v>
      </c>
      <c r="AA233" s="79">
        <v>0.1</v>
      </c>
      <c r="AB233" s="79">
        <v>0.15</v>
      </c>
      <c r="AC233" s="78">
        <v>-1.01</v>
      </c>
      <c r="AD233" s="64" t="s">
        <v>25</v>
      </c>
    </row>
    <row r="234" spans="1:30" ht="17.25" thickBot="1">
      <c r="A234" s="73">
        <v>232</v>
      </c>
      <c r="B234" s="58" t="s">
        <v>214</v>
      </c>
      <c r="C234" s="59" t="s">
        <v>1839</v>
      </c>
      <c r="D234" s="70" t="s">
        <v>103</v>
      </c>
      <c r="E234" s="59" t="s">
        <v>77</v>
      </c>
      <c r="F234" s="70" t="s">
        <v>3548</v>
      </c>
      <c r="G234" s="70">
        <v>1998</v>
      </c>
      <c r="H234" s="71">
        <v>5</v>
      </c>
      <c r="I234" s="72">
        <v>411</v>
      </c>
      <c r="J234" s="72">
        <v>82</v>
      </c>
      <c r="K234" s="72">
        <v>91.3</v>
      </c>
      <c r="L234" s="72">
        <v>4.5999999999999996</v>
      </c>
      <c r="M234" s="71">
        <v>5</v>
      </c>
      <c r="N234" s="72">
        <v>82</v>
      </c>
      <c r="O234" s="72">
        <v>3</v>
      </c>
      <c r="P234" s="60">
        <v>0</v>
      </c>
      <c r="Q234" s="61"/>
      <c r="R234" s="61">
        <v>0</v>
      </c>
      <c r="S234" s="71">
        <v>1.2</v>
      </c>
      <c r="T234" s="72">
        <v>7</v>
      </c>
      <c r="U234" s="72">
        <v>5</v>
      </c>
      <c r="V234" s="79">
        <v>2</v>
      </c>
      <c r="W234" s="79">
        <v>0.44</v>
      </c>
      <c r="X234" s="79">
        <v>0.44</v>
      </c>
      <c r="Y234" s="71">
        <v>8.4</v>
      </c>
      <c r="Z234" s="72">
        <v>5</v>
      </c>
      <c r="AA234" s="79">
        <v>3.4</v>
      </c>
      <c r="AB234" s="79">
        <v>0.74</v>
      </c>
      <c r="AC234" s="78">
        <v>-1.1399999999999999</v>
      </c>
      <c r="AD234" s="64" t="s">
        <v>25</v>
      </c>
    </row>
    <row r="235" spans="1:30" ht="17.25" thickBot="1">
      <c r="A235" s="73">
        <v>233</v>
      </c>
      <c r="B235" s="58" t="s">
        <v>215</v>
      </c>
      <c r="C235" s="59" t="s">
        <v>1828</v>
      </c>
      <c r="D235" s="70" t="s">
        <v>103</v>
      </c>
      <c r="E235" s="59" t="s">
        <v>77</v>
      </c>
      <c r="F235" s="70" t="s">
        <v>3463</v>
      </c>
      <c r="G235" s="70">
        <v>1996</v>
      </c>
      <c r="H235" s="71">
        <v>5</v>
      </c>
      <c r="I235" s="72">
        <v>378</v>
      </c>
      <c r="J235" s="72">
        <v>76</v>
      </c>
      <c r="K235" s="72">
        <v>84</v>
      </c>
      <c r="L235" s="72">
        <v>4.2</v>
      </c>
      <c r="M235" s="71">
        <v>5</v>
      </c>
      <c r="N235" s="72">
        <v>76</v>
      </c>
      <c r="O235" s="72">
        <v>2</v>
      </c>
      <c r="P235" s="60">
        <v>0</v>
      </c>
      <c r="Q235" s="61"/>
      <c r="R235" s="61">
        <v>0</v>
      </c>
      <c r="S235" s="71">
        <v>1.2</v>
      </c>
      <c r="T235" s="72">
        <v>7</v>
      </c>
      <c r="U235" s="72">
        <v>5</v>
      </c>
      <c r="V235" s="79">
        <v>2</v>
      </c>
      <c r="W235" s="79">
        <v>0.48</v>
      </c>
      <c r="X235" s="79">
        <v>0.48</v>
      </c>
      <c r="Y235" s="71">
        <v>8.3000000000000007</v>
      </c>
      <c r="Z235" s="72">
        <v>5.3</v>
      </c>
      <c r="AA235" s="79">
        <v>3</v>
      </c>
      <c r="AB235" s="79">
        <v>0.71</v>
      </c>
      <c r="AC235" s="78">
        <v>-0.85</v>
      </c>
      <c r="AD235" s="64" t="s">
        <v>25</v>
      </c>
    </row>
    <row r="236" spans="1:30" ht="17.25" thickBot="1">
      <c r="A236" s="73">
        <v>234</v>
      </c>
      <c r="B236" s="58" t="s">
        <v>2992</v>
      </c>
      <c r="C236" s="59" t="s">
        <v>1825</v>
      </c>
      <c r="D236" s="70" t="s">
        <v>1822</v>
      </c>
      <c r="E236" s="59" t="s">
        <v>63</v>
      </c>
      <c r="F236" s="70" t="s">
        <v>3549</v>
      </c>
      <c r="G236" s="70">
        <v>1997</v>
      </c>
      <c r="H236" s="71">
        <v>3</v>
      </c>
      <c r="I236" s="72">
        <v>41</v>
      </c>
      <c r="J236" s="72">
        <v>14</v>
      </c>
      <c r="K236" s="72">
        <v>9.1</v>
      </c>
      <c r="L236" s="72">
        <v>0.5</v>
      </c>
      <c r="M236" s="60">
        <v>0</v>
      </c>
      <c r="N236" s="61"/>
      <c r="O236" s="61">
        <v>0</v>
      </c>
      <c r="P236" s="71">
        <v>3</v>
      </c>
      <c r="Q236" s="72">
        <v>14</v>
      </c>
      <c r="R236" s="61">
        <v>0</v>
      </c>
      <c r="S236" s="71">
        <v>2.33</v>
      </c>
      <c r="T236" s="72">
        <v>3</v>
      </c>
      <c r="U236" s="61">
        <v>0</v>
      </c>
      <c r="V236" s="79">
        <v>3</v>
      </c>
      <c r="W236" s="79">
        <v>6.59</v>
      </c>
      <c r="X236" s="79">
        <v>6.15</v>
      </c>
      <c r="Y236" s="71">
        <v>2.2999999999999998</v>
      </c>
      <c r="Z236" s="72">
        <v>0.5</v>
      </c>
      <c r="AA236" s="79">
        <v>1.8</v>
      </c>
      <c r="AB236" s="79">
        <v>4.0599999999999996</v>
      </c>
      <c r="AC236" s="79">
        <v>3.31</v>
      </c>
      <c r="AD236" s="64" t="s">
        <v>25</v>
      </c>
    </row>
    <row r="237" spans="1:30" ht="17.25" thickBot="1">
      <c r="A237" s="73">
        <v>235</v>
      </c>
      <c r="B237" s="58" t="s">
        <v>216</v>
      </c>
      <c r="C237" s="59" t="s">
        <v>1858</v>
      </c>
      <c r="D237" s="70" t="s">
        <v>102</v>
      </c>
      <c r="E237" s="59" t="s">
        <v>75</v>
      </c>
      <c r="F237" s="70" t="s">
        <v>3550</v>
      </c>
      <c r="G237" s="70">
        <v>1991</v>
      </c>
      <c r="H237" s="71">
        <v>5</v>
      </c>
      <c r="I237" s="72">
        <v>373</v>
      </c>
      <c r="J237" s="72">
        <v>75</v>
      </c>
      <c r="K237" s="72">
        <v>82.9</v>
      </c>
      <c r="L237" s="72">
        <v>4.0999999999999996</v>
      </c>
      <c r="M237" s="71">
        <v>5</v>
      </c>
      <c r="N237" s="72">
        <v>75</v>
      </c>
      <c r="O237" s="72">
        <v>1</v>
      </c>
      <c r="P237" s="60">
        <v>0</v>
      </c>
      <c r="Q237" s="61"/>
      <c r="R237" s="61">
        <v>0</v>
      </c>
      <c r="S237" s="71">
        <v>1.4</v>
      </c>
      <c r="T237" s="72">
        <v>3</v>
      </c>
      <c r="U237" s="72">
        <v>8</v>
      </c>
      <c r="V237" s="78">
        <v>-5</v>
      </c>
      <c r="W237" s="78">
        <v>-1.21</v>
      </c>
      <c r="X237" s="78">
        <v>-1.21</v>
      </c>
      <c r="Y237" s="71">
        <v>3.1</v>
      </c>
      <c r="Z237" s="72">
        <v>10.3</v>
      </c>
      <c r="AA237" s="78">
        <v>-7.2</v>
      </c>
      <c r="AB237" s="78">
        <v>-1.74</v>
      </c>
      <c r="AC237" s="78">
        <v>-0.92</v>
      </c>
      <c r="AD237" s="64" t="s">
        <v>25</v>
      </c>
    </row>
    <row r="238" spans="1:30" ht="17.25" thickBot="1">
      <c r="A238" s="73">
        <v>236</v>
      </c>
      <c r="B238" s="58" t="s">
        <v>1955</v>
      </c>
      <c r="C238" s="59" t="s">
        <v>1825</v>
      </c>
      <c r="D238" s="70" t="s">
        <v>1813</v>
      </c>
      <c r="E238" s="59" t="s">
        <v>73</v>
      </c>
      <c r="F238" s="70" t="s">
        <v>3551</v>
      </c>
      <c r="G238" s="70">
        <v>2001</v>
      </c>
      <c r="H238" s="71">
        <v>5</v>
      </c>
      <c r="I238" s="72">
        <v>255</v>
      </c>
      <c r="J238" s="72">
        <v>51</v>
      </c>
      <c r="K238" s="72">
        <v>56.7</v>
      </c>
      <c r="L238" s="72">
        <v>2.8</v>
      </c>
      <c r="M238" s="71">
        <v>2</v>
      </c>
      <c r="N238" s="72">
        <v>82</v>
      </c>
      <c r="O238" s="61">
        <v>0</v>
      </c>
      <c r="P238" s="71">
        <v>3</v>
      </c>
      <c r="Q238" s="72">
        <v>31</v>
      </c>
      <c r="R238" s="61">
        <v>0</v>
      </c>
      <c r="S238" s="71">
        <v>2.4</v>
      </c>
      <c r="T238" s="72">
        <v>8</v>
      </c>
      <c r="U238" s="72">
        <v>4</v>
      </c>
      <c r="V238" s="79">
        <v>4</v>
      </c>
      <c r="W238" s="79">
        <v>1.41</v>
      </c>
      <c r="X238" s="78">
        <v>-0.43</v>
      </c>
      <c r="Y238" s="71">
        <v>5.7</v>
      </c>
      <c r="Z238" s="72">
        <v>4.4000000000000004</v>
      </c>
      <c r="AA238" s="79">
        <v>1.4</v>
      </c>
      <c r="AB238" s="79">
        <v>0.48</v>
      </c>
      <c r="AC238" s="79">
        <v>0.22</v>
      </c>
      <c r="AD238" s="64" t="s">
        <v>25</v>
      </c>
    </row>
    <row r="239" spans="1:30" ht="17.25" thickBot="1">
      <c r="A239" s="73">
        <v>237</v>
      </c>
      <c r="B239" s="58" t="s">
        <v>217</v>
      </c>
      <c r="C239" s="59" t="s">
        <v>1825</v>
      </c>
      <c r="D239" s="70" t="s">
        <v>103</v>
      </c>
      <c r="E239" s="59" t="s">
        <v>67</v>
      </c>
      <c r="F239" s="70" t="s">
        <v>3552</v>
      </c>
      <c r="G239" s="70">
        <v>1996</v>
      </c>
      <c r="H239" s="71">
        <v>4</v>
      </c>
      <c r="I239" s="72">
        <v>284</v>
      </c>
      <c r="J239" s="72">
        <v>71</v>
      </c>
      <c r="K239" s="72">
        <v>63.1</v>
      </c>
      <c r="L239" s="72">
        <v>3.2</v>
      </c>
      <c r="M239" s="71">
        <v>4</v>
      </c>
      <c r="N239" s="72">
        <v>71</v>
      </c>
      <c r="O239" s="72">
        <v>1</v>
      </c>
      <c r="P239" s="60">
        <v>0</v>
      </c>
      <c r="Q239" s="61"/>
      <c r="R239" s="61">
        <v>0</v>
      </c>
      <c r="S239" s="71">
        <v>0.75</v>
      </c>
      <c r="T239" s="72">
        <v>6</v>
      </c>
      <c r="U239" s="72">
        <v>4</v>
      </c>
      <c r="V239" s="79">
        <v>2</v>
      </c>
      <c r="W239" s="79">
        <v>0.63</v>
      </c>
      <c r="X239" s="79">
        <v>1.18</v>
      </c>
      <c r="Y239" s="71">
        <v>5.7</v>
      </c>
      <c r="Z239" s="72">
        <v>3.9</v>
      </c>
      <c r="AA239" s="79">
        <v>1.8</v>
      </c>
      <c r="AB239" s="79">
        <v>0.57999999999999996</v>
      </c>
      <c r="AC239" s="79">
        <v>0.04</v>
      </c>
      <c r="AD239" s="64" t="s">
        <v>25</v>
      </c>
    </row>
    <row r="240" spans="1:30" ht="17.25" thickBot="1">
      <c r="A240" s="73">
        <v>238</v>
      </c>
      <c r="B240" s="58" t="s">
        <v>2707</v>
      </c>
      <c r="C240" s="59" t="s">
        <v>1815</v>
      </c>
      <c r="D240" s="70" t="s">
        <v>104</v>
      </c>
      <c r="E240" s="59" t="s">
        <v>2671</v>
      </c>
      <c r="F240" s="70" t="s">
        <v>2984</v>
      </c>
      <c r="G240" s="70">
        <v>2000</v>
      </c>
      <c r="H240" s="71">
        <v>3</v>
      </c>
      <c r="I240" s="72">
        <v>250</v>
      </c>
      <c r="J240" s="72">
        <v>83</v>
      </c>
      <c r="K240" s="72">
        <v>69.400000000000006</v>
      </c>
      <c r="L240" s="72">
        <v>2.8</v>
      </c>
      <c r="M240" s="71">
        <v>3</v>
      </c>
      <c r="N240" s="72">
        <v>83</v>
      </c>
      <c r="O240" s="72">
        <v>2</v>
      </c>
      <c r="P240" s="60">
        <v>0</v>
      </c>
      <c r="Q240" s="61"/>
      <c r="R240" s="72">
        <v>1</v>
      </c>
      <c r="S240" s="60">
        <v>0</v>
      </c>
      <c r="T240" s="72">
        <v>1</v>
      </c>
      <c r="U240" s="72">
        <v>8</v>
      </c>
      <c r="V240" s="78">
        <v>-7</v>
      </c>
      <c r="W240" s="78">
        <v>-2.52</v>
      </c>
      <c r="X240" s="78">
        <v>-1.7</v>
      </c>
      <c r="Y240" s="71">
        <v>3</v>
      </c>
      <c r="Z240" s="72">
        <v>7</v>
      </c>
      <c r="AA240" s="78">
        <v>-4</v>
      </c>
      <c r="AB240" s="78">
        <v>-1.45</v>
      </c>
      <c r="AC240" s="78">
        <v>-1.63</v>
      </c>
      <c r="AD240" s="64" t="s">
        <v>25</v>
      </c>
    </row>
    <row r="241" spans="1:30" ht="17.25" thickBot="1">
      <c r="A241" s="73">
        <v>239</v>
      </c>
      <c r="B241" s="58" t="s">
        <v>218</v>
      </c>
      <c r="C241" s="59" t="s">
        <v>1815</v>
      </c>
      <c r="D241" s="70" t="s">
        <v>104</v>
      </c>
      <c r="E241" s="59" t="s">
        <v>91</v>
      </c>
      <c r="F241" s="70" t="s">
        <v>3816</v>
      </c>
      <c r="G241" s="70">
        <v>2000</v>
      </c>
      <c r="H241" s="60">
        <v>0</v>
      </c>
      <c r="I241" s="61"/>
      <c r="J241" s="61"/>
      <c r="K241" s="61"/>
      <c r="L241" s="61"/>
      <c r="M241" s="60">
        <v>0</v>
      </c>
      <c r="N241" s="61"/>
      <c r="O241" s="61">
        <v>0</v>
      </c>
      <c r="P241" s="60">
        <v>0</v>
      </c>
      <c r="Q241" s="61"/>
      <c r="R241" s="72">
        <v>3</v>
      </c>
      <c r="S241" s="60"/>
      <c r="T241" s="61"/>
      <c r="U241" s="61"/>
      <c r="V241" s="61"/>
      <c r="W241" s="61"/>
      <c r="X241" s="61"/>
      <c r="Y241" s="60"/>
      <c r="Z241" s="61"/>
      <c r="AA241" s="61"/>
      <c r="AB241" s="61"/>
      <c r="AC241" s="61"/>
      <c r="AD241" s="64" t="s">
        <v>25</v>
      </c>
    </row>
    <row r="242" spans="1:30" ht="17.25" thickBot="1">
      <c r="A242" s="73">
        <v>240</v>
      </c>
      <c r="B242" s="58" t="s">
        <v>219</v>
      </c>
      <c r="C242" s="59" t="s">
        <v>1841</v>
      </c>
      <c r="D242" s="70" t="s">
        <v>102</v>
      </c>
      <c r="E242" s="59" t="s">
        <v>71</v>
      </c>
      <c r="F242" s="70" t="s">
        <v>3553</v>
      </c>
      <c r="G242" s="70">
        <v>2001</v>
      </c>
      <c r="H242" s="71">
        <v>1</v>
      </c>
      <c r="I242" s="72">
        <v>11</v>
      </c>
      <c r="J242" s="72">
        <v>11</v>
      </c>
      <c r="K242" s="72">
        <v>2.4</v>
      </c>
      <c r="L242" s="72">
        <v>0.1</v>
      </c>
      <c r="M242" s="60">
        <v>0</v>
      </c>
      <c r="N242" s="61"/>
      <c r="O242" s="61">
        <v>0</v>
      </c>
      <c r="P242" s="71">
        <v>1</v>
      </c>
      <c r="Q242" s="72">
        <v>11</v>
      </c>
      <c r="R242" s="61">
        <v>0</v>
      </c>
      <c r="S242" s="71">
        <v>3</v>
      </c>
      <c r="T242" s="72">
        <v>2</v>
      </c>
      <c r="U242" s="61">
        <v>0</v>
      </c>
      <c r="V242" s="79">
        <v>2</v>
      </c>
      <c r="W242" s="79">
        <v>16.36</v>
      </c>
      <c r="X242" s="79">
        <v>15.13</v>
      </c>
      <c r="Y242" s="71">
        <v>0.6</v>
      </c>
      <c r="Z242" s="61">
        <v>0</v>
      </c>
      <c r="AA242" s="79">
        <v>0.6</v>
      </c>
      <c r="AB242" s="79">
        <v>4.5199999999999996</v>
      </c>
      <c r="AC242" s="79">
        <v>4.12</v>
      </c>
      <c r="AD242" s="64" t="s">
        <v>25</v>
      </c>
    </row>
    <row r="243" spans="1:30" ht="17.25" thickBot="1">
      <c r="A243" s="73">
        <v>241</v>
      </c>
      <c r="B243" s="58" t="s">
        <v>219</v>
      </c>
      <c r="C243" s="59" t="s">
        <v>1841</v>
      </c>
      <c r="D243" s="70" t="s">
        <v>1822</v>
      </c>
      <c r="E243" s="59" t="s">
        <v>87</v>
      </c>
      <c r="F243" s="70" t="s">
        <v>3553</v>
      </c>
      <c r="G243" s="70">
        <v>2001</v>
      </c>
      <c r="H243" s="71">
        <v>3</v>
      </c>
      <c r="I243" s="72">
        <v>237</v>
      </c>
      <c r="J243" s="72">
        <v>79</v>
      </c>
      <c r="K243" s="72">
        <v>52.7</v>
      </c>
      <c r="L243" s="72">
        <v>2.6</v>
      </c>
      <c r="M243" s="71">
        <v>3</v>
      </c>
      <c r="N243" s="72">
        <v>79</v>
      </c>
      <c r="O243" s="61">
        <v>0</v>
      </c>
      <c r="P243" s="60">
        <v>0</v>
      </c>
      <c r="Q243" s="61"/>
      <c r="R243" s="61">
        <v>0</v>
      </c>
      <c r="S243" s="71">
        <v>1</v>
      </c>
      <c r="T243" s="72">
        <v>4</v>
      </c>
      <c r="U243" s="72">
        <v>5</v>
      </c>
      <c r="V243" s="78">
        <v>-1</v>
      </c>
      <c r="W243" s="78">
        <v>-0.38</v>
      </c>
      <c r="X243" s="78">
        <v>-0.8</v>
      </c>
      <c r="Y243" s="71">
        <v>2.9</v>
      </c>
      <c r="Z243" s="72">
        <v>2.8</v>
      </c>
      <c r="AA243" s="79">
        <v>0.1</v>
      </c>
      <c r="AB243" s="79">
        <v>0.03</v>
      </c>
      <c r="AC243" s="79">
        <v>0.79</v>
      </c>
      <c r="AD243" s="64" t="s">
        <v>25</v>
      </c>
    </row>
    <row r="244" spans="1:30" ht="17.25" thickBot="1">
      <c r="A244" s="73">
        <v>242</v>
      </c>
      <c r="B244" s="58" t="s">
        <v>3008</v>
      </c>
      <c r="C244" s="59" t="s">
        <v>1815</v>
      </c>
      <c r="D244" s="70" t="s">
        <v>104</v>
      </c>
      <c r="E244" s="59" t="s">
        <v>2671</v>
      </c>
      <c r="F244" s="70" t="s">
        <v>3817</v>
      </c>
      <c r="G244" s="70">
        <v>2006</v>
      </c>
      <c r="H244" s="60">
        <v>0</v>
      </c>
      <c r="I244" s="61"/>
      <c r="J244" s="61"/>
      <c r="K244" s="61"/>
      <c r="L244" s="61"/>
      <c r="M244" s="60">
        <v>0</v>
      </c>
      <c r="N244" s="61"/>
      <c r="O244" s="61">
        <v>0</v>
      </c>
      <c r="P244" s="60">
        <v>0</v>
      </c>
      <c r="Q244" s="61"/>
      <c r="R244" s="72">
        <v>2</v>
      </c>
      <c r="S244" s="60"/>
      <c r="T244" s="61"/>
      <c r="U244" s="61"/>
      <c r="V244" s="61"/>
      <c r="W244" s="61"/>
      <c r="X244" s="61"/>
      <c r="Y244" s="60"/>
      <c r="Z244" s="61"/>
      <c r="AA244" s="61"/>
      <c r="AB244" s="61"/>
      <c r="AC244" s="61"/>
      <c r="AD244" s="64" t="s">
        <v>25</v>
      </c>
    </row>
    <row r="245" spans="1:30" ht="17.25" thickBot="1">
      <c r="A245" s="73">
        <v>243</v>
      </c>
      <c r="B245" s="58" t="s">
        <v>372</v>
      </c>
      <c r="C245" s="59" t="s">
        <v>1815</v>
      </c>
      <c r="D245" s="70" t="s">
        <v>111</v>
      </c>
      <c r="E245" s="59" t="s">
        <v>85</v>
      </c>
      <c r="F245" s="70" t="s">
        <v>3554</v>
      </c>
      <c r="G245" s="70">
        <v>1993</v>
      </c>
      <c r="H245" s="71">
        <v>5</v>
      </c>
      <c r="I245" s="72">
        <v>450</v>
      </c>
      <c r="J245" s="72">
        <v>90</v>
      </c>
      <c r="K245" s="72">
        <v>100</v>
      </c>
      <c r="L245" s="72">
        <v>5</v>
      </c>
      <c r="M245" s="71">
        <v>5</v>
      </c>
      <c r="N245" s="72">
        <v>90</v>
      </c>
      <c r="O245" s="72">
        <v>5</v>
      </c>
      <c r="P245" s="60">
        <v>0</v>
      </c>
      <c r="Q245" s="61"/>
      <c r="R245" s="61">
        <v>0</v>
      </c>
      <c r="S245" s="71">
        <v>1.4</v>
      </c>
      <c r="T245" s="72">
        <v>6</v>
      </c>
      <c r="U245" s="72">
        <v>7</v>
      </c>
      <c r="V245" s="78">
        <v>-1</v>
      </c>
      <c r="W245" s="78">
        <v>-0.2</v>
      </c>
      <c r="X245" s="61"/>
      <c r="Y245" s="71">
        <v>6.9</v>
      </c>
      <c r="Z245" s="72">
        <v>7.7</v>
      </c>
      <c r="AA245" s="78">
        <v>-0.8</v>
      </c>
      <c r="AB245" s="78">
        <v>-0.15</v>
      </c>
      <c r="AC245" s="61"/>
      <c r="AD245" s="64" t="s">
        <v>25</v>
      </c>
    </row>
    <row r="246" spans="1:30" ht="17.25" thickBot="1">
      <c r="A246" s="73">
        <v>244</v>
      </c>
      <c r="B246" s="58" t="s">
        <v>220</v>
      </c>
      <c r="C246" s="59" t="s">
        <v>1815</v>
      </c>
      <c r="D246" s="70" t="s">
        <v>103</v>
      </c>
      <c r="E246" s="59" t="s">
        <v>79</v>
      </c>
      <c r="F246" s="70" t="s">
        <v>3555</v>
      </c>
      <c r="G246" s="70">
        <v>2001</v>
      </c>
      <c r="H246" s="71">
        <v>3</v>
      </c>
      <c r="I246" s="72">
        <v>179</v>
      </c>
      <c r="J246" s="72">
        <v>60</v>
      </c>
      <c r="K246" s="72">
        <v>39.799999999999997</v>
      </c>
      <c r="L246" s="72">
        <v>2</v>
      </c>
      <c r="M246" s="71">
        <v>2</v>
      </c>
      <c r="N246" s="72">
        <v>77</v>
      </c>
      <c r="O246" s="72">
        <v>1</v>
      </c>
      <c r="P246" s="71">
        <v>1</v>
      </c>
      <c r="Q246" s="72">
        <v>25</v>
      </c>
      <c r="R246" s="61">
        <v>0</v>
      </c>
      <c r="S246" s="71">
        <v>2.33</v>
      </c>
      <c r="T246" s="72">
        <v>6</v>
      </c>
      <c r="U246" s="72">
        <v>1</v>
      </c>
      <c r="V246" s="79">
        <v>5</v>
      </c>
      <c r="W246" s="79">
        <v>2.5099999999999998</v>
      </c>
      <c r="X246" s="79">
        <v>1.52</v>
      </c>
      <c r="Y246" s="71">
        <v>4.8</v>
      </c>
      <c r="Z246" s="72">
        <v>1.4</v>
      </c>
      <c r="AA246" s="79">
        <v>3.4</v>
      </c>
      <c r="AB246" s="79">
        <v>1.71</v>
      </c>
      <c r="AC246" s="79">
        <v>1.42</v>
      </c>
      <c r="AD246" s="64" t="s">
        <v>25</v>
      </c>
    </row>
    <row r="247" spans="1:30" ht="17.25" thickBot="1">
      <c r="A247" s="73">
        <v>245</v>
      </c>
      <c r="B247" s="58" t="s">
        <v>221</v>
      </c>
      <c r="C247" s="59" t="s">
        <v>1855</v>
      </c>
      <c r="D247" s="70" t="s">
        <v>103</v>
      </c>
      <c r="E247" s="59" t="s">
        <v>63</v>
      </c>
      <c r="F247" s="70" t="s">
        <v>3556</v>
      </c>
      <c r="G247" s="70">
        <v>1991</v>
      </c>
      <c r="H247" s="71">
        <v>3</v>
      </c>
      <c r="I247" s="72">
        <v>20</v>
      </c>
      <c r="J247" s="72">
        <v>7</v>
      </c>
      <c r="K247" s="72">
        <v>4.4000000000000004</v>
      </c>
      <c r="L247" s="72">
        <v>0.2</v>
      </c>
      <c r="M247" s="60">
        <v>0</v>
      </c>
      <c r="N247" s="61"/>
      <c r="O247" s="61">
        <v>0</v>
      </c>
      <c r="P247" s="71">
        <v>3</v>
      </c>
      <c r="Q247" s="72">
        <v>7</v>
      </c>
      <c r="R247" s="72">
        <v>2</v>
      </c>
      <c r="S247" s="71">
        <v>2.33</v>
      </c>
      <c r="T247" s="72">
        <v>1</v>
      </c>
      <c r="U247" s="72">
        <v>1</v>
      </c>
      <c r="V247" s="61">
        <v>0</v>
      </c>
      <c r="W247" s="61">
        <v>0</v>
      </c>
      <c r="X247" s="78">
        <v>-1.05</v>
      </c>
      <c r="Y247" s="71">
        <v>1.4</v>
      </c>
      <c r="Z247" s="72">
        <v>0.9</v>
      </c>
      <c r="AA247" s="79">
        <v>0.6</v>
      </c>
      <c r="AB247" s="79">
        <v>2.61</v>
      </c>
      <c r="AC247" s="79">
        <v>1.63</v>
      </c>
      <c r="AD247" s="64" t="s">
        <v>25</v>
      </c>
    </row>
    <row r="248" spans="1:30" ht="17.25" thickBot="1">
      <c r="A248" s="73">
        <v>246</v>
      </c>
      <c r="B248" s="58" t="s">
        <v>222</v>
      </c>
      <c r="C248" s="59" t="s">
        <v>1844</v>
      </c>
      <c r="D248" s="70" t="s">
        <v>1822</v>
      </c>
      <c r="E248" s="59" t="s">
        <v>79</v>
      </c>
      <c r="F248" s="70" t="s">
        <v>3557</v>
      </c>
      <c r="G248" s="70">
        <v>1996</v>
      </c>
      <c r="H248" s="71">
        <v>5</v>
      </c>
      <c r="I248" s="72">
        <v>254</v>
      </c>
      <c r="J248" s="72">
        <v>51</v>
      </c>
      <c r="K248" s="72">
        <v>56.4</v>
      </c>
      <c r="L248" s="72">
        <v>2.8</v>
      </c>
      <c r="M248" s="71">
        <v>3</v>
      </c>
      <c r="N248" s="72">
        <v>65</v>
      </c>
      <c r="O248" s="61">
        <v>0</v>
      </c>
      <c r="P248" s="71">
        <v>2</v>
      </c>
      <c r="Q248" s="72">
        <v>30</v>
      </c>
      <c r="R248" s="61">
        <v>0</v>
      </c>
      <c r="S248" s="71">
        <v>2.6</v>
      </c>
      <c r="T248" s="72">
        <v>7</v>
      </c>
      <c r="U248" s="72">
        <v>3</v>
      </c>
      <c r="V248" s="79">
        <v>4</v>
      </c>
      <c r="W248" s="79">
        <v>1.42</v>
      </c>
      <c r="X248" s="78">
        <v>-0.42</v>
      </c>
      <c r="Y248" s="71">
        <v>6.6</v>
      </c>
      <c r="Z248" s="72">
        <v>2.8</v>
      </c>
      <c r="AA248" s="79">
        <v>3.8</v>
      </c>
      <c r="AB248" s="79">
        <v>1.35</v>
      </c>
      <c r="AC248" s="79">
        <v>1.1499999999999999</v>
      </c>
      <c r="AD248" s="64" t="s">
        <v>25</v>
      </c>
    </row>
    <row r="249" spans="1:30" ht="17.25" thickBot="1">
      <c r="A249" s="73">
        <v>247</v>
      </c>
      <c r="B249" s="58" t="s">
        <v>2708</v>
      </c>
      <c r="C249" s="59" t="s">
        <v>1828</v>
      </c>
      <c r="D249" s="70" t="s">
        <v>104</v>
      </c>
      <c r="E249" s="59" t="s">
        <v>2671</v>
      </c>
      <c r="F249" s="70" t="s">
        <v>3558</v>
      </c>
      <c r="G249" s="70">
        <v>1997</v>
      </c>
      <c r="H249" s="71">
        <v>4</v>
      </c>
      <c r="I249" s="72">
        <v>269</v>
      </c>
      <c r="J249" s="72">
        <v>67</v>
      </c>
      <c r="K249" s="72">
        <v>74.7</v>
      </c>
      <c r="L249" s="72">
        <v>3</v>
      </c>
      <c r="M249" s="71">
        <v>3</v>
      </c>
      <c r="N249" s="72">
        <v>85</v>
      </c>
      <c r="O249" s="72">
        <v>2</v>
      </c>
      <c r="P249" s="71">
        <v>1</v>
      </c>
      <c r="Q249" s="72">
        <v>14</v>
      </c>
      <c r="R249" s="61">
        <v>0</v>
      </c>
      <c r="S249" s="60">
        <v>0</v>
      </c>
      <c r="T249" s="72">
        <v>1</v>
      </c>
      <c r="U249" s="72">
        <v>5</v>
      </c>
      <c r="V249" s="78">
        <v>-4</v>
      </c>
      <c r="W249" s="78">
        <v>-1.34</v>
      </c>
      <c r="X249" s="79">
        <v>2.62</v>
      </c>
      <c r="Y249" s="71">
        <v>3.2</v>
      </c>
      <c r="Z249" s="72">
        <v>4.4000000000000004</v>
      </c>
      <c r="AA249" s="78">
        <v>-1.2</v>
      </c>
      <c r="AB249" s="78">
        <v>-0.4</v>
      </c>
      <c r="AC249" s="79">
        <v>2.17</v>
      </c>
      <c r="AD249" s="64" t="s">
        <v>25</v>
      </c>
    </row>
    <row r="250" spans="1:30" ht="17.25" thickBot="1">
      <c r="A250" s="73">
        <v>248</v>
      </c>
      <c r="B250" s="58" t="s">
        <v>1781</v>
      </c>
      <c r="C250" s="59" t="s">
        <v>1833</v>
      </c>
      <c r="D250" s="70" t="s">
        <v>103</v>
      </c>
      <c r="E250" s="59" t="s">
        <v>95</v>
      </c>
      <c r="F250" s="70" t="s">
        <v>3559</v>
      </c>
      <c r="G250" s="70">
        <v>2000</v>
      </c>
      <c r="H250" s="71">
        <v>2</v>
      </c>
      <c r="I250" s="72">
        <v>38</v>
      </c>
      <c r="J250" s="72">
        <v>19</v>
      </c>
      <c r="K250" s="72">
        <v>8.4</v>
      </c>
      <c r="L250" s="72">
        <v>0.4</v>
      </c>
      <c r="M250" s="60">
        <v>0</v>
      </c>
      <c r="N250" s="61"/>
      <c r="O250" s="61">
        <v>0</v>
      </c>
      <c r="P250" s="71">
        <v>2</v>
      </c>
      <c r="Q250" s="72">
        <v>19</v>
      </c>
      <c r="R250" s="72">
        <v>3</v>
      </c>
      <c r="S250" s="60">
        <v>0</v>
      </c>
      <c r="T250" s="61">
        <v>0</v>
      </c>
      <c r="U250" s="72">
        <v>1</v>
      </c>
      <c r="V250" s="78">
        <v>-1</v>
      </c>
      <c r="W250" s="78">
        <v>-2.37</v>
      </c>
      <c r="X250" s="78">
        <v>-1.71</v>
      </c>
      <c r="Y250" s="71">
        <v>0.9</v>
      </c>
      <c r="Z250" s="72">
        <v>0.7</v>
      </c>
      <c r="AA250" s="79">
        <v>0.2</v>
      </c>
      <c r="AB250" s="79">
        <v>0.5</v>
      </c>
      <c r="AC250" s="79">
        <v>1.54</v>
      </c>
      <c r="AD250" s="64" t="s">
        <v>25</v>
      </c>
    </row>
    <row r="251" spans="1:30" ht="17.25" thickBot="1">
      <c r="A251" s="73">
        <v>249</v>
      </c>
      <c r="B251" s="58" t="s">
        <v>223</v>
      </c>
      <c r="C251" s="59" t="s">
        <v>1828</v>
      </c>
      <c r="D251" s="70" t="s">
        <v>104</v>
      </c>
      <c r="E251" s="59" t="s">
        <v>77</v>
      </c>
      <c r="F251" s="70" t="s">
        <v>3560</v>
      </c>
      <c r="G251" s="70">
        <v>1990</v>
      </c>
      <c r="H251" s="71">
        <v>1</v>
      </c>
      <c r="I251" s="72">
        <v>7</v>
      </c>
      <c r="J251" s="72">
        <v>7</v>
      </c>
      <c r="K251" s="72">
        <v>1.6</v>
      </c>
      <c r="L251" s="72">
        <v>0.1</v>
      </c>
      <c r="M251" s="60">
        <v>0</v>
      </c>
      <c r="N251" s="61"/>
      <c r="O251" s="61">
        <v>0</v>
      </c>
      <c r="P251" s="71">
        <v>1</v>
      </c>
      <c r="Q251" s="72">
        <v>7</v>
      </c>
      <c r="R251" s="72">
        <v>3</v>
      </c>
      <c r="S251" s="71">
        <v>1</v>
      </c>
      <c r="T251" s="61">
        <v>0</v>
      </c>
      <c r="U251" s="61">
        <v>0</v>
      </c>
      <c r="V251" s="61">
        <v>0</v>
      </c>
      <c r="W251" s="61">
        <v>0</v>
      </c>
      <c r="X251" s="78">
        <v>-0.41</v>
      </c>
      <c r="Y251" s="71">
        <v>0.4</v>
      </c>
      <c r="Z251" s="72">
        <v>0.1</v>
      </c>
      <c r="AA251" s="79">
        <v>0.3</v>
      </c>
      <c r="AB251" s="79">
        <v>3.61</v>
      </c>
      <c r="AC251" s="79">
        <v>2.81</v>
      </c>
      <c r="AD251" s="64" t="s">
        <v>25</v>
      </c>
    </row>
    <row r="252" spans="1:30" ht="17.25" thickBot="1">
      <c r="A252" s="73">
        <v>250</v>
      </c>
      <c r="B252" s="58" t="s">
        <v>2709</v>
      </c>
      <c r="C252" s="59" t="s">
        <v>1866</v>
      </c>
      <c r="D252" s="70" t="s">
        <v>104</v>
      </c>
      <c r="E252" s="59" t="s">
        <v>2671</v>
      </c>
      <c r="F252" s="70" t="s">
        <v>3561</v>
      </c>
      <c r="G252" s="70">
        <v>2001</v>
      </c>
      <c r="H252" s="71">
        <v>4</v>
      </c>
      <c r="I252" s="72">
        <v>242</v>
      </c>
      <c r="J252" s="72">
        <v>61</v>
      </c>
      <c r="K252" s="72">
        <v>67.2</v>
      </c>
      <c r="L252" s="72">
        <v>2.7</v>
      </c>
      <c r="M252" s="71">
        <v>3</v>
      </c>
      <c r="N252" s="72">
        <v>74</v>
      </c>
      <c r="O252" s="72">
        <v>1</v>
      </c>
      <c r="P252" s="71">
        <v>1</v>
      </c>
      <c r="Q252" s="72">
        <v>20</v>
      </c>
      <c r="R252" s="61">
        <v>0</v>
      </c>
      <c r="S252" s="60">
        <v>0</v>
      </c>
      <c r="T252" s="72">
        <v>1</v>
      </c>
      <c r="U252" s="72">
        <v>5</v>
      </c>
      <c r="V252" s="78">
        <v>-4</v>
      </c>
      <c r="W252" s="78">
        <v>-1.49</v>
      </c>
      <c r="X252" s="79">
        <v>1.56</v>
      </c>
      <c r="Y252" s="71">
        <v>2</v>
      </c>
      <c r="Z252" s="72">
        <v>4.3</v>
      </c>
      <c r="AA252" s="78">
        <v>-2.2999999999999998</v>
      </c>
      <c r="AB252" s="78">
        <v>-0.87</v>
      </c>
      <c r="AC252" s="79">
        <v>0.24</v>
      </c>
      <c r="AD252" s="64" t="s">
        <v>25</v>
      </c>
    </row>
    <row r="253" spans="1:30" ht="17.25" thickBot="1">
      <c r="A253" s="73">
        <v>251</v>
      </c>
      <c r="B253" s="58" t="s">
        <v>224</v>
      </c>
      <c r="C253" s="59" t="s">
        <v>1859</v>
      </c>
      <c r="D253" s="70" t="s">
        <v>102</v>
      </c>
      <c r="E253" s="59" t="s">
        <v>93</v>
      </c>
      <c r="F253" s="70" t="s">
        <v>3562</v>
      </c>
      <c r="G253" s="70">
        <v>1997</v>
      </c>
      <c r="H253" s="71">
        <v>3</v>
      </c>
      <c r="I253" s="72">
        <v>19</v>
      </c>
      <c r="J253" s="72">
        <v>6</v>
      </c>
      <c r="K253" s="72">
        <v>4.2</v>
      </c>
      <c r="L253" s="72">
        <v>0.2</v>
      </c>
      <c r="M253" s="60">
        <v>0</v>
      </c>
      <c r="N253" s="61"/>
      <c r="O253" s="61">
        <v>0</v>
      </c>
      <c r="P253" s="71">
        <v>3</v>
      </c>
      <c r="Q253" s="72">
        <v>6</v>
      </c>
      <c r="R253" s="72">
        <v>2</v>
      </c>
      <c r="S253" s="71">
        <v>1</v>
      </c>
      <c r="T253" s="72">
        <v>2</v>
      </c>
      <c r="U253" s="72">
        <v>1</v>
      </c>
      <c r="V253" s="79">
        <v>1</v>
      </c>
      <c r="W253" s="79">
        <v>4.74</v>
      </c>
      <c r="X253" s="79">
        <v>6.2</v>
      </c>
      <c r="Y253" s="71">
        <v>1.3</v>
      </c>
      <c r="Z253" s="72">
        <v>0.3</v>
      </c>
      <c r="AA253" s="79">
        <v>1</v>
      </c>
      <c r="AB253" s="79">
        <v>4.8099999999999996</v>
      </c>
      <c r="AC253" s="79">
        <v>5.69</v>
      </c>
      <c r="AD253" s="64" t="s">
        <v>25</v>
      </c>
    </row>
    <row r="254" spans="1:30" ht="17.25" thickBot="1">
      <c r="A254" s="73">
        <v>252</v>
      </c>
      <c r="B254" s="58" t="s">
        <v>225</v>
      </c>
      <c r="C254" s="59" t="s">
        <v>1817</v>
      </c>
      <c r="D254" s="70" t="s">
        <v>103</v>
      </c>
      <c r="E254" s="59" t="s">
        <v>83</v>
      </c>
      <c r="F254" s="70" t="s">
        <v>3563</v>
      </c>
      <c r="G254" s="70">
        <v>1999</v>
      </c>
      <c r="H254" s="71">
        <v>5</v>
      </c>
      <c r="I254" s="72">
        <v>417</v>
      </c>
      <c r="J254" s="72">
        <v>83</v>
      </c>
      <c r="K254" s="72">
        <v>92.7</v>
      </c>
      <c r="L254" s="72">
        <v>4.5999999999999996</v>
      </c>
      <c r="M254" s="71">
        <v>5</v>
      </c>
      <c r="N254" s="72">
        <v>83</v>
      </c>
      <c r="O254" s="72">
        <v>4</v>
      </c>
      <c r="P254" s="60">
        <v>0</v>
      </c>
      <c r="Q254" s="61"/>
      <c r="R254" s="61">
        <v>0</v>
      </c>
      <c r="S254" s="71">
        <v>1.8</v>
      </c>
      <c r="T254" s="72">
        <v>8</v>
      </c>
      <c r="U254" s="72">
        <v>10</v>
      </c>
      <c r="V254" s="78">
        <v>-2</v>
      </c>
      <c r="W254" s="78">
        <v>-0.43</v>
      </c>
      <c r="X254" s="78">
        <v>-8.61</v>
      </c>
      <c r="Y254" s="71">
        <v>8.6999999999999993</v>
      </c>
      <c r="Z254" s="72">
        <v>7.5</v>
      </c>
      <c r="AA254" s="79">
        <v>1.2</v>
      </c>
      <c r="AB254" s="79">
        <v>0.26</v>
      </c>
      <c r="AC254" s="78">
        <v>-3.38</v>
      </c>
      <c r="AD254" s="64" t="s">
        <v>25</v>
      </c>
    </row>
    <row r="255" spans="1:30" ht="17.25" thickBot="1">
      <c r="A255" s="73">
        <v>253</v>
      </c>
      <c r="B255" s="58" t="s">
        <v>2710</v>
      </c>
      <c r="C255" s="59" t="s">
        <v>1847</v>
      </c>
      <c r="D255" s="70" t="s">
        <v>111</v>
      </c>
      <c r="E255" s="59" t="s">
        <v>2671</v>
      </c>
      <c r="F255" s="70" t="s">
        <v>3564</v>
      </c>
      <c r="G255" s="70">
        <v>1992</v>
      </c>
      <c r="H255" s="71">
        <v>4</v>
      </c>
      <c r="I255" s="72">
        <v>360</v>
      </c>
      <c r="J255" s="72">
        <v>90</v>
      </c>
      <c r="K255" s="72">
        <v>100</v>
      </c>
      <c r="L255" s="72">
        <v>4</v>
      </c>
      <c r="M255" s="71">
        <v>4</v>
      </c>
      <c r="N255" s="72">
        <v>90</v>
      </c>
      <c r="O255" s="72">
        <v>4</v>
      </c>
      <c r="P255" s="60">
        <v>0</v>
      </c>
      <c r="Q255" s="61"/>
      <c r="R255" s="61">
        <v>0</v>
      </c>
      <c r="S255" s="60">
        <v>0</v>
      </c>
      <c r="T255" s="72">
        <v>2</v>
      </c>
      <c r="U255" s="72">
        <v>10</v>
      </c>
      <c r="V255" s="78">
        <v>-8</v>
      </c>
      <c r="W255" s="78">
        <v>-2</v>
      </c>
      <c r="X255" s="61"/>
      <c r="Y255" s="71">
        <v>4.4000000000000004</v>
      </c>
      <c r="Z255" s="72">
        <v>8.1999999999999993</v>
      </c>
      <c r="AA255" s="78">
        <v>-3.8</v>
      </c>
      <c r="AB255" s="78">
        <v>-0.95</v>
      </c>
      <c r="AC255" s="61"/>
      <c r="AD255" s="64" t="s">
        <v>25</v>
      </c>
    </row>
    <row r="256" spans="1:30" ht="17.25" thickBot="1">
      <c r="A256" s="73">
        <v>254</v>
      </c>
      <c r="B256" s="58" t="s">
        <v>226</v>
      </c>
      <c r="C256" s="59" t="s">
        <v>1815</v>
      </c>
      <c r="D256" s="70" t="s">
        <v>104</v>
      </c>
      <c r="E256" s="59" t="s">
        <v>96</v>
      </c>
      <c r="F256" s="70" t="s">
        <v>3565</v>
      </c>
      <c r="G256" s="70">
        <v>1993</v>
      </c>
      <c r="H256" s="71">
        <v>3</v>
      </c>
      <c r="I256" s="72">
        <v>181</v>
      </c>
      <c r="J256" s="72">
        <v>60</v>
      </c>
      <c r="K256" s="72">
        <v>40.200000000000003</v>
      </c>
      <c r="L256" s="72">
        <v>2</v>
      </c>
      <c r="M256" s="71">
        <v>2</v>
      </c>
      <c r="N256" s="72">
        <v>90</v>
      </c>
      <c r="O256" s="72">
        <v>2</v>
      </c>
      <c r="P256" s="71">
        <v>1</v>
      </c>
      <c r="Q256" s="72">
        <v>1</v>
      </c>
      <c r="R256" s="72">
        <v>1</v>
      </c>
      <c r="S256" s="60">
        <v>0</v>
      </c>
      <c r="T256" s="61">
        <v>0</v>
      </c>
      <c r="U256" s="72">
        <v>5</v>
      </c>
      <c r="V256" s="78">
        <v>-5</v>
      </c>
      <c r="W256" s="78">
        <v>-2.4900000000000002</v>
      </c>
      <c r="X256" s="78">
        <v>-1.82</v>
      </c>
      <c r="Y256" s="71">
        <v>3.3</v>
      </c>
      <c r="Z256" s="72">
        <v>4.5999999999999996</v>
      </c>
      <c r="AA256" s="78">
        <v>-1.3</v>
      </c>
      <c r="AB256" s="78">
        <v>-0.64</v>
      </c>
      <c r="AC256" s="78">
        <v>-1</v>
      </c>
      <c r="AD256" s="64" t="s">
        <v>25</v>
      </c>
    </row>
    <row r="257" spans="1:30" ht="17.25" thickBot="1">
      <c r="A257" s="73">
        <v>255</v>
      </c>
      <c r="B257" s="58" t="s">
        <v>227</v>
      </c>
      <c r="C257" s="59" t="s">
        <v>1839</v>
      </c>
      <c r="D257" s="70" t="s">
        <v>1836</v>
      </c>
      <c r="E257" s="59" t="s">
        <v>91</v>
      </c>
      <c r="F257" s="70" t="s">
        <v>3566</v>
      </c>
      <c r="G257" s="70">
        <v>1996</v>
      </c>
      <c r="H257" s="71">
        <v>3</v>
      </c>
      <c r="I257" s="72">
        <v>21</v>
      </c>
      <c r="J257" s="72">
        <v>7</v>
      </c>
      <c r="K257" s="72">
        <v>4.7</v>
      </c>
      <c r="L257" s="72">
        <v>0.2</v>
      </c>
      <c r="M257" s="60">
        <v>0</v>
      </c>
      <c r="N257" s="61"/>
      <c r="O257" s="61">
        <v>0</v>
      </c>
      <c r="P257" s="71">
        <v>3</v>
      </c>
      <c r="Q257" s="72">
        <v>7</v>
      </c>
      <c r="R257" s="72">
        <v>1</v>
      </c>
      <c r="S257" s="71">
        <v>1.33</v>
      </c>
      <c r="T257" s="61">
        <v>0</v>
      </c>
      <c r="U257" s="72">
        <v>1</v>
      </c>
      <c r="V257" s="78">
        <v>-1</v>
      </c>
      <c r="W257" s="78">
        <v>-4.29</v>
      </c>
      <c r="X257" s="78">
        <v>-5.12</v>
      </c>
      <c r="Y257" s="71">
        <v>0.5</v>
      </c>
      <c r="Z257" s="72">
        <v>0.5</v>
      </c>
      <c r="AA257" s="79">
        <v>0.1</v>
      </c>
      <c r="AB257" s="79">
        <v>0.39</v>
      </c>
      <c r="AC257" s="79">
        <v>0.9</v>
      </c>
      <c r="AD257" s="64" t="s">
        <v>25</v>
      </c>
    </row>
    <row r="258" spans="1:30" ht="17.25" thickBot="1">
      <c r="A258" s="73">
        <v>256</v>
      </c>
      <c r="B258" s="58" t="s">
        <v>373</v>
      </c>
      <c r="C258" s="59" t="s">
        <v>1835</v>
      </c>
      <c r="D258" s="70" t="s">
        <v>111</v>
      </c>
      <c r="E258" s="59" t="s">
        <v>79</v>
      </c>
      <c r="F258" s="70" t="s">
        <v>3818</v>
      </c>
      <c r="G258" s="70">
        <v>1998</v>
      </c>
      <c r="H258" s="60">
        <v>0</v>
      </c>
      <c r="I258" s="61"/>
      <c r="J258" s="61"/>
      <c r="K258" s="61"/>
      <c r="L258" s="61"/>
      <c r="M258" s="60">
        <v>0</v>
      </c>
      <c r="N258" s="61"/>
      <c r="O258" s="61">
        <v>0</v>
      </c>
      <c r="P258" s="60">
        <v>0</v>
      </c>
      <c r="Q258" s="61"/>
      <c r="R258" s="72">
        <v>5</v>
      </c>
      <c r="S258" s="60"/>
      <c r="T258" s="61"/>
      <c r="U258" s="61"/>
      <c r="V258" s="61"/>
      <c r="W258" s="61"/>
      <c r="X258" s="61"/>
      <c r="Y258" s="60"/>
      <c r="Z258" s="61"/>
      <c r="AA258" s="61"/>
      <c r="AB258" s="61"/>
      <c r="AC258" s="61"/>
      <c r="AD258" s="64" t="s">
        <v>25</v>
      </c>
    </row>
    <row r="259" spans="1:30" ht="17.25" thickBot="1">
      <c r="A259" s="73">
        <v>257</v>
      </c>
      <c r="B259" s="58" t="s">
        <v>2864</v>
      </c>
      <c r="C259" s="59" t="s">
        <v>1815</v>
      </c>
      <c r="D259" s="70" t="s">
        <v>104</v>
      </c>
      <c r="E259" s="59" t="s">
        <v>95</v>
      </c>
      <c r="F259" s="70" t="s">
        <v>3567</v>
      </c>
      <c r="G259" s="70">
        <v>1998</v>
      </c>
      <c r="H259" s="71">
        <v>3</v>
      </c>
      <c r="I259" s="72">
        <v>195</v>
      </c>
      <c r="J259" s="72">
        <v>65</v>
      </c>
      <c r="K259" s="72">
        <v>43.3</v>
      </c>
      <c r="L259" s="72">
        <v>2.2000000000000002</v>
      </c>
      <c r="M259" s="71">
        <v>2</v>
      </c>
      <c r="N259" s="72">
        <v>90</v>
      </c>
      <c r="O259" s="72">
        <v>2</v>
      </c>
      <c r="P259" s="71">
        <v>1</v>
      </c>
      <c r="Q259" s="72">
        <v>15</v>
      </c>
      <c r="R259" s="61">
        <v>0</v>
      </c>
      <c r="S259" s="71">
        <v>0.33</v>
      </c>
      <c r="T259" s="61">
        <v>0</v>
      </c>
      <c r="U259" s="72">
        <v>2</v>
      </c>
      <c r="V259" s="78">
        <v>-2</v>
      </c>
      <c r="W259" s="78">
        <v>-0.92</v>
      </c>
      <c r="X259" s="78">
        <v>-0.22</v>
      </c>
      <c r="Y259" s="71">
        <v>2.5</v>
      </c>
      <c r="Z259" s="72">
        <v>4</v>
      </c>
      <c r="AA259" s="78">
        <v>-1.5</v>
      </c>
      <c r="AB259" s="78">
        <v>-0.69</v>
      </c>
      <c r="AC259" s="79">
        <v>0.4</v>
      </c>
      <c r="AD259" s="64" t="s">
        <v>25</v>
      </c>
    </row>
    <row r="260" spans="1:30" ht="17.25" thickBot="1">
      <c r="A260" s="73">
        <v>258</v>
      </c>
      <c r="B260" s="58" t="s">
        <v>2755</v>
      </c>
      <c r="C260" s="80"/>
      <c r="D260" s="70" t="s">
        <v>103</v>
      </c>
      <c r="E260" s="59" t="s">
        <v>83</v>
      </c>
      <c r="F260" s="81"/>
      <c r="G260" s="81"/>
      <c r="H260" s="60">
        <v>0</v>
      </c>
      <c r="I260" s="61"/>
      <c r="J260" s="61"/>
      <c r="K260" s="61"/>
      <c r="L260" s="61"/>
      <c r="M260" s="60">
        <v>0</v>
      </c>
      <c r="N260" s="61"/>
      <c r="O260" s="61">
        <v>0</v>
      </c>
      <c r="P260" s="60">
        <v>0</v>
      </c>
      <c r="Q260" s="61"/>
      <c r="R260" s="72">
        <v>2</v>
      </c>
      <c r="S260" s="60"/>
      <c r="T260" s="61"/>
      <c r="U260" s="61"/>
      <c r="V260" s="61"/>
      <c r="W260" s="61"/>
      <c r="X260" s="61"/>
      <c r="Y260" s="60"/>
      <c r="Z260" s="61"/>
      <c r="AA260" s="61"/>
      <c r="AB260" s="61"/>
      <c r="AC260" s="61"/>
      <c r="AD260" s="64" t="s">
        <v>25</v>
      </c>
    </row>
    <row r="261" spans="1:30" ht="17.25" thickBot="1">
      <c r="A261" s="73">
        <v>259</v>
      </c>
      <c r="B261" s="58" t="s">
        <v>2711</v>
      </c>
      <c r="C261" s="59" t="s">
        <v>1873</v>
      </c>
      <c r="D261" s="70" t="s">
        <v>104</v>
      </c>
      <c r="E261" s="59" t="s">
        <v>95</v>
      </c>
      <c r="F261" s="70" t="s">
        <v>3011</v>
      </c>
      <c r="G261" s="70">
        <v>2003</v>
      </c>
      <c r="H261" s="71">
        <v>5</v>
      </c>
      <c r="I261" s="72">
        <v>433</v>
      </c>
      <c r="J261" s="72">
        <v>87</v>
      </c>
      <c r="K261" s="72">
        <v>96.2</v>
      </c>
      <c r="L261" s="72">
        <v>4.8</v>
      </c>
      <c r="M261" s="71">
        <v>5</v>
      </c>
      <c r="N261" s="72">
        <v>87</v>
      </c>
      <c r="O261" s="72">
        <v>4</v>
      </c>
      <c r="P261" s="60">
        <v>0</v>
      </c>
      <c r="Q261" s="61"/>
      <c r="R261" s="61">
        <v>0</v>
      </c>
      <c r="S261" s="71">
        <v>0.6</v>
      </c>
      <c r="T261" s="72">
        <v>4</v>
      </c>
      <c r="U261" s="72">
        <v>8</v>
      </c>
      <c r="V261" s="78">
        <v>-4</v>
      </c>
      <c r="W261" s="78">
        <v>-0.83</v>
      </c>
      <c r="X261" s="78">
        <v>-0.83</v>
      </c>
      <c r="Y261" s="71">
        <v>5.7</v>
      </c>
      <c r="Z261" s="72">
        <v>10.3</v>
      </c>
      <c r="AA261" s="78">
        <v>-4.5999999999999996</v>
      </c>
      <c r="AB261" s="78">
        <v>-0.95</v>
      </c>
      <c r="AC261" s="78">
        <v>-0.89</v>
      </c>
      <c r="AD261" s="64" t="s">
        <v>25</v>
      </c>
    </row>
    <row r="262" spans="1:30" ht="17.25" thickBot="1">
      <c r="A262" s="73">
        <v>260</v>
      </c>
      <c r="B262" s="58" t="s">
        <v>2756</v>
      </c>
      <c r="C262" s="59" t="s">
        <v>1835</v>
      </c>
      <c r="D262" s="70" t="s">
        <v>103</v>
      </c>
      <c r="E262" s="59" t="s">
        <v>95</v>
      </c>
      <c r="F262" s="70" t="s">
        <v>3819</v>
      </c>
      <c r="G262" s="70">
        <v>2000</v>
      </c>
      <c r="H262" s="60">
        <v>0</v>
      </c>
      <c r="I262" s="61"/>
      <c r="J262" s="61"/>
      <c r="K262" s="61"/>
      <c r="L262" s="61"/>
      <c r="M262" s="60">
        <v>0</v>
      </c>
      <c r="N262" s="61"/>
      <c r="O262" s="61">
        <v>0</v>
      </c>
      <c r="P262" s="60">
        <v>0</v>
      </c>
      <c r="Q262" s="61"/>
      <c r="R262" s="72">
        <v>3</v>
      </c>
      <c r="S262" s="60"/>
      <c r="T262" s="61"/>
      <c r="U262" s="61"/>
      <c r="V262" s="61"/>
      <c r="W262" s="61"/>
      <c r="X262" s="61"/>
      <c r="Y262" s="60"/>
      <c r="Z262" s="61"/>
      <c r="AA262" s="61"/>
      <c r="AB262" s="61"/>
      <c r="AC262" s="61"/>
      <c r="AD262" s="64" t="s">
        <v>25</v>
      </c>
    </row>
    <row r="263" spans="1:30" ht="17.25" thickBot="1">
      <c r="A263" s="73">
        <v>261</v>
      </c>
      <c r="B263" s="58" t="s">
        <v>228</v>
      </c>
      <c r="C263" s="59" t="s">
        <v>1815</v>
      </c>
      <c r="D263" s="70" t="s">
        <v>104</v>
      </c>
      <c r="E263" s="59" t="s">
        <v>93</v>
      </c>
      <c r="F263" s="70" t="s">
        <v>3520</v>
      </c>
      <c r="G263" s="70">
        <v>1997</v>
      </c>
      <c r="H263" s="71">
        <v>5</v>
      </c>
      <c r="I263" s="72">
        <v>450</v>
      </c>
      <c r="J263" s="72">
        <v>90</v>
      </c>
      <c r="K263" s="72">
        <v>100</v>
      </c>
      <c r="L263" s="72">
        <v>5</v>
      </c>
      <c r="M263" s="71">
        <v>5</v>
      </c>
      <c r="N263" s="72">
        <v>90</v>
      </c>
      <c r="O263" s="72">
        <v>5</v>
      </c>
      <c r="P263" s="60">
        <v>0</v>
      </c>
      <c r="Q263" s="61"/>
      <c r="R263" s="61">
        <v>0</v>
      </c>
      <c r="S263" s="71">
        <v>0.6</v>
      </c>
      <c r="T263" s="72">
        <v>5</v>
      </c>
      <c r="U263" s="72">
        <v>11</v>
      </c>
      <c r="V263" s="78">
        <v>-6</v>
      </c>
      <c r="W263" s="78">
        <v>-1.2</v>
      </c>
      <c r="X263" s="61"/>
      <c r="Y263" s="71">
        <v>7.1</v>
      </c>
      <c r="Z263" s="72">
        <v>10.3</v>
      </c>
      <c r="AA263" s="78">
        <v>-3.2</v>
      </c>
      <c r="AB263" s="78">
        <v>-0.64</v>
      </c>
      <c r="AC263" s="61"/>
      <c r="AD263" s="64" t="s">
        <v>25</v>
      </c>
    </row>
    <row r="264" spans="1:30" ht="17.25" thickBot="1">
      <c r="A264" s="73">
        <v>262</v>
      </c>
      <c r="B264" s="58" t="s">
        <v>1788</v>
      </c>
      <c r="C264" s="59" t="s">
        <v>1837</v>
      </c>
      <c r="D264" s="70" t="s">
        <v>104</v>
      </c>
      <c r="E264" s="59" t="s">
        <v>63</v>
      </c>
      <c r="F264" s="70" t="s">
        <v>3007</v>
      </c>
      <c r="G264" s="70">
        <v>2000</v>
      </c>
      <c r="H264" s="71">
        <v>2</v>
      </c>
      <c r="I264" s="72">
        <v>92</v>
      </c>
      <c r="J264" s="72">
        <v>46</v>
      </c>
      <c r="K264" s="72">
        <v>20.399999999999999</v>
      </c>
      <c r="L264" s="72">
        <v>1</v>
      </c>
      <c r="M264" s="71">
        <v>1</v>
      </c>
      <c r="N264" s="72">
        <v>90</v>
      </c>
      <c r="O264" s="72">
        <v>1</v>
      </c>
      <c r="P264" s="71">
        <v>1</v>
      </c>
      <c r="Q264" s="72">
        <v>2</v>
      </c>
      <c r="R264" s="72">
        <v>3</v>
      </c>
      <c r="S264" s="71">
        <v>2</v>
      </c>
      <c r="T264" s="72">
        <v>2</v>
      </c>
      <c r="U264" s="72">
        <v>2</v>
      </c>
      <c r="V264" s="61">
        <v>0</v>
      </c>
      <c r="W264" s="61">
        <v>0</v>
      </c>
      <c r="X264" s="78">
        <v>-1.26</v>
      </c>
      <c r="Y264" s="71">
        <v>3.2</v>
      </c>
      <c r="Z264" s="72">
        <v>0.8</v>
      </c>
      <c r="AA264" s="79">
        <v>2.2999999999999998</v>
      </c>
      <c r="AB264" s="79">
        <v>2.29</v>
      </c>
      <c r="AC264" s="79">
        <v>1.55</v>
      </c>
      <c r="AD264" s="64" t="s">
        <v>25</v>
      </c>
    </row>
    <row r="265" spans="1:30" ht="17.25" thickBot="1">
      <c r="A265" s="73">
        <v>263</v>
      </c>
      <c r="B265" s="58" t="s">
        <v>2712</v>
      </c>
      <c r="C265" s="59" t="s">
        <v>1821</v>
      </c>
      <c r="D265" s="70" t="s">
        <v>102</v>
      </c>
      <c r="E265" s="59" t="s">
        <v>95</v>
      </c>
      <c r="F265" s="70" t="s">
        <v>3568</v>
      </c>
      <c r="G265" s="70">
        <v>1999</v>
      </c>
      <c r="H265" s="71">
        <v>5</v>
      </c>
      <c r="I265" s="72">
        <v>216</v>
      </c>
      <c r="J265" s="72">
        <v>43</v>
      </c>
      <c r="K265" s="72">
        <v>48</v>
      </c>
      <c r="L265" s="72">
        <v>2.4</v>
      </c>
      <c r="M265" s="71">
        <v>2</v>
      </c>
      <c r="N265" s="72">
        <v>65</v>
      </c>
      <c r="O265" s="61">
        <v>0</v>
      </c>
      <c r="P265" s="71">
        <v>3</v>
      </c>
      <c r="Q265" s="72">
        <v>29</v>
      </c>
      <c r="R265" s="61">
        <v>0</v>
      </c>
      <c r="S265" s="71">
        <v>0.6</v>
      </c>
      <c r="T265" s="72">
        <v>2</v>
      </c>
      <c r="U265" s="72">
        <v>2</v>
      </c>
      <c r="V265" s="61">
        <v>0</v>
      </c>
      <c r="W265" s="61">
        <v>0</v>
      </c>
      <c r="X265" s="79">
        <v>1.54</v>
      </c>
      <c r="Y265" s="71">
        <v>4.4000000000000004</v>
      </c>
      <c r="Z265" s="72">
        <v>4.2</v>
      </c>
      <c r="AA265" s="79">
        <v>0.1</v>
      </c>
      <c r="AB265" s="79">
        <v>0.06</v>
      </c>
      <c r="AC265" s="79">
        <v>1.87</v>
      </c>
      <c r="AD265" s="64" t="s">
        <v>25</v>
      </c>
    </row>
    <row r="266" spans="1:30" ht="17.25" thickBot="1">
      <c r="A266" s="73">
        <v>264</v>
      </c>
      <c r="B266" s="58" t="s">
        <v>2713</v>
      </c>
      <c r="C266" s="59" t="s">
        <v>1855</v>
      </c>
      <c r="D266" s="70" t="s">
        <v>1813</v>
      </c>
      <c r="E266" s="59" t="s">
        <v>2355</v>
      </c>
      <c r="F266" s="70" t="s">
        <v>3569</v>
      </c>
      <c r="G266" s="70">
        <v>2004</v>
      </c>
      <c r="H266" s="71">
        <v>4</v>
      </c>
      <c r="I266" s="72">
        <v>269</v>
      </c>
      <c r="J266" s="72">
        <v>67</v>
      </c>
      <c r="K266" s="72">
        <v>74.7</v>
      </c>
      <c r="L266" s="72">
        <v>3</v>
      </c>
      <c r="M266" s="71">
        <v>4</v>
      </c>
      <c r="N266" s="72">
        <v>67</v>
      </c>
      <c r="O266" s="61">
        <v>0</v>
      </c>
      <c r="P266" s="60">
        <v>0</v>
      </c>
      <c r="Q266" s="61"/>
      <c r="R266" s="61">
        <v>0</v>
      </c>
      <c r="S266" s="71">
        <v>0.25</v>
      </c>
      <c r="T266" s="72">
        <v>3</v>
      </c>
      <c r="U266" s="72">
        <v>11</v>
      </c>
      <c r="V266" s="78">
        <v>-8</v>
      </c>
      <c r="W266" s="78">
        <v>-2.68</v>
      </c>
      <c r="X266" s="78">
        <v>-2.68</v>
      </c>
      <c r="Y266" s="71">
        <v>1.5</v>
      </c>
      <c r="Z266" s="72">
        <v>5.8</v>
      </c>
      <c r="AA266" s="78">
        <v>-4.3</v>
      </c>
      <c r="AB266" s="78">
        <v>-1.43</v>
      </c>
      <c r="AC266" s="78">
        <v>-1.22</v>
      </c>
      <c r="AD266" s="64" t="s">
        <v>25</v>
      </c>
    </row>
    <row r="267" spans="1:30" ht="17.25" thickBot="1">
      <c r="A267" s="73">
        <v>265</v>
      </c>
      <c r="B267" s="58" t="s">
        <v>229</v>
      </c>
      <c r="C267" s="59" t="s">
        <v>1817</v>
      </c>
      <c r="D267" s="70" t="s">
        <v>104</v>
      </c>
      <c r="E267" s="59" t="s">
        <v>79</v>
      </c>
      <c r="F267" s="70" t="s">
        <v>3570</v>
      </c>
      <c r="G267" s="70">
        <v>1999</v>
      </c>
      <c r="H267" s="71">
        <v>3</v>
      </c>
      <c r="I267" s="72">
        <v>188</v>
      </c>
      <c r="J267" s="72">
        <v>63</v>
      </c>
      <c r="K267" s="72">
        <v>41.8</v>
      </c>
      <c r="L267" s="72">
        <v>2.1</v>
      </c>
      <c r="M267" s="71">
        <v>2</v>
      </c>
      <c r="N267" s="72">
        <v>90</v>
      </c>
      <c r="O267" s="72">
        <v>2</v>
      </c>
      <c r="P267" s="71">
        <v>1</v>
      </c>
      <c r="Q267" s="72">
        <v>8</v>
      </c>
      <c r="R267" s="61">
        <v>0</v>
      </c>
      <c r="S267" s="71">
        <v>2.33</v>
      </c>
      <c r="T267" s="72">
        <v>6</v>
      </c>
      <c r="U267" s="72">
        <v>2</v>
      </c>
      <c r="V267" s="79">
        <v>4</v>
      </c>
      <c r="W267" s="79">
        <v>1.91</v>
      </c>
      <c r="X267" s="79">
        <v>0.54</v>
      </c>
      <c r="Y267" s="71">
        <v>5</v>
      </c>
      <c r="Z267" s="72">
        <v>2.7</v>
      </c>
      <c r="AA267" s="79">
        <v>2.2999999999999998</v>
      </c>
      <c r="AB267" s="79">
        <v>1.08</v>
      </c>
      <c r="AC267" s="79">
        <v>0.39</v>
      </c>
      <c r="AD267" s="64" t="s">
        <v>25</v>
      </c>
    </row>
    <row r="268" spans="1:30" ht="17.25" thickBot="1">
      <c r="A268" s="73">
        <v>266</v>
      </c>
      <c r="B268" s="58" t="s">
        <v>230</v>
      </c>
      <c r="C268" s="59" t="s">
        <v>1815</v>
      </c>
      <c r="D268" s="70" t="s">
        <v>104</v>
      </c>
      <c r="E268" s="59" t="s">
        <v>83</v>
      </c>
      <c r="F268" s="70" t="s">
        <v>3571</v>
      </c>
      <c r="G268" s="70">
        <v>1997</v>
      </c>
      <c r="H268" s="71">
        <v>5</v>
      </c>
      <c r="I268" s="72">
        <v>450</v>
      </c>
      <c r="J268" s="72">
        <v>90</v>
      </c>
      <c r="K268" s="72">
        <v>100</v>
      </c>
      <c r="L268" s="72">
        <v>5</v>
      </c>
      <c r="M268" s="71">
        <v>5</v>
      </c>
      <c r="N268" s="72">
        <v>90</v>
      </c>
      <c r="O268" s="72">
        <v>5</v>
      </c>
      <c r="P268" s="60">
        <v>0</v>
      </c>
      <c r="Q268" s="61"/>
      <c r="R268" s="61">
        <v>0</v>
      </c>
      <c r="S268" s="71">
        <v>1.8</v>
      </c>
      <c r="T268" s="72">
        <v>11</v>
      </c>
      <c r="U268" s="72">
        <v>10</v>
      </c>
      <c r="V268" s="79">
        <v>1</v>
      </c>
      <c r="W268" s="79">
        <v>0.2</v>
      </c>
      <c r="X268" s="61"/>
      <c r="Y268" s="71">
        <v>10.9</v>
      </c>
      <c r="Z268" s="72">
        <v>8.3000000000000007</v>
      </c>
      <c r="AA268" s="79">
        <v>2.6</v>
      </c>
      <c r="AB268" s="79">
        <v>0.51</v>
      </c>
      <c r="AC268" s="61"/>
      <c r="AD268" s="64" t="s">
        <v>25</v>
      </c>
    </row>
    <row r="269" spans="1:30" ht="17.25" thickBot="1">
      <c r="A269" s="73">
        <v>267</v>
      </c>
      <c r="B269" s="58" t="s">
        <v>231</v>
      </c>
      <c r="C269" s="59" t="s">
        <v>1854</v>
      </c>
      <c r="D269" s="70" t="s">
        <v>103</v>
      </c>
      <c r="E269" s="59" t="s">
        <v>87</v>
      </c>
      <c r="F269" s="70" t="s">
        <v>3572</v>
      </c>
      <c r="G269" s="70">
        <v>1989</v>
      </c>
      <c r="H269" s="71">
        <v>4</v>
      </c>
      <c r="I269" s="72">
        <v>41</v>
      </c>
      <c r="J269" s="72">
        <v>10</v>
      </c>
      <c r="K269" s="72">
        <v>9.1</v>
      </c>
      <c r="L269" s="72">
        <v>0.5</v>
      </c>
      <c r="M269" s="60">
        <v>0</v>
      </c>
      <c r="N269" s="61"/>
      <c r="O269" s="61">
        <v>0</v>
      </c>
      <c r="P269" s="71">
        <v>4</v>
      </c>
      <c r="Q269" s="72">
        <v>10</v>
      </c>
      <c r="R269" s="72">
        <v>1</v>
      </c>
      <c r="S269" s="71">
        <v>1.5</v>
      </c>
      <c r="T269" s="61">
        <v>0</v>
      </c>
      <c r="U269" s="72">
        <v>1</v>
      </c>
      <c r="V269" s="78">
        <v>-1</v>
      </c>
      <c r="W269" s="78">
        <v>-2.2000000000000002</v>
      </c>
      <c r="X269" s="78">
        <v>-2.42</v>
      </c>
      <c r="Y269" s="71">
        <v>0.3</v>
      </c>
      <c r="Z269" s="72">
        <v>1.7</v>
      </c>
      <c r="AA269" s="78">
        <v>-1.4</v>
      </c>
      <c r="AB269" s="78">
        <v>-3.04</v>
      </c>
      <c r="AC269" s="78">
        <v>-2.97</v>
      </c>
      <c r="AD269" s="64" t="s">
        <v>25</v>
      </c>
    </row>
    <row r="270" spans="1:30" ht="17.25" thickBot="1">
      <c r="A270" s="73">
        <v>268</v>
      </c>
      <c r="B270" s="58" t="s">
        <v>232</v>
      </c>
      <c r="C270" s="59" t="s">
        <v>1846</v>
      </c>
      <c r="D270" s="70" t="s">
        <v>103</v>
      </c>
      <c r="E270" s="59" t="s">
        <v>65</v>
      </c>
      <c r="F270" s="70" t="s">
        <v>3573</v>
      </c>
      <c r="G270" s="70">
        <v>1994</v>
      </c>
      <c r="H270" s="71">
        <v>4</v>
      </c>
      <c r="I270" s="72">
        <v>326</v>
      </c>
      <c r="J270" s="72">
        <v>82</v>
      </c>
      <c r="K270" s="72">
        <v>72.400000000000006</v>
      </c>
      <c r="L270" s="72">
        <v>3.6</v>
      </c>
      <c r="M270" s="71">
        <v>3</v>
      </c>
      <c r="N270" s="72">
        <v>86</v>
      </c>
      <c r="O270" s="72">
        <v>1</v>
      </c>
      <c r="P270" s="71">
        <v>1</v>
      </c>
      <c r="Q270" s="72">
        <v>68</v>
      </c>
      <c r="R270" s="61">
        <v>0</v>
      </c>
      <c r="S270" s="71">
        <v>3</v>
      </c>
      <c r="T270" s="72">
        <v>8</v>
      </c>
      <c r="U270" s="72">
        <v>2</v>
      </c>
      <c r="V270" s="79">
        <v>6</v>
      </c>
      <c r="W270" s="79">
        <v>1.66</v>
      </c>
      <c r="X270" s="78">
        <v>-1.97</v>
      </c>
      <c r="Y270" s="71">
        <v>7.4</v>
      </c>
      <c r="Z270" s="72">
        <v>2.2000000000000002</v>
      </c>
      <c r="AA270" s="79">
        <v>5.2</v>
      </c>
      <c r="AB270" s="79">
        <v>1.44</v>
      </c>
      <c r="AC270" s="78">
        <v>-0.99</v>
      </c>
      <c r="AD270" s="64" t="s">
        <v>25</v>
      </c>
    </row>
    <row r="271" spans="1:30" ht="17.25" thickBot="1">
      <c r="A271" s="73">
        <v>269</v>
      </c>
      <c r="B271" s="58" t="s">
        <v>3009</v>
      </c>
      <c r="C271" s="59" t="s">
        <v>1821</v>
      </c>
      <c r="D271" s="70" t="s">
        <v>111</v>
      </c>
      <c r="E271" s="59" t="s">
        <v>2671</v>
      </c>
      <c r="F271" s="70" t="s">
        <v>3820</v>
      </c>
      <c r="G271" s="70">
        <v>1988</v>
      </c>
      <c r="H271" s="60">
        <v>0</v>
      </c>
      <c r="I271" s="61"/>
      <c r="J271" s="61"/>
      <c r="K271" s="61"/>
      <c r="L271" s="61"/>
      <c r="M271" s="60">
        <v>0</v>
      </c>
      <c r="N271" s="61"/>
      <c r="O271" s="61">
        <v>0</v>
      </c>
      <c r="P271" s="60">
        <v>0</v>
      </c>
      <c r="Q271" s="61"/>
      <c r="R271" s="72">
        <v>3</v>
      </c>
      <c r="S271" s="60"/>
      <c r="T271" s="61"/>
      <c r="U271" s="61"/>
      <c r="V271" s="61"/>
      <c r="W271" s="61"/>
      <c r="X271" s="61"/>
      <c r="Y271" s="60"/>
      <c r="Z271" s="61"/>
      <c r="AA271" s="61"/>
      <c r="AB271" s="61"/>
      <c r="AC271" s="61"/>
      <c r="AD271" s="64" t="s">
        <v>25</v>
      </c>
    </row>
    <row r="272" spans="1:30" ht="17.25" thickBot="1">
      <c r="A272" s="73">
        <v>270</v>
      </c>
      <c r="B272" s="58" t="s">
        <v>233</v>
      </c>
      <c r="C272" s="59" t="s">
        <v>1832</v>
      </c>
      <c r="D272" s="70" t="s">
        <v>102</v>
      </c>
      <c r="E272" s="59" t="s">
        <v>71</v>
      </c>
      <c r="F272" s="70" t="s">
        <v>3574</v>
      </c>
      <c r="G272" s="70">
        <v>2000</v>
      </c>
      <c r="H272" s="71">
        <v>5</v>
      </c>
      <c r="I272" s="72">
        <v>442</v>
      </c>
      <c r="J272" s="72">
        <v>88</v>
      </c>
      <c r="K272" s="72">
        <v>98.2</v>
      </c>
      <c r="L272" s="72">
        <v>4.9000000000000004</v>
      </c>
      <c r="M272" s="71">
        <v>5</v>
      </c>
      <c r="N272" s="72">
        <v>88</v>
      </c>
      <c r="O272" s="72">
        <v>3</v>
      </c>
      <c r="P272" s="60">
        <v>0</v>
      </c>
      <c r="Q272" s="61"/>
      <c r="R272" s="61">
        <v>0</v>
      </c>
      <c r="S272" s="71">
        <v>2.6</v>
      </c>
      <c r="T272" s="72">
        <v>13</v>
      </c>
      <c r="U272" s="72">
        <v>4</v>
      </c>
      <c r="V272" s="79">
        <v>9</v>
      </c>
      <c r="W272" s="79">
        <v>1.83</v>
      </c>
      <c r="X272" s="79">
        <v>13.08</v>
      </c>
      <c r="Y272" s="71">
        <v>9.3000000000000007</v>
      </c>
      <c r="Z272" s="72">
        <v>6.6</v>
      </c>
      <c r="AA272" s="79">
        <v>2.8</v>
      </c>
      <c r="AB272" s="79">
        <v>0.56999999999999995</v>
      </c>
      <c r="AC272" s="79">
        <v>3.67</v>
      </c>
      <c r="AD272" s="64" t="s">
        <v>25</v>
      </c>
    </row>
    <row r="273" spans="1:30" ht="17.25" thickBot="1">
      <c r="A273" s="73">
        <v>271</v>
      </c>
      <c r="B273" s="58" t="s">
        <v>2865</v>
      </c>
      <c r="C273" s="59" t="s">
        <v>1815</v>
      </c>
      <c r="D273" s="70" t="s">
        <v>1813</v>
      </c>
      <c r="E273" s="59" t="s">
        <v>73</v>
      </c>
      <c r="F273" s="70" t="s">
        <v>3575</v>
      </c>
      <c r="G273" s="70">
        <v>1988</v>
      </c>
      <c r="H273" s="71">
        <v>4</v>
      </c>
      <c r="I273" s="72">
        <v>114</v>
      </c>
      <c r="J273" s="72">
        <v>29</v>
      </c>
      <c r="K273" s="72">
        <v>25.3</v>
      </c>
      <c r="L273" s="72">
        <v>1.3</v>
      </c>
      <c r="M273" s="71">
        <v>1</v>
      </c>
      <c r="N273" s="72">
        <v>63</v>
      </c>
      <c r="O273" s="61">
        <v>0</v>
      </c>
      <c r="P273" s="71">
        <v>3</v>
      </c>
      <c r="Q273" s="72">
        <v>17</v>
      </c>
      <c r="R273" s="61">
        <v>0</v>
      </c>
      <c r="S273" s="71">
        <v>2.25</v>
      </c>
      <c r="T273" s="72">
        <v>3</v>
      </c>
      <c r="U273" s="72">
        <v>2</v>
      </c>
      <c r="V273" s="79">
        <v>1</v>
      </c>
      <c r="W273" s="79">
        <v>0.79</v>
      </c>
      <c r="X273" s="78">
        <v>-1.0900000000000001</v>
      </c>
      <c r="Y273" s="71">
        <v>1.7</v>
      </c>
      <c r="Z273" s="72">
        <v>2.4</v>
      </c>
      <c r="AA273" s="78">
        <v>-0.8</v>
      </c>
      <c r="AB273" s="78">
        <v>-0.6</v>
      </c>
      <c r="AC273" s="78">
        <v>-1.32</v>
      </c>
      <c r="AD273" s="64" t="s">
        <v>25</v>
      </c>
    </row>
    <row r="274" spans="1:30" ht="17.25" thickBot="1">
      <c r="A274" s="73">
        <v>272</v>
      </c>
      <c r="B274" s="58" t="s">
        <v>3195</v>
      </c>
      <c r="C274" s="59" t="s">
        <v>1827</v>
      </c>
      <c r="D274" s="70" t="s">
        <v>1850</v>
      </c>
      <c r="E274" s="59" t="s">
        <v>73</v>
      </c>
      <c r="F274" s="70" t="s">
        <v>3208</v>
      </c>
      <c r="G274" s="70">
        <v>2000</v>
      </c>
      <c r="H274" s="71">
        <v>2</v>
      </c>
      <c r="I274" s="72">
        <v>90</v>
      </c>
      <c r="J274" s="72">
        <v>45</v>
      </c>
      <c r="K274" s="72">
        <v>20</v>
      </c>
      <c r="L274" s="72">
        <v>1</v>
      </c>
      <c r="M274" s="71">
        <v>1</v>
      </c>
      <c r="N274" s="72">
        <v>76</v>
      </c>
      <c r="O274" s="61">
        <v>0</v>
      </c>
      <c r="P274" s="71">
        <v>1</v>
      </c>
      <c r="Q274" s="72">
        <v>14</v>
      </c>
      <c r="R274" s="61">
        <v>0</v>
      </c>
      <c r="S274" s="71">
        <v>3</v>
      </c>
      <c r="T274" s="72">
        <v>3</v>
      </c>
      <c r="U274" s="72">
        <v>2</v>
      </c>
      <c r="V274" s="79">
        <v>1</v>
      </c>
      <c r="W274" s="79">
        <v>1</v>
      </c>
      <c r="X274" s="78">
        <v>-0.75</v>
      </c>
      <c r="Y274" s="71">
        <v>1.1000000000000001</v>
      </c>
      <c r="Z274" s="72">
        <v>1.4</v>
      </c>
      <c r="AA274" s="78">
        <v>-0.3</v>
      </c>
      <c r="AB274" s="78">
        <v>-0.32</v>
      </c>
      <c r="AC274" s="78">
        <v>-0.88</v>
      </c>
      <c r="AD274" s="64" t="s">
        <v>25</v>
      </c>
    </row>
    <row r="275" spans="1:30" ht="17.25" thickBot="1">
      <c r="A275" s="73">
        <v>273</v>
      </c>
      <c r="B275" s="58" t="s">
        <v>234</v>
      </c>
      <c r="C275" s="59" t="s">
        <v>1823</v>
      </c>
      <c r="D275" s="70" t="s">
        <v>104</v>
      </c>
      <c r="E275" s="59" t="s">
        <v>65</v>
      </c>
      <c r="F275" s="70" t="s">
        <v>3576</v>
      </c>
      <c r="G275" s="70">
        <v>1994</v>
      </c>
      <c r="H275" s="71">
        <v>1</v>
      </c>
      <c r="I275" s="72">
        <v>12</v>
      </c>
      <c r="J275" s="72">
        <v>12</v>
      </c>
      <c r="K275" s="72">
        <v>2.7</v>
      </c>
      <c r="L275" s="72">
        <v>0.1</v>
      </c>
      <c r="M275" s="60">
        <v>0</v>
      </c>
      <c r="N275" s="61"/>
      <c r="O275" s="61">
        <v>0</v>
      </c>
      <c r="P275" s="71">
        <v>1</v>
      </c>
      <c r="Q275" s="72">
        <v>12</v>
      </c>
      <c r="R275" s="61">
        <v>0</v>
      </c>
      <c r="S275" s="71">
        <v>3</v>
      </c>
      <c r="T275" s="61">
        <v>0</v>
      </c>
      <c r="U275" s="61">
        <v>0</v>
      </c>
      <c r="V275" s="61">
        <v>0</v>
      </c>
      <c r="W275" s="61">
        <v>0</v>
      </c>
      <c r="X275" s="78">
        <v>-2.2599999999999998</v>
      </c>
      <c r="Y275" s="71">
        <v>0.1</v>
      </c>
      <c r="Z275" s="72">
        <v>0.1</v>
      </c>
      <c r="AA275" s="79">
        <v>0.1</v>
      </c>
      <c r="AB275" s="79">
        <v>0.56999999999999995</v>
      </c>
      <c r="AC275" s="78">
        <v>-1.18</v>
      </c>
      <c r="AD275" s="64" t="s">
        <v>25</v>
      </c>
    </row>
    <row r="276" spans="1:30" ht="17.25" thickBot="1">
      <c r="A276" s="73">
        <v>274</v>
      </c>
      <c r="B276" s="58" t="s">
        <v>2714</v>
      </c>
      <c r="C276" s="59" t="s">
        <v>1817</v>
      </c>
      <c r="D276" s="70" t="s">
        <v>104</v>
      </c>
      <c r="E276" s="59" t="s">
        <v>2356</v>
      </c>
      <c r="F276" s="70" t="s">
        <v>3577</v>
      </c>
      <c r="G276" s="70">
        <v>2001</v>
      </c>
      <c r="H276" s="71">
        <v>4</v>
      </c>
      <c r="I276" s="72">
        <v>197</v>
      </c>
      <c r="J276" s="72">
        <v>49</v>
      </c>
      <c r="K276" s="72">
        <v>43.8</v>
      </c>
      <c r="L276" s="72">
        <v>2.2000000000000002</v>
      </c>
      <c r="M276" s="71">
        <v>1</v>
      </c>
      <c r="N276" s="72">
        <v>67</v>
      </c>
      <c r="O276" s="61">
        <v>0</v>
      </c>
      <c r="P276" s="71">
        <v>3</v>
      </c>
      <c r="Q276" s="72">
        <v>43</v>
      </c>
      <c r="R276" s="72">
        <v>1</v>
      </c>
      <c r="S276" s="71">
        <v>0.25</v>
      </c>
      <c r="T276" s="72">
        <v>4</v>
      </c>
      <c r="U276" s="72">
        <v>5</v>
      </c>
      <c r="V276" s="78">
        <v>-1</v>
      </c>
      <c r="W276" s="78">
        <v>-0.46</v>
      </c>
      <c r="X276" s="79">
        <v>0.61</v>
      </c>
      <c r="Y276" s="71">
        <v>1.6</v>
      </c>
      <c r="Z276" s="72">
        <v>6.5</v>
      </c>
      <c r="AA276" s="78">
        <v>-4.9000000000000004</v>
      </c>
      <c r="AB276" s="78">
        <v>-2.25</v>
      </c>
      <c r="AC276" s="78">
        <v>-1.19</v>
      </c>
      <c r="AD276" s="64" t="s">
        <v>25</v>
      </c>
    </row>
    <row r="277" spans="1:30" ht="17.25" thickBot="1">
      <c r="A277" s="73">
        <v>275</v>
      </c>
      <c r="B277" s="58" t="s">
        <v>235</v>
      </c>
      <c r="C277" s="59" t="s">
        <v>1815</v>
      </c>
      <c r="D277" s="70" t="s">
        <v>104</v>
      </c>
      <c r="E277" s="59" t="s">
        <v>67</v>
      </c>
      <c r="F277" s="70" t="s">
        <v>3578</v>
      </c>
      <c r="G277" s="70">
        <v>1993</v>
      </c>
      <c r="H277" s="71">
        <v>1</v>
      </c>
      <c r="I277" s="72">
        <v>17</v>
      </c>
      <c r="J277" s="72">
        <v>17</v>
      </c>
      <c r="K277" s="72">
        <v>3.8</v>
      </c>
      <c r="L277" s="72">
        <v>0.2</v>
      </c>
      <c r="M277" s="60">
        <v>0</v>
      </c>
      <c r="N277" s="61"/>
      <c r="O277" s="61">
        <v>0</v>
      </c>
      <c r="P277" s="71">
        <v>1</v>
      </c>
      <c r="Q277" s="72">
        <v>17</v>
      </c>
      <c r="R277" s="72">
        <v>4</v>
      </c>
      <c r="S277" s="60">
        <v>0</v>
      </c>
      <c r="T277" s="72">
        <v>1</v>
      </c>
      <c r="U277" s="61">
        <v>0</v>
      </c>
      <c r="V277" s="79">
        <v>1</v>
      </c>
      <c r="W277" s="79">
        <v>5.29</v>
      </c>
      <c r="X277" s="79">
        <v>5.29</v>
      </c>
      <c r="Y277" s="71">
        <v>0.5</v>
      </c>
      <c r="Z277" s="72">
        <v>0.1</v>
      </c>
      <c r="AA277" s="79">
        <v>0.4</v>
      </c>
      <c r="AB277" s="79">
        <v>1.98</v>
      </c>
      <c r="AC277" s="79">
        <v>1.47</v>
      </c>
      <c r="AD277" s="64" t="s">
        <v>25</v>
      </c>
    </row>
    <row r="278" spans="1:30" ht="17.25" thickBot="1">
      <c r="A278" s="73">
        <v>276</v>
      </c>
      <c r="B278" s="58" t="s">
        <v>236</v>
      </c>
      <c r="C278" s="59" t="s">
        <v>1831</v>
      </c>
      <c r="D278" s="70" t="s">
        <v>103</v>
      </c>
      <c r="E278" s="59" t="s">
        <v>93</v>
      </c>
      <c r="F278" s="70" t="s">
        <v>3579</v>
      </c>
      <c r="G278" s="70">
        <v>1993</v>
      </c>
      <c r="H278" s="71">
        <v>5</v>
      </c>
      <c r="I278" s="72">
        <v>437</v>
      </c>
      <c r="J278" s="72">
        <v>87</v>
      </c>
      <c r="K278" s="72">
        <v>97.1</v>
      </c>
      <c r="L278" s="72">
        <v>4.9000000000000004</v>
      </c>
      <c r="M278" s="71">
        <v>5</v>
      </c>
      <c r="N278" s="72">
        <v>87</v>
      </c>
      <c r="O278" s="72">
        <v>4</v>
      </c>
      <c r="P278" s="60">
        <v>0</v>
      </c>
      <c r="Q278" s="61"/>
      <c r="R278" s="61">
        <v>0</v>
      </c>
      <c r="S278" s="71">
        <v>0.6</v>
      </c>
      <c r="T278" s="72">
        <v>5</v>
      </c>
      <c r="U278" s="72">
        <v>9</v>
      </c>
      <c r="V278" s="78">
        <v>-4</v>
      </c>
      <c r="W278" s="78">
        <v>-0.82</v>
      </c>
      <c r="X278" s="79">
        <v>13.02</v>
      </c>
      <c r="Y278" s="71">
        <v>6.9</v>
      </c>
      <c r="Z278" s="72">
        <v>9.6999999999999993</v>
      </c>
      <c r="AA278" s="78">
        <v>-2.7</v>
      </c>
      <c r="AB278" s="78">
        <v>-0.56000000000000005</v>
      </c>
      <c r="AC278" s="79">
        <v>2.7</v>
      </c>
      <c r="AD278" s="64" t="s">
        <v>25</v>
      </c>
    </row>
    <row r="279" spans="1:30" ht="17.25" thickBot="1">
      <c r="A279" s="73">
        <v>277</v>
      </c>
      <c r="B279" s="58" t="s">
        <v>3231</v>
      </c>
      <c r="C279" s="59" t="s">
        <v>1817</v>
      </c>
      <c r="D279" s="70" t="s">
        <v>104</v>
      </c>
      <c r="E279" s="59" t="s">
        <v>83</v>
      </c>
      <c r="F279" s="70" t="s">
        <v>3821</v>
      </c>
      <c r="G279" s="70">
        <v>1995</v>
      </c>
      <c r="H279" s="60">
        <v>0</v>
      </c>
      <c r="I279" s="61"/>
      <c r="J279" s="61"/>
      <c r="K279" s="61"/>
      <c r="L279" s="61"/>
      <c r="M279" s="60">
        <v>0</v>
      </c>
      <c r="N279" s="61"/>
      <c r="O279" s="61">
        <v>0</v>
      </c>
      <c r="P279" s="60">
        <v>0</v>
      </c>
      <c r="Q279" s="61"/>
      <c r="R279" s="72">
        <v>2</v>
      </c>
      <c r="S279" s="60"/>
      <c r="T279" s="61"/>
      <c r="U279" s="61"/>
      <c r="V279" s="61"/>
      <c r="W279" s="61"/>
      <c r="X279" s="61"/>
      <c r="Y279" s="60"/>
      <c r="Z279" s="61"/>
      <c r="AA279" s="61"/>
      <c r="AB279" s="61"/>
      <c r="AC279" s="61"/>
      <c r="AD279" s="64" t="s">
        <v>25</v>
      </c>
    </row>
    <row r="280" spans="1:30" ht="17.25" thickBot="1">
      <c r="A280" s="73">
        <v>278</v>
      </c>
      <c r="B280" s="58" t="s">
        <v>76</v>
      </c>
      <c r="C280" s="59" t="s">
        <v>1839</v>
      </c>
      <c r="D280" s="70" t="s">
        <v>111</v>
      </c>
      <c r="E280" s="59" t="s">
        <v>75</v>
      </c>
      <c r="F280" s="70" t="s">
        <v>3580</v>
      </c>
      <c r="G280" s="70">
        <v>1992</v>
      </c>
      <c r="H280" s="71">
        <v>5</v>
      </c>
      <c r="I280" s="72">
        <v>450</v>
      </c>
      <c r="J280" s="72">
        <v>90</v>
      </c>
      <c r="K280" s="72">
        <v>100</v>
      </c>
      <c r="L280" s="72">
        <v>5</v>
      </c>
      <c r="M280" s="71">
        <v>5</v>
      </c>
      <c r="N280" s="72">
        <v>90</v>
      </c>
      <c r="O280" s="72">
        <v>5</v>
      </c>
      <c r="P280" s="60">
        <v>0</v>
      </c>
      <c r="Q280" s="61"/>
      <c r="R280" s="61">
        <v>0</v>
      </c>
      <c r="S280" s="71">
        <v>1.4</v>
      </c>
      <c r="T280" s="72">
        <v>5</v>
      </c>
      <c r="U280" s="72">
        <v>10</v>
      </c>
      <c r="V280" s="78">
        <v>-5</v>
      </c>
      <c r="W280" s="78">
        <v>-1</v>
      </c>
      <c r="X280" s="61"/>
      <c r="Y280" s="71">
        <v>4.9000000000000004</v>
      </c>
      <c r="Z280" s="72">
        <v>12.8</v>
      </c>
      <c r="AA280" s="78">
        <v>-7.9</v>
      </c>
      <c r="AB280" s="78">
        <v>-1.59</v>
      </c>
      <c r="AC280" s="61"/>
      <c r="AD280" s="64" t="s">
        <v>25</v>
      </c>
    </row>
    <row r="281" spans="1:30" ht="17.25" thickBot="1">
      <c r="A281" s="73">
        <v>279</v>
      </c>
      <c r="B281" s="58" t="s">
        <v>237</v>
      </c>
      <c r="C281" s="59" t="s">
        <v>1849</v>
      </c>
      <c r="D281" s="70" t="s">
        <v>103</v>
      </c>
      <c r="E281" s="59" t="s">
        <v>85</v>
      </c>
      <c r="F281" s="70" t="s">
        <v>3581</v>
      </c>
      <c r="G281" s="70">
        <v>1994</v>
      </c>
      <c r="H281" s="71">
        <v>4</v>
      </c>
      <c r="I281" s="72">
        <v>360</v>
      </c>
      <c r="J281" s="72">
        <v>90</v>
      </c>
      <c r="K281" s="72">
        <v>80</v>
      </c>
      <c r="L281" s="72">
        <v>4</v>
      </c>
      <c r="M281" s="71">
        <v>4</v>
      </c>
      <c r="N281" s="72">
        <v>90</v>
      </c>
      <c r="O281" s="72">
        <v>4</v>
      </c>
      <c r="P281" s="60">
        <v>0</v>
      </c>
      <c r="Q281" s="61"/>
      <c r="R281" s="61">
        <v>0</v>
      </c>
      <c r="S281" s="71">
        <v>1.75</v>
      </c>
      <c r="T281" s="72">
        <v>5</v>
      </c>
      <c r="U281" s="72">
        <v>4</v>
      </c>
      <c r="V281" s="79">
        <v>1</v>
      </c>
      <c r="W281" s="79">
        <v>0.25</v>
      </c>
      <c r="X281" s="79">
        <v>2.25</v>
      </c>
      <c r="Y281" s="71">
        <v>5.8</v>
      </c>
      <c r="Z281" s="72">
        <v>4.5999999999999996</v>
      </c>
      <c r="AA281" s="79">
        <v>1.1000000000000001</v>
      </c>
      <c r="AB281" s="79">
        <v>0.28000000000000003</v>
      </c>
      <c r="AC281" s="79">
        <v>2.16</v>
      </c>
      <c r="AD281" s="64" t="s">
        <v>25</v>
      </c>
    </row>
    <row r="282" spans="1:30" ht="17.25" thickBot="1">
      <c r="A282" s="73">
        <v>280</v>
      </c>
      <c r="B282" s="58" t="s">
        <v>238</v>
      </c>
      <c r="C282" s="59" t="s">
        <v>1815</v>
      </c>
      <c r="D282" s="70" t="s">
        <v>1836</v>
      </c>
      <c r="E282" s="59" t="s">
        <v>65</v>
      </c>
      <c r="F282" s="70" t="s">
        <v>3582</v>
      </c>
      <c r="G282" s="70">
        <v>2004</v>
      </c>
      <c r="H282" s="71">
        <v>3</v>
      </c>
      <c r="I282" s="72">
        <v>80</v>
      </c>
      <c r="J282" s="72">
        <v>27</v>
      </c>
      <c r="K282" s="72">
        <v>17.8</v>
      </c>
      <c r="L282" s="72">
        <v>0.9</v>
      </c>
      <c r="M282" s="71">
        <v>1</v>
      </c>
      <c r="N282" s="72">
        <v>78</v>
      </c>
      <c r="O282" s="61">
        <v>0</v>
      </c>
      <c r="P282" s="71">
        <v>2</v>
      </c>
      <c r="Q282" s="72">
        <v>1</v>
      </c>
      <c r="R282" s="72">
        <v>2</v>
      </c>
      <c r="S282" s="71">
        <v>3</v>
      </c>
      <c r="T282" s="72">
        <v>4</v>
      </c>
      <c r="U282" s="61">
        <v>0</v>
      </c>
      <c r="V282" s="79">
        <v>4</v>
      </c>
      <c r="W282" s="79">
        <v>4.5</v>
      </c>
      <c r="X282" s="79">
        <v>2.8</v>
      </c>
      <c r="Y282" s="71">
        <v>2</v>
      </c>
      <c r="Z282" s="72">
        <v>0.3</v>
      </c>
      <c r="AA282" s="79">
        <v>1.7</v>
      </c>
      <c r="AB282" s="79">
        <v>1.95</v>
      </c>
      <c r="AC282" s="79">
        <v>0.28000000000000003</v>
      </c>
      <c r="AD282" s="64" t="s">
        <v>25</v>
      </c>
    </row>
    <row r="283" spans="1:30" ht="17.25" thickBot="1">
      <c r="A283" s="73">
        <v>281</v>
      </c>
      <c r="B283" s="58" t="s">
        <v>239</v>
      </c>
      <c r="C283" s="59" t="s">
        <v>1815</v>
      </c>
      <c r="D283" s="70" t="s">
        <v>1822</v>
      </c>
      <c r="E283" s="59" t="s">
        <v>77</v>
      </c>
      <c r="F283" s="70" t="s">
        <v>3583</v>
      </c>
      <c r="G283" s="70">
        <v>2001</v>
      </c>
      <c r="H283" s="71">
        <v>4</v>
      </c>
      <c r="I283" s="72">
        <v>60</v>
      </c>
      <c r="J283" s="72">
        <v>15</v>
      </c>
      <c r="K283" s="72">
        <v>13.3</v>
      </c>
      <c r="L283" s="72">
        <v>0.7</v>
      </c>
      <c r="M283" s="60">
        <v>0</v>
      </c>
      <c r="N283" s="61"/>
      <c r="O283" s="61">
        <v>0</v>
      </c>
      <c r="P283" s="71">
        <v>4</v>
      </c>
      <c r="Q283" s="72">
        <v>15</v>
      </c>
      <c r="R283" s="72">
        <v>1</v>
      </c>
      <c r="S283" s="71">
        <v>1.25</v>
      </c>
      <c r="T283" s="72">
        <v>2</v>
      </c>
      <c r="U283" s="72">
        <v>1</v>
      </c>
      <c r="V283" s="79">
        <v>1</v>
      </c>
      <c r="W283" s="79">
        <v>1.5</v>
      </c>
      <c r="X283" s="79">
        <v>1.27</v>
      </c>
      <c r="Y283" s="71">
        <v>4</v>
      </c>
      <c r="Z283" s="72">
        <v>1.1000000000000001</v>
      </c>
      <c r="AA283" s="79">
        <v>2.8</v>
      </c>
      <c r="AB283" s="79">
        <v>4.24</v>
      </c>
      <c r="AC283" s="79">
        <v>3.92</v>
      </c>
      <c r="AD283" s="64" t="s">
        <v>25</v>
      </c>
    </row>
    <row r="284" spans="1:30" ht="17.25" thickBot="1">
      <c r="A284" s="73">
        <v>282</v>
      </c>
      <c r="B284" s="58" t="s">
        <v>240</v>
      </c>
      <c r="C284" s="59" t="s">
        <v>1832</v>
      </c>
      <c r="D284" s="70" t="s">
        <v>104</v>
      </c>
      <c r="E284" s="59" t="s">
        <v>69</v>
      </c>
      <c r="F284" s="70" t="s">
        <v>3584</v>
      </c>
      <c r="G284" s="70">
        <v>1994</v>
      </c>
      <c r="H284" s="71">
        <v>4</v>
      </c>
      <c r="I284" s="72">
        <v>263</v>
      </c>
      <c r="J284" s="72">
        <v>66</v>
      </c>
      <c r="K284" s="72">
        <v>58.4</v>
      </c>
      <c r="L284" s="72">
        <v>2.9</v>
      </c>
      <c r="M284" s="71">
        <v>2</v>
      </c>
      <c r="N284" s="72">
        <v>87</v>
      </c>
      <c r="O284" s="72">
        <v>1</v>
      </c>
      <c r="P284" s="71">
        <v>2</v>
      </c>
      <c r="Q284" s="72">
        <v>45</v>
      </c>
      <c r="R284" s="72">
        <v>1</v>
      </c>
      <c r="S284" s="71">
        <v>1.5</v>
      </c>
      <c r="T284" s="72">
        <v>5</v>
      </c>
      <c r="U284" s="72">
        <v>4</v>
      </c>
      <c r="V284" s="79">
        <v>1</v>
      </c>
      <c r="W284" s="79">
        <v>0.34</v>
      </c>
      <c r="X284" s="79">
        <v>2.75</v>
      </c>
      <c r="Y284" s="71">
        <v>5.0999999999999996</v>
      </c>
      <c r="Z284" s="72">
        <v>5.3</v>
      </c>
      <c r="AA284" s="78">
        <v>-0.2</v>
      </c>
      <c r="AB284" s="78">
        <v>-7.0000000000000007E-2</v>
      </c>
      <c r="AC284" s="78">
        <v>-0.1</v>
      </c>
      <c r="AD284" s="64" t="s">
        <v>25</v>
      </c>
    </row>
    <row r="285" spans="1:30" ht="17.25" thickBot="1">
      <c r="A285" s="73">
        <v>283</v>
      </c>
      <c r="B285" s="58" t="s">
        <v>1861</v>
      </c>
      <c r="C285" s="59" t="s">
        <v>1815</v>
      </c>
      <c r="D285" s="70" t="s">
        <v>102</v>
      </c>
      <c r="E285" s="59" t="s">
        <v>67</v>
      </c>
      <c r="F285" s="70" t="s">
        <v>3585</v>
      </c>
      <c r="G285" s="70">
        <v>2002</v>
      </c>
      <c r="H285" s="71">
        <v>1</v>
      </c>
      <c r="I285" s="72">
        <v>5</v>
      </c>
      <c r="J285" s="72">
        <v>5</v>
      </c>
      <c r="K285" s="72">
        <v>1.1000000000000001</v>
      </c>
      <c r="L285" s="72">
        <v>0.1</v>
      </c>
      <c r="M285" s="60">
        <v>0</v>
      </c>
      <c r="N285" s="61"/>
      <c r="O285" s="61">
        <v>0</v>
      </c>
      <c r="P285" s="71">
        <v>1</v>
      </c>
      <c r="Q285" s="72">
        <v>5</v>
      </c>
      <c r="R285" s="72">
        <v>4</v>
      </c>
      <c r="S285" s="60">
        <v>0</v>
      </c>
      <c r="T285" s="61">
        <v>0</v>
      </c>
      <c r="U285" s="61">
        <v>0</v>
      </c>
      <c r="V285" s="61">
        <v>0</v>
      </c>
      <c r="W285" s="61">
        <v>0</v>
      </c>
      <c r="X285" s="78">
        <v>-0.2</v>
      </c>
      <c r="Y285" s="60">
        <v>0</v>
      </c>
      <c r="Z285" s="72">
        <v>0.2</v>
      </c>
      <c r="AA285" s="78">
        <v>-0.2</v>
      </c>
      <c r="AB285" s="78">
        <v>-3.94</v>
      </c>
      <c r="AC285" s="78">
        <v>-4.5599999999999996</v>
      </c>
      <c r="AD285" s="64" t="s">
        <v>25</v>
      </c>
    </row>
    <row r="286" spans="1:30" ht="17.25" thickBot="1">
      <c r="A286" s="73">
        <v>284</v>
      </c>
      <c r="B286" s="58" t="s">
        <v>2757</v>
      </c>
      <c r="C286" s="59" t="s">
        <v>1824</v>
      </c>
      <c r="D286" s="70" t="s">
        <v>103</v>
      </c>
      <c r="E286" s="59" t="s">
        <v>71</v>
      </c>
      <c r="F286" s="70" t="s">
        <v>3586</v>
      </c>
      <c r="G286" s="70">
        <v>1996</v>
      </c>
      <c r="H286" s="71">
        <v>1</v>
      </c>
      <c r="I286" s="72">
        <v>17</v>
      </c>
      <c r="J286" s="72">
        <v>17</v>
      </c>
      <c r="K286" s="72">
        <v>3.8</v>
      </c>
      <c r="L286" s="72">
        <v>0.2</v>
      </c>
      <c r="M286" s="60">
        <v>0</v>
      </c>
      <c r="N286" s="61"/>
      <c r="O286" s="61">
        <v>0</v>
      </c>
      <c r="P286" s="71">
        <v>1</v>
      </c>
      <c r="Q286" s="72">
        <v>17</v>
      </c>
      <c r="R286" s="72">
        <v>2</v>
      </c>
      <c r="S286" s="71">
        <v>3</v>
      </c>
      <c r="T286" s="61">
        <v>0</v>
      </c>
      <c r="U286" s="61">
        <v>0</v>
      </c>
      <c r="V286" s="61">
        <v>0</v>
      </c>
      <c r="W286" s="61">
        <v>0</v>
      </c>
      <c r="X286" s="78">
        <v>-1.66</v>
      </c>
      <c r="Y286" s="71">
        <v>0.3</v>
      </c>
      <c r="Z286" s="72">
        <v>0.1</v>
      </c>
      <c r="AA286" s="79">
        <v>0.2</v>
      </c>
      <c r="AB286" s="79">
        <v>0.84</v>
      </c>
      <c r="AC286" s="79">
        <v>0.35</v>
      </c>
      <c r="AD286" s="64" t="s">
        <v>25</v>
      </c>
    </row>
    <row r="287" spans="1:30" ht="17.25" thickBot="1">
      <c r="A287" s="73">
        <v>285</v>
      </c>
      <c r="B287" s="58" t="s">
        <v>2715</v>
      </c>
      <c r="C287" s="59" t="s">
        <v>1841</v>
      </c>
      <c r="D287" s="70" t="s">
        <v>104</v>
      </c>
      <c r="E287" s="59" t="s">
        <v>2671</v>
      </c>
      <c r="F287" s="70" t="s">
        <v>3587</v>
      </c>
      <c r="G287" s="70">
        <v>1994</v>
      </c>
      <c r="H287" s="71">
        <v>3</v>
      </c>
      <c r="I287" s="72">
        <v>270</v>
      </c>
      <c r="J287" s="72">
        <v>90</v>
      </c>
      <c r="K287" s="72">
        <v>75</v>
      </c>
      <c r="L287" s="72">
        <v>3</v>
      </c>
      <c r="M287" s="71">
        <v>3</v>
      </c>
      <c r="N287" s="72">
        <v>90</v>
      </c>
      <c r="O287" s="72">
        <v>3</v>
      </c>
      <c r="P287" s="60">
        <v>0</v>
      </c>
      <c r="Q287" s="61"/>
      <c r="R287" s="61">
        <v>0</v>
      </c>
      <c r="S287" s="60">
        <v>0</v>
      </c>
      <c r="T287" s="72">
        <v>1</v>
      </c>
      <c r="U287" s="72">
        <v>8</v>
      </c>
      <c r="V287" s="78">
        <v>-7</v>
      </c>
      <c r="W287" s="78">
        <v>-2.33</v>
      </c>
      <c r="X287" s="78">
        <v>-1.33</v>
      </c>
      <c r="Y287" s="71">
        <v>3</v>
      </c>
      <c r="Z287" s="72">
        <v>7.2</v>
      </c>
      <c r="AA287" s="78">
        <v>-4.2</v>
      </c>
      <c r="AB287" s="78">
        <v>-1.39</v>
      </c>
      <c r="AC287" s="78">
        <v>-1.78</v>
      </c>
      <c r="AD287" s="64" t="s">
        <v>25</v>
      </c>
    </row>
    <row r="288" spans="1:30" ht="17.25" thickBot="1">
      <c r="A288" s="73">
        <v>286</v>
      </c>
      <c r="B288" s="58" t="s">
        <v>3010</v>
      </c>
      <c r="C288" s="59" t="s">
        <v>1835</v>
      </c>
      <c r="D288" s="70" t="s">
        <v>111</v>
      </c>
      <c r="E288" s="59" t="s">
        <v>96</v>
      </c>
      <c r="F288" s="70" t="s">
        <v>3822</v>
      </c>
      <c r="G288" s="70">
        <v>1983</v>
      </c>
      <c r="H288" s="60">
        <v>0</v>
      </c>
      <c r="I288" s="61"/>
      <c r="J288" s="61"/>
      <c r="K288" s="61"/>
      <c r="L288" s="61"/>
      <c r="M288" s="60">
        <v>0</v>
      </c>
      <c r="N288" s="61"/>
      <c r="O288" s="61">
        <v>0</v>
      </c>
      <c r="P288" s="60">
        <v>0</v>
      </c>
      <c r="Q288" s="61"/>
      <c r="R288" s="72">
        <v>2</v>
      </c>
      <c r="S288" s="60"/>
      <c r="T288" s="61"/>
      <c r="U288" s="61"/>
      <c r="V288" s="61"/>
      <c r="W288" s="61"/>
      <c r="X288" s="61"/>
      <c r="Y288" s="60"/>
      <c r="Z288" s="61"/>
      <c r="AA288" s="61"/>
      <c r="AB288" s="61"/>
      <c r="AC288" s="61"/>
      <c r="AD288" s="64" t="s">
        <v>25</v>
      </c>
    </row>
    <row r="289" spans="1:30" ht="17.25" thickBot="1">
      <c r="A289" s="73">
        <v>287</v>
      </c>
      <c r="B289" s="58" t="s">
        <v>241</v>
      </c>
      <c r="C289" s="59" t="s">
        <v>1815</v>
      </c>
      <c r="D289" s="70" t="s">
        <v>103</v>
      </c>
      <c r="E289" s="59" t="s">
        <v>67</v>
      </c>
      <c r="F289" s="70" t="s">
        <v>3588</v>
      </c>
      <c r="G289" s="70">
        <v>1997</v>
      </c>
      <c r="H289" s="71">
        <v>5</v>
      </c>
      <c r="I289" s="72">
        <v>182</v>
      </c>
      <c r="J289" s="72">
        <v>36</v>
      </c>
      <c r="K289" s="72">
        <v>40.4</v>
      </c>
      <c r="L289" s="72">
        <v>2</v>
      </c>
      <c r="M289" s="71">
        <v>1</v>
      </c>
      <c r="N289" s="72">
        <v>90</v>
      </c>
      <c r="O289" s="72">
        <v>1</v>
      </c>
      <c r="P289" s="71">
        <v>4</v>
      </c>
      <c r="Q289" s="72">
        <v>23</v>
      </c>
      <c r="R289" s="61">
        <v>0</v>
      </c>
      <c r="S289" s="71">
        <v>1.2</v>
      </c>
      <c r="T289" s="72">
        <v>3</v>
      </c>
      <c r="U289" s="72">
        <v>4</v>
      </c>
      <c r="V289" s="78">
        <v>-1</v>
      </c>
      <c r="W289" s="78">
        <v>-0.49</v>
      </c>
      <c r="X289" s="78">
        <v>-1.17</v>
      </c>
      <c r="Y289" s="71">
        <v>3.4</v>
      </c>
      <c r="Z289" s="72">
        <v>2</v>
      </c>
      <c r="AA289" s="79">
        <v>1.4</v>
      </c>
      <c r="AB289" s="79">
        <v>0.71</v>
      </c>
      <c r="AC289" s="79">
        <v>0.24</v>
      </c>
      <c r="AD289" s="64" t="s">
        <v>25</v>
      </c>
    </row>
    <row r="290" spans="1:30" ht="17.25" thickBot="1">
      <c r="A290" s="73">
        <v>288</v>
      </c>
      <c r="B290" s="58" t="s">
        <v>2716</v>
      </c>
      <c r="C290" s="59" t="s">
        <v>1815</v>
      </c>
      <c r="D290" s="70" t="s">
        <v>1856</v>
      </c>
      <c r="E290" s="59" t="s">
        <v>2356</v>
      </c>
      <c r="F290" s="70" t="s">
        <v>3589</v>
      </c>
      <c r="G290" s="70">
        <v>1997</v>
      </c>
      <c r="H290" s="71">
        <v>2</v>
      </c>
      <c r="I290" s="72">
        <v>124</v>
      </c>
      <c r="J290" s="72">
        <v>62</v>
      </c>
      <c r="K290" s="72">
        <v>27.6</v>
      </c>
      <c r="L290" s="72">
        <v>1.4</v>
      </c>
      <c r="M290" s="71">
        <v>2</v>
      </c>
      <c r="N290" s="72">
        <v>62</v>
      </c>
      <c r="O290" s="61">
        <v>0</v>
      </c>
      <c r="P290" s="60">
        <v>0</v>
      </c>
      <c r="Q290" s="61"/>
      <c r="R290" s="61">
        <v>0</v>
      </c>
      <c r="S290" s="60">
        <v>0</v>
      </c>
      <c r="T290" s="61">
        <v>0</v>
      </c>
      <c r="U290" s="72">
        <v>2</v>
      </c>
      <c r="V290" s="78">
        <v>-2</v>
      </c>
      <c r="W290" s="78">
        <v>-1.45</v>
      </c>
      <c r="X290" s="78">
        <v>-0.9</v>
      </c>
      <c r="Y290" s="71">
        <v>0.5</v>
      </c>
      <c r="Z290" s="72">
        <v>2.5</v>
      </c>
      <c r="AA290" s="78">
        <v>-1.9</v>
      </c>
      <c r="AB290" s="78">
        <v>-1.41</v>
      </c>
      <c r="AC290" s="79">
        <v>0.23</v>
      </c>
      <c r="AD290" s="64" t="s">
        <v>25</v>
      </c>
    </row>
    <row r="291" spans="1:30" ht="17.25" thickBot="1">
      <c r="A291" s="73">
        <v>289</v>
      </c>
      <c r="B291" s="58" t="s">
        <v>242</v>
      </c>
      <c r="C291" s="59" t="s">
        <v>1825</v>
      </c>
      <c r="D291" s="70" t="s">
        <v>103</v>
      </c>
      <c r="E291" s="59" t="s">
        <v>83</v>
      </c>
      <c r="F291" s="70" t="s">
        <v>3590</v>
      </c>
      <c r="G291" s="70">
        <v>1998</v>
      </c>
      <c r="H291" s="71">
        <v>5</v>
      </c>
      <c r="I291" s="72">
        <v>399</v>
      </c>
      <c r="J291" s="72">
        <v>80</v>
      </c>
      <c r="K291" s="72">
        <v>88.7</v>
      </c>
      <c r="L291" s="72">
        <v>4.4000000000000004</v>
      </c>
      <c r="M291" s="71">
        <v>5</v>
      </c>
      <c r="N291" s="72">
        <v>80</v>
      </c>
      <c r="O291" s="72">
        <v>2</v>
      </c>
      <c r="P291" s="60">
        <v>0</v>
      </c>
      <c r="Q291" s="61"/>
      <c r="R291" s="61">
        <v>0</v>
      </c>
      <c r="S291" s="71">
        <v>1.8</v>
      </c>
      <c r="T291" s="72">
        <v>10</v>
      </c>
      <c r="U291" s="72">
        <v>10</v>
      </c>
      <c r="V291" s="61">
        <v>0</v>
      </c>
      <c r="W291" s="61">
        <v>0</v>
      </c>
      <c r="X291" s="78">
        <v>-1.76</v>
      </c>
      <c r="Y291" s="71">
        <v>10.199999999999999</v>
      </c>
      <c r="Z291" s="72">
        <v>7.8</v>
      </c>
      <c r="AA291" s="79">
        <v>2.4</v>
      </c>
      <c r="AB291" s="79">
        <v>0.53</v>
      </c>
      <c r="AC291" s="79">
        <v>0.17</v>
      </c>
      <c r="AD291" s="64" t="s">
        <v>25</v>
      </c>
    </row>
    <row r="292" spans="1:30" ht="17.25" thickBot="1">
      <c r="A292" s="73">
        <v>290</v>
      </c>
      <c r="B292" s="58" t="s">
        <v>1790</v>
      </c>
      <c r="C292" s="59" t="s">
        <v>1862</v>
      </c>
      <c r="D292" s="70" t="s">
        <v>103</v>
      </c>
      <c r="E292" s="59" t="s">
        <v>75</v>
      </c>
      <c r="F292" s="70" t="s">
        <v>3591</v>
      </c>
      <c r="G292" s="70">
        <v>1996</v>
      </c>
      <c r="H292" s="71">
        <v>3</v>
      </c>
      <c r="I292" s="72">
        <v>249</v>
      </c>
      <c r="J292" s="72">
        <v>83</v>
      </c>
      <c r="K292" s="72">
        <v>55.3</v>
      </c>
      <c r="L292" s="72">
        <v>2.8</v>
      </c>
      <c r="M292" s="71">
        <v>3</v>
      </c>
      <c r="N292" s="72">
        <v>83</v>
      </c>
      <c r="O292" s="72">
        <v>2</v>
      </c>
      <c r="P292" s="60">
        <v>0</v>
      </c>
      <c r="Q292" s="61"/>
      <c r="R292" s="61">
        <v>0</v>
      </c>
      <c r="S292" s="71">
        <v>1.33</v>
      </c>
      <c r="T292" s="72">
        <v>2</v>
      </c>
      <c r="U292" s="72">
        <v>4</v>
      </c>
      <c r="V292" s="78">
        <v>-2</v>
      </c>
      <c r="W292" s="78">
        <v>-0.72</v>
      </c>
      <c r="X292" s="79">
        <v>0.62</v>
      </c>
      <c r="Y292" s="71">
        <v>2.2000000000000002</v>
      </c>
      <c r="Z292" s="72">
        <v>8.6</v>
      </c>
      <c r="AA292" s="78">
        <v>-6.4</v>
      </c>
      <c r="AB292" s="78">
        <v>-2.31</v>
      </c>
      <c r="AC292" s="78">
        <v>-1.62</v>
      </c>
      <c r="AD292" s="64" t="s">
        <v>25</v>
      </c>
    </row>
    <row r="293" spans="1:30" ht="17.25" thickBot="1">
      <c r="A293" s="73">
        <v>291</v>
      </c>
      <c r="B293" s="58" t="s">
        <v>2717</v>
      </c>
      <c r="C293" s="59" t="s">
        <v>1821</v>
      </c>
      <c r="D293" s="70" t="s">
        <v>103</v>
      </c>
      <c r="E293" s="59" t="s">
        <v>81</v>
      </c>
      <c r="F293" s="70" t="s">
        <v>3592</v>
      </c>
      <c r="G293" s="70">
        <v>2002</v>
      </c>
      <c r="H293" s="71">
        <v>4</v>
      </c>
      <c r="I293" s="72">
        <v>39</v>
      </c>
      <c r="J293" s="72">
        <v>10</v>
      </c>
      <c r="K293" s="72">
        <v>8.6999999999999993</v>
      </c>
      <c r="L293" s="72">
        <v>0.4</v>
      </c>
      <c r="M293" s="60">
        <v>0</v>
      </c>
      <c r="N293" s="61"/>
      <c r="O293" s="61">
        <v>0</v>
      </c>
      <c r="P293" s="71">
        <v>4</v>
      </c>
      <c r="Q293" s="72">
        <v>10</v>
      </c>
      <c r="R293" s="72">
        <v>1</v>
      </c>
      <c r="S293" s="71">
        <v>1.25</v>
      </c>
      <c r="T293" s="61">
        <v>0</v>
      </c>
      <c r="U293" s="61">
        <v>0</v>
      </c>
      <c r="V293" s="61">
        <v>0</v>
      </c>
      <c r="W293" s="61">
        <v>0</v>
      </c>
      <c r="X293" s="61">
        <v>0</v>
      </c>
      <c r="Y293" s="71">
        <v>1.3</v>
      </c>
      <c r="Z293" s="72">
        <v>0.2</v>
      </c>
      <c r="AA293" s="79">
        <v>1</v>
      </c>
      <c r="AB293" s="79">
        <v>2.39</v>
      </c>
      <c r="AC293" s="79">
        <v>1.53</v>
      </c>
      <c r="AD293" s="64" t="s">
        <v>25</v>
      </c>
    </row>
    <row r="294" spans="1:30" ht="17.25" thickBot="1">
      <c r="A294" s="73">
        <v>292</v>
      </c>
      <c r="B294" s="58" t="s">
        <v>243</v>
      </c>
      <c r="C294" s="59" t="s">
        <v>1824</v>
      </c>
      <c r="D294" s="70" t="s">
        <v>103</v>
      </c>
      <c r="E294" s="59" t="s">
        <v>79</v>
      </c>
      <c r="F294" s="70" t="s">
        <v>3593</v>
      </c>
      <c r="G294" s="70">
        <v>1998</v>
      </c>
      <c r="H294" s="71">
        <v>5</v>
      </c>
      <c r="I294" s="72">
        <v>354</v>
      </c>
      <c r="J294" s="72">
        <v>71</v>
      </c>
      <c r="K294" s="72">
        <v>78.7</v>
      </c>
      <c r="L294" s="72">
        <v>3.9</v>
      </c>
      <c r="M294" s="71">
        <v>5</v>
      </c>
      <c r="N294" s="72">
        <v>71</v>
      </c>
      <c r="O294" s="72">
        <v>1</v>
      </c>
      <c r="P294" s="60">
        <v>0</v>
      </c>
      <c r="Q294" s="61"/>
      <c r="R294" s="61">
        <v>0</v>
      </c>
      <c r="S294" s="71">
        <v>2.6</v>
      </c>
      <c r="T294" s="72">
        <v>6</v>
      </c>
      <c r="U294" s="72">
        <v>4</v>
      </c>
      <c r="V294" s="79">
        <v>2</v>
      </c>
      <c r="W294" s="79">
        <v>0.51</v>
      </c>
      <c r="X294" s="78">
        <v>-5.12</v>
      </c>
      <c r="Y294" s="71">
        <v>7.2</v>
      </c>
      <c r="Z294" s="72">
        <v>4.2</v>
      </c>
      <c r="AA294" s="79">
        <v>3</v>
      </c>
      <c r="AB294" s="79">
        <v>0.76</v>
      </c>
      <c r="AC294" s="78">
        <v>-0.45</v>
      </c>
      <c r="AD294" s="64" t="s">
        <v>25</v>
      </c>
    </row>
    <row r="295" spans="1:30" ht="17.25" thickBot="1">
      <c r="A295" s="73">
        <v>293</v>
      </c>
      <c r="B295" s="58" t="s">
        <v>244</v>
      </c>
      <c r="C295" s="59" t="s">
        <v>1815</v>
      </c>
      <c r="D295" s="70" t="s">
        <v>103</v>
      </c>
      <c r="E295" s="59" t="s">
        <v>71</v>
      </c>
      <c r="F295" s="70" t="s">
        <v>3594</v>
      </c>
      <c r="G295" s="70">
        <v>1996</v>
      </c>
      <c r="H295" s="71">
        <v>5</v>
      </c>
      <c r="I295" s="72">
        <v>427</v>
      </c>
      <c r="J295" s="72">
        <v>85</v>
      </c>
      <c r="K295" s="72">
        <v>94.9</v>
      </c>
      <c r="L295" s="72">
        <v>4.7</v>
      </c>
      <c r="M295" s="71">
        <v>5</v>
      </c>
      <c r="N295" s="72">
        <v>85</v>
      </c>
      <c r="O295" s="72">
        <v>3</v>
      </c>
      <c r="P295" s="60">
        <v>0</v>
      </c>
      <c r="Q295" s="61"/>
      <c r="R295" s="61">
        <v>0</v>
      </c>
      <c r="S295" s="71">
        <v>2.6</v>
      </c>
      <c r="T295" s="72">
        <v>13</v>
      </c>
      <c r="U295" s="72">
        <v>4</v>
      </c>
      <c r="V295" s="79">
        <v>9</v>
      </c>
      <c r="W295" s="79">
        <v>1.9</v>
      </c>
      <c r="X295" s="79">
        <v>5.81</v>
      </c>
      <c r="Y295" s="71">
        <v>9.1</v>
      </c>
      <c r="Z295" s="72">
        <v>6.7</v>
      </c>
      <c r="AA295" s="79">
        <v>2.5</v>
      </c>
      <c r="AB295" s="79">
        <v>0.52</v>
      </c>
      <c r="AC295" s="79">
        <v>0.35</v>
      </c>
      <c r="AD295" s="64" t="s">
        <v>25</v>
      </c>
    </row>
    <row r="296" spans="1:30" ht="17.25" thickBot="1">
      <c r="A296" s="73">
        <v>294</v>
      </c>
      <c r="B296" s="58" t="s">
        <v>1782</v>
      </c>
      <c r="C296" s="59" t="s">
        <v>1815</v>
      </c>
      <c r="D296" s="70" t="s">
        <v>1822</v>
      </c>
      <c r="E296" s="59" t="s">
        <v>81</v>
      </c>
      <c r="F296" s="70" t="s">
        <v>3592</v>
      </c>
      <c r="G296" s="70">
        <v>2002</v>
      </c>
      <c r="H296" s="71">
        <v>2</v>
      </c>
      <c r="I296" s="72">
        <v>45</v>
      </c>
      <c r="J296" s="72">
        <v>23</v>
      </c>
      <c r="K296" s="72">
        <v>10</v>
      </c>
      <c r="L296" s="72">
        <v>0.5</v>
      </c>
      <c r="M296" s="60">
        <v>0</v>
      </c>
      <c r="N296" s="61"/>
      <c r="O296" s="61">
        <v>0</v>
      </c>
      <c r="P296" s="71">
        <v>2</v>
      </c>
      <c r="Q296" s="72">
        <v>23</v>
      </c>
      <c r="R296" s="72">
        <v>2</v>
      </c>
      <c r="S296" s="60">
        <v>0</v>
      </c>
      <c r="T296" s="61">
        <v>0</v>
      </c>
      <c r="U296" s="72">
        <v>1</v>
      </c>
      <c r="V296" s="78">
        <v>-1</v>
      </c>
      <c r="W296" s="78">
        <v>-2</v>
      </c>
      <c r="X296" s="78">
        <v>-2.2200000000000002</v>
      </c>
      <c r="Y296" s="71">
        <v>0.9</v>
      </c>
      <c r="Z296" s="72">
        <v>1</v>
      </c>
      <c r="AA296" s="78">
        <v>-0.1</v>
      </c>
      <c r="AB296" s="78">
        <v>-0.21</v>
      </c>
      <c r="AC296" s="78">
        <v>-1.33</v>
      </c>
      <c r="AD296" s="64" t="s">
        <v>25</v>
      </c>
    </row>
    <row r="297" spans="1:30" ht="17.25" thickBot="1">
      <c r="A297" s="73">
        <v>295</v>
      </c>
      <c r="B297" s="58" t="s">
        <v>245</v>
      </c>
      <c r="C297" s="59" t="s">
        <v>1815</v>
      </c>
      <c r="D297" s="70" t="s">
        <v>104</v>
      </c>
      <c r="E297" s="59" t="s">
        <v>69</v>
      </c>
      <c r="F297" s="70" t="s">
        <v>3595</v>
      </c>
      <c r="G297" s="70">
        <v>1993</v>
      </c>
      <c r="H297" s="71">
        <v>1</v>
      </c>
      <c r="I297" s="72">
        <v>24</v>
      </c>
      <c r="J297" s="72">
        <v>24</v>
      </c>
      <c r="K297" s="72">
        <v>5.3</v>
      </c>
      <c r="L297" s="72">
        <v>0.3</v>
      </c>
      <c r="M297" s="60">
        <v>0</v>
      </c>
      <c r="N297" s="61"/>
      <c r="O297" s="61">
        <v>0</v>
      </c>
      <c r="P297" s="71">
        <v>1</v>
      </c>
      <c r="Q297" s="72">
        <v>24</v>
      </c>
      <c r="R297" s="72">
        <v>3</v>
      </c>
      <c r="S297" s="60">
        <v>0</v>
      </c>
      <c r="T297" s="61">
        <v>0</v>
      </c>
      <c r="U297" s="72">
        <v>2</v>
      </c>
      <c r="V297" s="78">
        <v>-2</v>
      </c>
      <c r="W297" s="78">
        <v>-7.5</v>
      </c>
      <c r="X297" s="78">
        <v>-7.08</v>
      </c>
      <c r="Y297" s="71">
        <v>0.5</v>
      </c>
      <c r="Z297" s="72">
        <v>1.3</v>
      </c>
      <c r="AA297" s="78">
        <v>-0.8</v>
      </c>
      <c r="AB297" s="78">
        <v>-3.06</v>
      </c>
      <c r="AC297" s="78">
        <v>-3.2</v>
      </c>
      <c r="AD297" s="64" t="s">
        <v>25</v>
      </c>
    </row>
    <row r="298" spans="1:30" ht="17.25" thickBot="1">
      <c r="A298" s="73">
        <v>296</v>
      </c>
      <c r="B298" s="58" t="s">
        <v>246</v>
      </c>
      <c r="C298" s="59" t="s">
        <v>1847</v>
      </c>
      <c r="D298" s="70" t="s">
        <v>103</v>
      </c>
      <c r="E298" s="59" t="s">
        <v>87</v>
      </c>
      <c r="F298" s="70" t="s">
        <v>3596</v>
      </c>
      <c r="G298" s="70">
        <v>1998</v>
      </c>
      <c r="H298" s="71">
        <v>4</v>
      </c>
      <c r="I298" s="72">
        <v>298</v>
      </c>
      <c r="J298" s="72">
        <v>75</v>
      </c>
      <c r="K298" s="72">
        <v>66.2</v>
      </c>
      <c r="L298" s="72">
        <v>3.3</v>
      </c>
      <c r="M298" s="71">
        <v>4</v>
      </c>
      <c r="N298" s="72">
        <v>75</v>
      </c>
      <c r="O298" s="61">
        <v>0</v>
      </c>
      <c r="P298" s="60">
        <v>0</v>
      </c>
      <c r="Q298" s="61"/>
      <c r="R298" s="61">
        <v>0</v>
      </c>
      <c r="S298" s="71">
        <v>1.75</v>
      </c>
      <c r="T298" s="72">
        <v>4</v>
      </c>
      <c r="U298" s="72">
        <v>4</v>
      </c>
      <c r="V298" s="61">
        <v>0</v>
      </c>
      <c r="W298" s="61">
        <v>0</v>
      </c>
      <c r="X298" s="61">
        <v>0</v>
      </c>
      <c r="Y298" s="71">
        <v>3.5</v>
      </c>
      <c r="Z298" s="72">
        <v>2.8</v>
      </c>
      <c r="AA298" s="79">
        <v>0.7</v>
      </c>
      <c r="AB298" s="79">
        <v>0.22</v>
      </c>
      <c r="AC298" s="79">
        <v>1.67</v>
      </c>
      <c r="AD298" s="64" t="s">
        <v>25</v>
      </c>
    </row>
    <row r="299" spans="1:30" ht="17.25" thickBot="1">
      <c r="A299" s="73">
        <v>297</v>
      </c>
      <c r="B299" s="58" t="s">
        <v>2718</v>
      </c>
      <c r="C299" s="59" t="s">
        <v>1847</v>
      </c>
      <c r="D299" s="70" t="s">
        <v>1813</v>
      </c>
      <c r="E299" s="59" t="s">
        <v>2355</v>
      </c>
      <c r="F299" s="70" t="s">
        <v>3597</v>
      </c>
      <c r="G299" s="70">
        <v>1997</v>
      </c>
      <c r="H299" s="71">
        <v>2</v>
      </c>
      <c r="I299" s="72">
        <v>62</v>
      </c>
      <c r="J299" s="72">
        <v>31</v>
      </c>
      <c r="K299" s="72">
        <v>17.2</v>
      </c>
      <c r="L299" s="72">
        <v>0.7</v>
      </c>
      <c r="M299" s="71">
        <v>1</v>
      </c>
      <c r="N299" s="72">
        <v>45</v>
      </c>
      <c r="O299" s="61">
        <v>0</v>
      </c>
      <c r="P299" s="71">
        <v>1</v>
      </c>
      <c r="Q299" s="72">
        <v>17</v>
      </c>
      <c r="R299" s="72">
        <v>2</v>
      </c>
      <c r="S299" s="60">
        <v>0</v>
      </c>
      <c r="T299" s="61">
        <v>0</v>
      </c>
      <c r="U299" s="72">
        <v>3</v>
      </c>
      <c r="V299" s="78">
        <v>-3</v>
      </c>
      <c r="W299" s="78">
        <v>-4.3499999999999996</v>
      </c>
      <c r="X299" s="78">
        <v>-2.84</v>
      </c>
      <c r="Y299" s="71">
        <v>0.1</v>
      </c>
      <c r="Z299" s="72">
        <v>2.6</v>
      </c>
      <c r="AA299" s="78">
        <v>-2.5</v>
      </c>
      <c r="AB299" s="78">
        <v>-3.67</v>
      </c>
      <c r="AC299" s="78">
        <v>-3.08</v>
      </c>
      <c r="AD299" s="64" t="s">
        <v>25</v>
      </c>
    </row>
    <row r="300" spans="1:30" ht="17.25" thickBot="1">
      <c r="A300" s="73">
        <v>298</v>
      </c>
      <c r="B300" s="58" t="s">
        <v>247</v>
      </c>
      <c r="C300" s="59" t="s">
        <v>1815</v>
      </c>
      <c r="D300" s="70" t="s">
        <v>102</v>
      </c>
      <c r="E300" s="59" t="s">
        <v>73</v>
      </c>
      <c r="F300" s="70" t="s">
        <v>3598</v>
      </c>
      <c r="G300" s="70">
        <v>1994</v>
      </c>
      <c r="H300" s="71">
        <v>4</v>
      </c>
      <c r="I300" s="72">
        <v>314</v>
      </c>
      <c r="J300" s="72">
        <v>79</v>
      </c>
      <c r="K300" s="72">
        <v>69.8</v>
      </c>
      <c r="L300" s="72">
        <v>3.5</v>
      </c>
      <c r="M300" s="71">
        <v>4</v>
      </c>
      <c r="N300" s="72">
        <v>79</v>
      </c>
      <c r="O300" s="72">
        <v>1</v>
      </c>
      <c r="P300" s="60">
        <v>0</v>
      </c>
      <c r="Q300" s="61"/>
      <c r="R300" s="61">
        <v>0</v>
      </c>
      <c r="S300" s="71">
        <v>2.25</v>
      </c>
      <c r="T300" s="72">
        <v>9</v>
      </c>
      <c r="U300" s="72">
        <v>4</v>
      </c>
      <c r="V300" s="79">
        <v>5</v>
      </c>
      <c r="W300" s="79">
        <v>1.43</v>
      </c>
      <c r="X300" s="78">
        <v>-0.55000000000000004</v>
      </c>
      <c r="Y300" s="71">
        <v>6.6</v>
      </c>
      <c r="Z300" s="72">
        <v>5.8</v>
      </c>
      <c r="AA300" s="79">
        <v>0.9</v>
      </c>
      <c r="AB300" s="79">
        <v>0.25</v>
      </c>
      <c r="AC300" s="78">
        <v>-0.45</v>
      </c>
      <c r="AD300" s="64" t="s">
        <v>25</v>
      </c>
    </row>
    <row r="301" spans="1:30" ht="17.25" thickBot="1">
      <c r="A301" s="73">
        <v>299</v>
      </c>
      <c r="B301" s="58" t="s">
        <v>2758</v>
      </c>
      <c r="C301" s="59" t="s">
        <v>1815</v>
      </c>
      <c r="D301" s="70" t="s">
        <v>102</v>
      </c>
      <c r="E301" s="59" t="s">
        <v>2356</v>
      </c>
      <c r="F301" s="70" t="s">
        <v>3823</v>
      </c>
      <c r="G301" s="70">
        <v>2003</v>
      </c>
      <c r="H301" s="60">
        <v>0</v>
      </c>
      <c r="I301" s="61"/>
      <c r="J301" s="61"/>
      <c r="K301" s="61"/>
      <c r="L301" s="61"/>
      <c r="M301" s="60">
        <v>0</v>
      </c>
      <c r="N301" s="61"/>
      <c r="O301" s="61">
        <v>0</v>
      </c>
      <c r="P301" s="60">
        <v>0</v>
      </c>
      <c r="Q301" s="61"/>
      <c r="R301" s="72">
        <v>3</v>
      </c>
      <c r="S301" s="60"/>
      <c r="T301" s="61"/>
      <c r="U301" s="61"/>
      <c r="V301" s="61"/>
      <c r="W301" s="61"/>
      <c r="X301" s="61"/>
      <c r="Y301" s="60"/>
      <c r="Z301" s="61"/>
      <c r="AA301" s="61"/>
      <c r="AB301" s="61"/>
      <c r="AC301" s="61"/>
      <c r="AD301" s="64" t="s">
        <v>25</v>
      </c>
    </row>
    <row r="302" spans="1:30" ht="17.25" thickBot="1">
      <c r="A302" s="73">
        <v>300</v>
      </c>
      <c r="B302" s="58" t="s">
        <v>2879</v>
      </c>
      <c r="C302" s="59" t="s">
        <v>1815</v>
      </c>
      <c r="D302" s="70" t="s">
        <v>111</v>
      </c>
      <c r="E302" s="59" t="s">
        <v>83</v>
      </c>
      <c r="F302" s="70" t="s">
        <v>3824</v>
      </c>
      <c r="G302" s="70">
        <v>2003</v>
      </c>
      <c r="H302" s="60">
        <v>0</v>
      </c>
      <c r="I302" s="61"/>
      <c r="J302" s="61"/>
      <c r="K302" s="61"/>
      <c r="L302" s="61"/>
      <c r="M302" s="60">
        <v>0</v>
      </c>
      <c r="N302" s="61"/>
      <c r="O302" s="61">
        <v>0</v>
      </c>
      <c r="P302" s="60">
        <v>0</v>
      </c>
      <c r="Q302" s="61"/>
      <c r="R302" s="72">
        <v>3</v>
      </c>
      <c r="S302" s="60"/>
      <c r="T302" s="61"/>
      <c r="U302" s="61"/>
      <c r="V302" s="61"/>
      <c r="W302" s="61"/>
      <c r="X302" s="61"/>
      <c r="Y302" s="60"/>
      <c r="Z302" s="61"/>
      <c r="AA302" s="61"/>
      <c r="AB302" s="61"/>
      <c r="AC302" s="61"/>
      <c r="AD302" s="64" t="s">
        <v>25</v>
      </c>
    </row>
    <row r="303" spans="1:30" ht="17.25" thickBot="1">
      <c r="A303" s="73">
        <v>301</v>
      </c>
      <c r="B303" s="58" t="s">
        <v>249</v>
      </c>
      <c r="C303" s="59" t="s">
        <v>1817</v>
      </c>
      <c r="D303" s="70" t="s">
        <v>102</v>
      </c>
      <c r="E303" s="59" t="s">
        <v>69</v>
      </c>
      <c r="F303" s="70" t="s">
        <v>3448</v>
      </c>
      <c r="G303" s="70">
        <v>1995</v>
      </c>
      <c r="H303" s="71">
        <v>4</v>
      </c>
      <c r="I303" s="72">
        <v>158</v>
      </c>
      <c r="J303" s="72">
        <v>40</v>
      </c>
      <c r="K303" s="72">
        <v>35.1</v>
      </c>
      <c r="L303" s="72">
        <v>1.8</v>
      </c>
      <c r="M303" s="71">
        <v>2</v>
      </c>
      <c r="N303" s="72">
        <v>63</v>
      </c>
      <c r="O303" s="61">
        <v>0</v>
      </c>
      <c r="P303" s="71">
        <v>2</v>
      </c>
      <c r="Q303" s="72">
        <v>17</v>
      </c>
      <c r="R303" s="72">
        <v>1</v>
      </c>
      <c r="S303" s="71">
        <v>0.75</v>
      </c>
      <c r="T303" s="72">
        <v>4</v>
      </c>
      <c r="U303" s="72">
        <v>4</v>
      </c>
      <c r="V303" s="61">
        <v>0</v>
      </c>
      <c r="W303" s="61">
        <v>0</v>
      </c>
      <c r="X303" s="79">
        <v>1.23</v>
      </c>
      <c r="Y303" s="71">
        <v>2.8</v>
      </c>
      <c r="Z303" s="72">
        <v>2.8</v>
      </c>
      <c r="AA303" s="78">
        <v>-0.1</v>
      </c>
      <c r="AB303" s="78">
        <v>-0.03</v>
      </c>
      <c r="AC303" s="61">
        <v>0</v>
      </c>
      <c r="AD303" s="64" t="s">
        <v>25</v>
      </c>
    </row>
    <row r="304" spans="1:30" ht="17.25" thickBot="1">
      <c r="A304" s="73">
        <v>302</v>
      </c>
      <c r="B304" s="58" t="s">
        <v>3599</v>
      </c>
      <c r="C304" s="59" t="s">
        <v>1825</v>
      </c>
      <c r="D304" s="70" t="s">
        <v>102</v>
      </c>
      <c r="E304" s="59" t="s">
        <v>63</v>
      </c>
      <c r="F304" s="70" t="s">
        <v>3600</v>
      </c>
      <c r="G304" s="70">
        <v>2001</v>
      </c>
      <c r="H304" s="71">
        <v>5</v>
      </c>
      <c r="I304" s="72">
        <v>356</v>
      </c>
      <c r="J304" s="72">
        <v>71</v>
      </c>
      <c r="K304" s="72">
        <v>79.099999999999994</v>
      </c>
      <c r="L304" s="72">
        <v>4</v>
      </c>
      <c r="M304" s="71">
        <v>5</v>
      </c>
      <c r="N304" s="72">
        <v>71</v>
      </c>
      <c r="O304" s="72">
        <v>1</v>
      </c>
      <c r="P304" s="60">
        <v>0</v>
      </c>
      <c r="Q304" s="61"/>
      <c r="R304" s="61">
        <v>0</v>
      </c>
      <c r="S304" s="71">
        <v>2.6</v>
      </c>
      <c r="T304" s="72">
        <v>6</v>
      </c>
      <c r="U304" s="72">
        <v>4</v>
      </c>
      <c r="V304" s="79">
        <v>2</v>
      </c>
      <c r="W304" s="79">
        <v>0.51</v>
      </c>
      <c r="X304" s="78">
        <v>-2.37</v>
      </c>
      <c r="Y304" s="71">
        <v>7.3</v>
      </c>
      <c r="Z304" s="72">
        <v>3</v>
      </c>
      <c r="AA304" s="79">
        <v>4.3</v>
      </c>
      <c r="AB304" s="79">
        <v>1.08</v>
      </c>
      <c r="AC304" s="79">
        <v>0.12</v>
      </c>
      <c r="AD304" s="64" t="s">
        <v>25</v>
      </c>
    </row>
    <row r="305" spans="1:30" ht="17.25" thickBot="1">
      <c r="A305" s="73">
        <v>303</v>
      </c>
      <c r="B305" s="58" t="s">
        <v>84</v>
      </c>
      <c r="C305" s="59" t="s">
        <v>1824</v>
      </c>
      <c r="D305" s="70" t="s">
        <v>111</v>
      </c>
      <c r="E305" s="59" t="s">
        <v>83</v>
      </c>
      <c r="F305" s="70" t="s">
        <v>3601</v>
      </c>
      <c r="G305" s="70">
        <v>1992</v>
      </c>
      <c r="H305" s="71">
        <v>4</v>
      </c>
      <c r="I305" s="72">
        <v>360</v>
      </c>
      <c r="J305" s="72">
        <v>90</v>
      </c>
      <c r="K305" s="72">
        <v>80</v>
      </c>
      <c r="L305" s="72">
        <v>4</v>
      </c>
      <c r="M305" s="71">
        <v>4</v>
      </c>
      <c r="N305" s="72">
        <v>90</v>
      </c>
      <c r="O305" s="72">
        <v>4</v>
      </c>
      <c r="P305" s="60">
        <v>0</v>
      </c>
      <c r="Q305" s="61"/>
      <c r="R305" s="61">
        <v>0</v>
      </c>
      <c r="S305" s="71">
        <v>1.5</v>
      </c>
      <c r="T305" s="72">
        <v>8</v>
      </c>
      <c r="U305" s="72">
        <v>9</v>
      </c>
      <c r="V305" s="78">
        <v>-1</v>
      </c>
      <c r="W305" s="78">
        <v>-0.25</v>
      </c>
      <c r="X305" s="78">
        <v>-2.25</v>
      </c>
      <c r="Y305" s="71">
        <v>8.4</v>
      </c>
      <c r="Z305" s="72">
        <v>7.6</v>
      </c>
      <c r="AA305" s="79">
        <v>0.8</v>
      </c>
      <c r="AB305" s="79">
        <v>0.2</v>
      </c>
      <c r="AC305" s="78">
        <v>-1.58</v>
      </c>
      <c r="AD305" s="64" t="s">
        <v>25</v>
      </c>
    </row>
    <row r="306" spans="1:30" ht="17.25" thickBot="1">
      <c r="A306" s="73">
        <v>304</v>
      </c>
      <c r="B306" s="58" t="s">
        <v>251</v>
      </c>
      <c r="C306" s="59" t="s">
        <v>1824</v>
      </c>
      <c r="D306" s="70" t="s">
        <v>104</v>
      </c>
      <c r="E306" s="59" t="s">
        <v>69</v>
      </c>
      <c r="F306" s="70" t="s">
        <v>3602</v>
      </c>
      <c r="G306" s="70">
        <v>1998</v>
      </c>
      <c r="H306" s="71">
        <v>5</v>
      </c>
      <c r="I306" s="72">
        <v>375</v>
      </c>
      <c r="J306" s="72">
        <v>75</v>
      </c>
      <c r="K306" s="72">
        <v>83.3</v>
      </c>
      <c r="L306" s="72">
        <v>4.2</v>
      </c>
      <c r="M306" s="71">
        <v>5</v>
      </c>
      <c r="N306" s="72">
        <v>75</v>
      </c>
      <c r="O306" s="72">
        <v>2</v>
      </c>
      <c r="P306" s="60">
        <v>0</v>
      </c>
      <c r="Q306" s="61"/>
      <c r="R306" s="61">
        <v>0</v>
      </c>
      <c r="S306" s="71">
        <v>1.2</v>
      </c>
      <c r="T306" s="72">
        <v>5</v>
      </c>
      <c r="U306" s="72">
        <v>8</v>
      </c>
      <c r="V306" s="78">
        <v>-3</v>
      </c>
      <c r="W306" s="78">
        <v>-0.72</v>
      </c>
      <c r="X306" s="79">
        <v>0.48</v>
      </c>
      <c r="Y306" s="71">
        <v>7</v>
      </c>
      <c r="Z306" s="72">
        <v>5.3</v>
      </c>
      <c r="AA306" s="79">
        <v>1.6</v>
      </c>
      <c r="AB306" s="79">
        <v>0.4</v>
      </c>
      <c r="AC306" s="79">
        <v>2.56</v>
      </c>
      <c r="AD306" s="64" t="s">
        <v>25</v>
      </c>
    </row>
    <row r="307" spans="1:30" ht="17.25" thickBot="1">
      <c r="A307" s="73">
        <v>305</v>
      </c>
      <c r="B307" s="58" t="s">
        <v>252</v>
      </c>
      <c r="C307" s="59" t="s">
        <v>1854</v>
      </c>
      <c r="D307" s="70" t="s">
        <v>103</v>
      </c>
      <c r="E307" s="59" t="s">
        <v>71</v>
      </c>
      <c r="F307" s="70" t="s">
        <v>3603</v>
      </c>
      <c r="G307" s="70">
        <v>2002</v>
      </c>
      <c r="H307" s="71">
        <v>5</v>
      </c>
      <c r="I307" s="72">
        <v>295</v>
      </c>
      <c r="J307" s="72">
        <v>59</v>
      </c>
      <c r="K307" s="72">
        <v>65.599999999999994</v>
      </c>
      <c r="L307" s="72">
        <v>3.3</v>
      </c>
      <c r="M307" s="71">
        <v>4</v>
      </c>
      <c r="N307" s="72">
        <v>70</v>
      </c>
      <c r="O307" s="61">
        <v>0</v>
      </c>
      <c r="P307" s="71">
        <v>1</v>
      </c>
      <c r="Q307" s="72">
        <v>16</v>
      </c>
      <c r="R307" s="61">
        <v>0</v>
      </c>
      <c r="S307" s="71">
        <v>2.6</v>
      </c>
      <c r="T307" s="72">
        <v>7</v>
      </c>
      <c r="U307" s="72">
        <v>2</v>
      </c>
      <c r="V307" s="79">
        <v>5</v>
      </c>
      <c r="W307" s="79">
        <v>1.53</v>
      </c>
      <c r="X307" s="78">
        <v>-0.22</v>
      </c>
      <c r="Y307" s="71">
        <v>6.4</v>
      </c>
      <c r="Z307" s="72">
        <v>4</v>
      </c>
      <c r="AA307" s="79">
        <v>2.4</v>
      </c>
      <c r="AB307" s="79">
        <v>0.75</v>
      </c>
      <c r="AC307" s="79">
        <v>0.71</v>
      </c>
      <c r="AD307" s="64" t="s">
        <v>25</v>
      </c>
    </row>
    <row r="308" spans="1:30" ht="17.25" thickBot="1">
      <c r="A308" s="73">
        <v>306</v>
      </c>
      <c r="B308" s="58" t="s">
        <v>253</v>
      </c>
      <c r="C308" s="59" t="s">
        <v>1817</v>
      </c>
      <c r="D308" s="70" t="s">
        <v>102</v>
      </c>
      <c r="E308" s="59" t="s">
        <v>85</v>
      </c>
      <c r="F308" s="70" t="s">
        <v>3604</v>
      </c>
      <c r="G308" s="70">
        <v>1997</v>
      </c>
      <c r="H308" s="71">
        <v>3</v>
      </c>
      <c r="I308" s="72">
        <v>106</v>
      </c>
      <c r="J308" s="72">
        <v>35</v>
      </c>
      <c r="K308" s="72">
        <v>23.6</v>
      </c>
      <c r="L308" s="72">
        <v>1.2</v>
      </c>
      <c r="M308" s="60">
        <v>0</v>
      </c>
      <c r="N308" s="61"/>
      <c r="O308" s="61">
        <v>0</v>
      </c>
      <c r="P308" s="71">
        <v>3</v>
      </c>
      <c r="Q308" s="72">
        <v>35</v>
      </c>
      <c r="R308" s="72">
        <v>1</v>
      </c>
      <c r="S308" s="71">
        <v>1.33</v>
      </c>
      <c r="T308" s="72">
        <v>4</v>
      </c>
      <c r="U308" s="72">
        <v>4</v>
      </c>
      <c r="V308" s="61">
        <v>0</v>
      </c>
      <c r="W308" s="61">
        <v>0</v>
      </c>
      <c r="X308" s="79">
        <v>0.26</v>
      </c>
      <c r="Y308" s="71">
        <v>2.2999999999999998</v>
      </c>
      <c r="Z308" s="72">
        <v>3.6</v>
      </c>
      <c r="AA308" s="78">
        <v>-1.3</v>
      </c>
      <c r="AB308" s="78">
        <v>-1.1100000000000001</v>
      </c>
      <c r="AC308" s="78">
        <v>-1.26</v>
      </c>
      <c r="AD308" s="64" t="s">
        <v>25</v>
      </c>
    </row>
    <row r="309" spans="1:30" ht="17.25" thickBot="1">
      <c r="A309" s="73">
        <v>307</v>
      </c>
      <c r="B309" s="58" t="s">
        <v>254</v>
      </c>
      <c r="C309" s="59" t="s">
        <v>1863</v>
      </c>
      <c r="D309" s="70" t="s">
        <v>104</v>
      </c>
      <c r="E309" s="59" t="s">
        <v>79</v>
      </c>
      <c r="F309" s="70" t="s">
        <v>3605</v>
      </c>
      <c r="G309" s="70">
        <v>1991</v>
      </c>
      <c r="H309" s="71">
        <v>3</v>
      </c>
      <c r="I309" s="72">
        <v>256</v>
      </c>
      <c r="J309" s="72">
        <v>85</v>
      </c>
      <c r="K309" s="72">
        <v>56.9</v>
      </c>
      <c r="L309" s="72">
        <v>2.8</v>
      </c>
      <c r="M309" s="71">
        <v>3</v>
      </c>
      <c r="N309" s="72">
        <v>85</v>
      </c>
      <c r="O309" s="72">
        <v>2</v>
      </c>
      <c r="P309" s="60">
        <v>0</v>
      </c>
      <c r="Q309" s="61"/>
      <c r="R309" s="72">
        <v>2</v>
      </c>
      <c r="S309" s="71">
        <v>3</v>
      </c>
      <c r="T309" s="72">
        <v>6</v>
      </c>
      <c r="U309" s="72">
        <v>2</v>
      </c>
      <c r="V309" s="79">
        <v>4</v>
      </c>
      <c r="W309" s="79">
        <v>1.41</v>
      </c>
      <c r="X309" s="78">
        <v>-0.45</v>
      </c>
      <c r="Y309" s="71">
        <v>5.4</v>
      </c>
      <c r="Z309" s="72">
        <v>2.9</v>
      </c>
      <c r="AA309" s="79">
        <v>2.5</v>
      </c>
      <c r="AB309" s="79">
        <v>0.88</v>
      </c>
      <c r="AC309" s="79">
        <v>7.0000000000000007E-2</v>
      </c>
      <c r="AD309" s="64" t="s">
        <v>25</v>
      </c>
    </row>
    <row r="310" spans="1:30" ht="17.25" thickBot="1">
      <c r="A310" s="73">
        <v>308</v>
      </c>
      <c r="B310" s="58" t="s">
        <v>3825</v>
      </c>
      <c r="C310" s="59" t="s">
        <v>1815</v>
      </c>
      <c r="D310" s="70" t="s">
        <v>102</v>
      </c>
      <c r="E310" s="59" t="s">
        <v>81</v>
      </c>
      <c r="F310" s="70" t="s">
        <v>3826</v>
      </c>
      <c r="G310" s="70">
        <v>2004</v>
      </c>
      <c r="H310" s="60">
        <v>0</v>
      </c>
      <c r="I310" s="61"/>
      <c r="J310" s="61"/>
      <c r="K310" s="61"/>
      <c r="L310" s="61"/>
      <c r="M310" s="60">
        <v>0</v>
      </c>
      <c r="N310" s="61"/>
      <c r="O310" s="61">
        <v>0</v>
      </c>
      <c r="P310" s="60">
        <v>0</v>
      </c>
      <c r="Q310" s="61"/>
      <c r="R310" s="72">
        <v>1</v>
      </c>
      <c r="S310" s="60"/>
      <c r="T310" s="61"/>
      <c r="U310" s="61"/>
      <c r="V310" s="61"/>
      <c r="W310" s="61"/>
      <c r="X310" s="61"/>
      <c r="Y310" s="60"/>
      <c r="Z310" s="61"/>
      <c r="AA310" s="61"/>
      <c r="AB310" s="61"/>
      <c r="AC310" s="61"/>
      <c r="AD310" s="64" t="s">
        <v>25</v>
      </c>
    </row>
    <row r="311" spans="1:30" ht="17.25" thickBot="1">
      <c r="A311" s="73">
        <v>309</v>
      </c>
      <c r="B311" s="58" t="s">
        <v>2759</v>
      </c>
      <c r="C311" s="59" t="s">
        <v>1815</v>
      </c>
      <c r="D311" s="70" t="s">
        <v>111</v>
      </c>
      <c r="E311" s="59" t="s">
        <v>85</v>
      </c>
      <c r="F311" s="70" t="s">
        <v>3399</v>
      </c>
      <c r="G311" s="70">
        <v>1994</v>
      </c>
      <c r="H311" s="60">
        <v>0</v>
      </c>
      <c r="I311" s="61"/>
      <c r="J311" s="61"/>
      <c r="K311" s="61"/>
      <c r="L311" s="61"/>
      <c r="M311" s="60">
        <v>0</v>
      </c>
      <c r="N311" s="61"/>
      <c r="O311" s="61">
        <v>0</v>
      </c>
      <c r="P311" s="60">
        <v>0</v>
      </c>
      <c r="Q311" s="61"/>
      <c r="R311" s="72">
        <v>4</v>
      </c>
      <c r="S311" s="60"/>
      <c r="T311" s="61"/>
      <c r="U311" s="61"/>
      <c r="V311" s="61"/>
      <c r="W311" s="61"/>
      <c r="X311" s="61"/>
      <c r="Y311" s="60"/>
      <c r="Z311" s="61"/>
      <c r="AA311" s="61"/>
      <c r="AB311" s="61"/>
      <c r="AC311" s="61"/>
      <c r="AD311" s="64" t="s">
        <v>25</v>
      </c>
    </row>
    <row r="312" spans="1:30" ht="17.25" thickBot="1">
      <c r="A312" s="73">
        <v>310</v>
      </c>
      <c r="B312" s="58" t="s">
        <v>255</v>
      </c>
      <c r="C312" s="59" t="s">
        <v>1817</v>
      </c>
      <c r="D312" s="70" t="s">
        <v>102</v>
      </c>
      <c r="E312" s="59" t="s">
        <v>77</v>
      </c>
      <c r="F312" s="70" t="s">
        <v>3552</v>
      </c>
      <c r="G312" s="70">
        <v>1996</v>
      </c>
      <c r="H312" s="71">
        <v>1</v>
      </c>
      <c r="I312" s="72">
        <v>19</v>
      </c>
      <c r="J312" s="72">
        <v>19</v>
      </c>
      <c r="K312" s="72">
        <v>4.2</v>
      </c>
      <c r="L312" s="72">
        <v>0.2</v>
      </c>
      <c r="M312" s="60">
        <v>0</v>
      </c>
      <c r="N312" s="61"/>
      <c r="O312" s="61">
        <v>0</v>
      </c>
      <c r="P312" s="71">
        <v>1</v>
      </c>
      <c r="Q312" s="72">
        <v>19</v>
      </c>
      <c r="R312" s="61">
        <v>0</v>
      </c>
      <c r="S312" s="60">
        <v>0</v>
      </c>
      <c r="T312" s="61">
        <v>0</v>
      </c>
      <c r="U312" s="61">
        <v>0</v>
      </c>
      <c r="V312" s="61">
        <v>0</v>
      </c>
      <c r="W312" s="61">
        <v>0</v>
      </c>
      <c r="X312" s="78">
        <v>-0.42</v>
      </c>
      <c r="Y312" s="71">
        <v>0.2</v>
      </c>
      <c r="Z312" s="61">
        <v>0</v>
      </c>
      <c r="AA312" s="79">
        <v>0.2</v>
      </c>
      <c r="AB312" s="79">
        <v>1.1399999999999999</v>
      </c>
      <c r="AC312" s="79">
        <v>0.32</v>
      </c>
      <c r="AD312" s="64" t="s">
        <v>25</v>
      </c>
    </row>
    <row r="313" spans="1:30" ht="17.25" thickBot="1">
      <c r="A313" s="73">
        <v>311</v>
      </c>
      <c r="B313" s="58" t="s">
        <v>255</v>
      </c>
      <c r="C313" s="59" t="s">
        <v>1817</v>
      </c>
      <c r="D313" s="70" t="s">
        <v>102</v>
      </c>
      <c r="E313" s="59" t="s">
        <v>96</v>
      </c>
      <c r="F313" s="70" t="s">
        <v>3552</v>
      </c>
      <c r="G313" s="70">
        <v>1996</v>
      </c>
      <c r="H313" s="71">
        <v>2</v>
      </c>
      <c r="I313" s="72">
        <v>111</v>
      </c>
      <c r="J313" s="72">
        <v>56</v>
      </c>
      <c r="K313" s="72">
        <v>24.7</v>
      </c>
      <c r="L313" s="72">
        <v>1.2</v>
      </c>
      <c r="M313" s="71">
        <v>1</v>
      </c>
      <c r="N313" s="72">
        <v>71</v>
      </c>
      <c r="O313" s="61">
        <v>0</v>
      </c>
      <c r="P313" s="71">
        <v>1</v>
      </c>
      <c r="Q313" s="72">
        <v>40</v>
      </c>
      <c r="R313" s="72">
        <v>1</v>
      </c>
      <c r="S313" s="60">
        <v>0</v>
      </c>
      <c r="T313" s="61">
        <v>0</v>
      </c>
      <c r="U313" s="72">
        <v>2</v>
      </c>
      <c r="V313" s="78">
        <v>-2</v>
      </c>
      <c r="W313" s="78">
        <v>-1.62</v>
      </c>
      <c r="X313" s="78">
        <v>-0.28999999999999998</v>
      </c>
      <c r="Y313" s="71">
        <v>2.8</v>
      </c>
      <c r="Z313" s="72">
        <v>1.5</v>
      </c>
      <c r="AA313" s="79">
        <v>1.3</v>
      </c>
      <c r="AB313" s="79">
        <v>1.08</v>
      </c>
      <c r="AC313" s="79">
        <v>1.48</v>
      </c>
      <c r="AD313" s="64" t="s">
        <v>25</v>
      </c>
    </row>
    <row r="314" spans="1:30" ht="17.25" thickBot="1">
      <c r="A314" s="73">
        <v>312</v>
      </c>
      <c r="B314" s="58" t="s">
        <v>3827</v>
      </c>
      <c r="C314" s="59" t="s">
        <v>1868</v>
      </c>
      <c r="D314" s="70" t="s">
        <v>104</v>
      </c>
      <c r="E314" s="59" t="s">
        <v>91</v>
      </c>
      <c r="F314" s="70" t="s">
        <v>3828</v>
      </c>
      <c r="G314" s="70">
        <v>1997</v>
      </c>
      <c r="H314" s="60">
        <v>0</v>
      </c>
      <c r="I314" s="61"/>
      <c r="J314" s="61"/>
      <c r="K314" s="61"/>
      <c r="L314" s="61"/>
      <c r="M314" s="60">
        <v>0</v>
      </c>
      <c r="N314" s="61"/>
      <c r="O314" s="61">
        <v>0</v>
      </c>
      <c r="P314" s="60">
        <v>0</v>
      </c>
      <c r="Q314" s="61"/>
      <c r="R314" s="72">
        <v>1</v>
      </c>
      <c r="S314" s="60"/>
      <c r="T314" s="61"/>
      <c r="U314" s="61"/>
      <c r="V314" s="61"/>
      <c r="W314" s="61"/>
      <c r="X314" s="61"/>
      <c r="Y314" s="60"/>
      <c r="Z314" s="61"/>
      <c r="AA314" s="61"/>
      <c r="AB314" s="61"/>
      <c r="AC314" s="61"/>
      <c r="AD314" s="64" t="s">
        <v>25</v>
      </c>
    </row>
    <row r="315" spans="1:30" ht="17.25" thickBot="1">
      <c r="A315" s="73">
        <v>313</v>
      </c>
      <c r="B315" s="58" t="s">
        <v>256</v>
      </c>
      <c r="C315" s="59" t="s">
        <v>1820</v>
      </c>
      <c r="D315" s="70" t="s">
        <v>104</v>
      </c>
      <c r="E315" s="59" t="s">
        <v>75</v>
      </c>
      <c r="F315" s="70" t="s">
        <v>3829</v>
      </c>
      <c r="G315" s="70">
        <v>1995</v>
      </c>
      <c r="H315" s="60">
        <v>0</v>
      </c>
      <c r="I315" s="61"/>
      <c r="J315" s="61"/>
      <c r="K315" s="61"/>
      <c r="L315" s="61"/>
      <c r="M315" s="60">
        <v>0</v>
      </c>
      <c r="N315" s="61"/>
      <c r="O315" s="61">
        <v>0</v>
      </c>
      <c r="P315" s="60">
        <v>0</v>
      </c>
      <c r="Q315" s="61"/>
      <c r="R315" s="72">
        <v>3</v>
      </c>
      <c r="S315" s="60"/>
      <c r="T315" s="61"/>
      <c r="U315" s="61"/>
      <c r="V315" s="61"/>
      <c r="W315" s="61"/>
      <c r="X315" s="61"/>
      <c r="Y315" s="60"/>
      <c r="Z315" s="61"/>
      <c r="AA315" s="61"/>
      <c r="AB315" s="61"/>
      <c r="AC315" s="61"/>
      <c r="AD315" s="64" t="s">
        <v>25</v>
      </c>
    </row>
    <row r="316" spans="1:30" ht="17.25" thickBot="1">
      <c r="A316" s="73">
        <v>314</v>
      </c>
      <c r="B316" s="58" t="s">
        <v>257</v>
      </c>
      <c r="C316" s="59" t="s">
        <v>1863</v>
      </c>
      <c r="D316" s="70" t="s">
        <v>102</v>
      </c>
      <c r="E316" s="59" t="s">
        <v>77</v>
      </c>
      <c r="F316" s="70" t="s">
        <v>3209</v>
      </c>
      <c r="G316" s="70">
        <v>1999</v>
      </c>
      <c r="H316" s="71">
        <v>5</v>
      </c>
      <c r="I316" s="72">
        <v>450</v>
      </c>
      <c r="J316" s="72">
        <v>90</v>
      </c>
      <c r="K316" s="72">
        <v>100</v>
      </c>
      <c r="L316" s="72">
        <v>5</v>
      </c>
      <c r="M316" s="71">
        <v>5</v>
      </c>
      <c r="N316" s="72">
        <v>90</v>
      </c>
      <c r="O316" s="72">
        <v>5</v>
      </c>
      <c r="P316" s="60">
        <v>0</v>
      </c>
      <c r="Q316" s="61"/>
      <c r="R316" s="61">
        <v>0</v>
      </c>
      <c r="S316" s="71">
        <v>1.2</v>
      </c>
      <c r="T316" s="72">
        <v>8</v>
      </c>
      <c r="U316" s="72">
        <v>6</v>
      </c>
      <c r="V316" s="79">
        <v>2</v>
      </c>
      <c r="W316" s="79">
        <v>0.4</v>
      </c>
      <c r="X316" s="61"/>
      <c r="Y316" s="71">
        <v>10.199999999999999</v>
      </c>
      <c r="Z316" s="72">
        <v>6</v>
      </c>
      <c r="AA316" s="79">
        <v>4.2</v>
      </c>
      <c r="AB316" s="79">
        <v>0.84</v>
      </c>
      <c r="AC316" s="61"/>
      <c r="AD316" s="64" t="s">
        <v>25</v>
      </c>
    </row>
    <row r="317" spans="1:30" ht="17.25" thickBot="1">
      <c r="A317" s="73">
        <v>315</v>
      </c>
      <c r="B317" s="58" t="s">
        <v>2719</v>
      </c>
      <c r="C317" s="59" t="s">
        <v>1815</v>
      </c>
      <c r="D317" s="70" t="s">
        <v>103</v>
      </c>
      <c r="E317" s="59" t="s">
        <v>2356</v>
      </c>
      <c r="F317" s="70" t="s">
        <v>3606</v>
      </c>
      <c r="G317" s="70">
        <v>2002</v>
      </c>
      <c r="H317" s="71">
        <v>1</v>
      </c>
      <c r="I317" s="72">
        <v>69</v>
      </c>
      <c r="J317" s="72">
        <v>69</v>
      </c>
      <c r="K317" s="72">
        <v>15.3</v>
      </c>
      <c r="L317" s="72">
        <v>0.8</v>
      </c>
      <c r="M317" s="71">
        <v>1</v>
      </c>
      <c r="N317" s="72">
        <v>69</v>
      </c>
      <c r="O317" s="61">
        <v>0</v>
      </c>
      <c r="P317" s="60">
        <v>0</v>
      </c>
      <c r="Q317" s="61"/>
      <c r="R317" s="61">
        <v>0</v>
      </c>
      <c r="S317" s="60">
        <v>0</v>
      </c>
      <c r="T317" s="61">
        <v>0</v>
      </c>
      <c r="U317" s="61">
        <v>0</v>
      </c>
      <c r="V317" s="61">
        <v>0</v>
      </c>
      <c r="W317" s="61">
        <v>0</v>
      </c>
      <c r="X317" s="79">
        <v>0.94</v>
      </c>
      <c r="Y317" s="71">
        <v>0.5</v>
      </c>
      <c r="Z317" s="72">
        <v>1.5</v>
      </c>
      <c r="AA317" s="78">
        <v>-1</v>
      </c>
      <c r="AB317" s="78">
        <v>-1.33</v>
      </c>
      <c r="AC317" s="79">
        <v>0.3</v>
      </c>
      <c r="AD317" s="64" t="s">
        <v>25</v>
      </c>
    </row>
    <row r="318" spans="1:30" ht="17.25" thickBot="1">
      <c r="A318" s="73">
        <v>316</v>
      </c>
      <c r="B318" s="58" t="s">
        <v>2719</v>
      </c>
      <c r="C318" s="59" t="s">
        <v>1815</v>
      </c>
      <c r="D318" s="70" t="s">
        <v>103</v>
      </c>
      <c r="E318" s="59" t="s">
        <v>65</v>
      </c>
      <c r="F318" s="70" t="s">
        <v>3606</v>
      </c>
      <c r="G318" s="70">
        <v>2002</v>
      </c>
      <c r="H318" s="71">
        <v>1</v>
      </c>
      <c r="I318" s="72">
        <v>1</v>
      </c>
      <c r="J318" s="72">
        <v>1</v>
      </c>
      <c r="K318" s="72">
        <v>0.2</v>
      </c>
      <c r="L318" s="61">
        <v>0</v>
      </c>
      <c r="M318" s="60">
        <v>0</v>
      </c>
      <c r="N318" s="61"/>
      <c r="O318" s="61">
        <v>0</v>
      </c>
      <c r="P318" s="71">
        <v>1</v>
      </c>
      <c r="Q318" s="72">
        <v>1</v>
      </c>
      <c r="R318" s="72">
        <v>2</v>
      </c>
      <c r="S318" s="71">
        <v>3</v>
      </c>
      <c r="T318" s="61">
        <v>0</v>
      </c>
      <c r="U318" s="61">
        <v>0</v>
      </c>
      <c r="V318" s="61">
        <v>0</v>
      </c>
      <c r="W318" s="61">
        <v>0</v>
      </c>
      <c r="X318" s="78">
        <v>-2.2000000000000002</v>
      </c>
      <c r="Y318" s="60">
        <v>0</v>
      </c>
      <c r="Z318" s="61">
        <v>0</v>
      </c>
      <c r="AA318" s="61">
        <v>0</v>
      </c>
      <c r="AB318" s="79">
        <v>3.22</v>
      </c>
      <c r="AC318" s="79">
        <v>1.51</v>
      </c>
      <c r="AD318" s="64" t="s">
        <v>25</v>
      </c>
    </row>
    <row r="319" spans="1:30" ht="17.25" thickBot="1">
      <c r="A319" s="73">
        <v>317</v>
      </c>
      <c r="B319" s="58" t="s">
        <v>2760</v>
      </c>
      <c r="C319" s="59" t="s">
        <v>1815</v>
      </c>
      <c r="D319" s="70" t="s">
        <v>1822</v>
      </c>
      <c r="E319" s="59" t="s">
        <v>2671</v>
      </c>
      <c r="F319" s="70" t="s">
        <v>3742</v>
      </c>
      <c r="G319" s="70">
        <v>1999</v>
      </c>
      <c r="H319" s="60">
        <v>0</v>
      </c>
      <c r="I319" s="61"/>
      <c r="J319" s="61"/>
      <c r="K319" s="61"/>
      <c r="L319" s="61"/>
      <c r="M319" s="60">
        <v>0</v>
      </c>
      <c r="N319" s="61"/>
      <c r="O319" s="61">
        <v>0</v>
      </c>
      <c r="P319" s="60">
        <v>0</v>
      </c>
      <c r="Q319" s="61"/>
      <c r="R319" s="72">
        <v>1</v>
      </c>
      <c r="S319" s="60"/>
      <c r="T319" s="61"/>
      <c r="U319" s="61"/>
      <c r="V319" s="61"/>
      <c r="W319" s="61"/>
      <c r="X319" s="61"/>
      <c r="Y319" s="60"/>
      <c r="Z319" s="61"/>
      <c r="AA319" s="61"/>
      <c r="AB319" s="61"/>
      <c r="AC319" s="61"/>
      <c r="AD319" s="64" t="s">
        <v>25</v>
      </c>
    </row>
    <row r="320" spans="1:30" ht="17.25" thickBot="1">
      <c r="A320" s="73">
        <v>318</v>
      </c>
      <c r="B320" s="58" t="s">
        <v>2993</v>
      </c>
      <c r="C320" s="59" t="s">
        <v>1814</v>
      </c>
      <c r="D320" s="70" t="s">
        <v>102</v>
      </c>
      <c r="E320" s="59" t="s">
        <v>2356</v>
      </c>
      <c r="F320" s="70" t="s">
        <v>3607</v>
      </c>
      <c r="G320" s="70">
        <v>1996</v>
      </c>
      <c r="H320" s="71">
        <v>3</v>
      </c>
      <c r="I320" s="72">
        <v>199</v>
      </c>
      <c r="J320" s="72">
        <v>66</v>
      </c>
      <c r="K320" s="72">
        <v>44.2</v>
      </c>
      <c r="L320" s="72">
        <v>2.2000000000000002</v>
      </c>
      <c r="M320" s="71">
        <v>2</v>
      </c>
      <c r="N320" s="72">
        <v>90</v>
      </c>
      <c r="O320" s="72">
        <v>1</v>
      </c>
      <c r="P320" s="71">
        <v>1</v>
      </c>
      <c r="Q320" s="72">
        <v>20</v>
      </c>
      <c r="R320" s="61">
        <v>0</v>
      </c>
      <c r="S320" s="71">
        <v>0.33</v>
      </c>
      <c r="T320" s="72">
        <v>4</v>
      </c>
      <c r="U320" s="72">
        <v>5</v>
      </c>
      <c r="V320" s="78">
        <v>-1</v>
      </c>
      <c r="W320" s="78">
        <v>-0.45</v>
      </c>
      <c r="X320" s="79">
        <v>0.62</v>
      </c>
      <c r="Y320" s="71">
        <v>2.5</v>
      </c>
      <c r="Z320" s="72">
        <v>5.4</v>
      </c>
      <c r="AA320" s="78">
        <v>-2.9</v>
      </c>
      <c r="AB320" s="78">
        <v>-1.31</v>
      </c>
      <c r="AC320" s="79">
        <v>0.49</v>
      </c>
      <c r="AD320" s="64" t="s">
        <v>25</v>
      </c>
    </row>
    <row r="321" spans="1:30" ht="17.25" thickBot="1">
      <c r="A321" s="73">
        <v>319</v>
      </c>
      <c r="B321" s="58" t="s">
        <v>2761</v>
      </c>
      <c r="C321" s="59" t="s">
        <v>1815</v>
      </c>
      <c r="D321" s="70" t="s">
        <v>103</v>
      </c>
      <c r="E321" s="59" t="s">
        <v>79</v>
      </c>
      <c r="F321" s="70" t="s">
        <v>3830</v>
      </c>
      <c r="G321" s="70">
        <v>2004</v>
      </c>
      <c r="H321" s="60">
        <v>0</v>
      </c>
      <c r="I321" s="61"/>
      <c r="J321" s="61"/>
      <c r="K321" s="61"/>
      <c r="L321" s="61"/>
      <c r="M321" s="60">
        <v>0</v>
      </c>
      <c r="N321" s="61"/>
      <c r="O321" s="61">
        <v>0</v>
      </c>
      <c r="P321" s="60">
        <v>0</v>
      </c>
      <c r="Q321" s="61"/>
      <c r="R321" s="72">
        <v>1</v>
      </c>
      <c r="S321" s="60"/>
      <c r="T321" s="61"/>
      <c r="U321" s="61"/>
      <c r="V321" s="61"/>
      <c r="W321" s="61"/>
      <c r="X321" s="61"/>
      <c r="Y321" s="60"/>
      <c r="Z321" s="61"/>
      <c r="AA321" s="61"/>
      <c r="AB321" s="61"/>
      <c r="AC321" s="61"/>
      <c r="AD321" s="64" t="s">
        <v>25</v>
      </c>
    </row>
    <row r="322" spans="1:30" ht="17.25" thickBot="1">
      <c r="A322" s="73">
        <v>320</v>
      </c>
      <c r="B322" s="58" t="s">
        <v>258</v>
      </c>
      <c r="C322" s="59" t="s">
        <v>1814</v>
      </c>
      <c r="D322" s="70" t="s">
        <v>1813</v>
      </c>
      <c r="E322" s="59" t="s">
        <v>83</v>
      </c>
      <c r="F322" s="70" t="s">
        <v>3608</v>
      </c>
      <c r="G322" s="70">
        <v>1994</v>
      </c>
      <c r="H322" s="71">
        <v>5</v>
      </c>
      <c r="I322" s="72">
        <v>403</v>
      </c>
      <c r="J322" s="72">
        <v>81</v>
      </c>
      <c r="K322" s="72">
        <v>89.6</v>
      </c>
      <c r="L322" s="72">
        <v>4.5</v>
      </c>
      <c r="M322" s="71">
        <v>5</v>
      </c>
      <c r="N322" s="72">
        <v>81</v>
      </c>
      <c r="O322" s="72">
        <v>3</v>
      </c>
      <c r="P322" s="60">
        <v>0</v>
      </c>
      <c r="Q322" s="61"/>
      <c r="R322" s="61">
        <v>0</v>
      </c>
      <c r="S322" s="71">
        <v>1.8</v>
      </c>
      <c r="T322" s="72">
        <v>8</v>
      </c>
      <c r="U322" s="72">
        <v>8</v>
      </c>
      <c r="V322" s="61">
        <v>0</v>
      </c>
      <c r="W322" s="61">
        <v>0</v>
      </c>
      <c r="X322" s="78">
        <v>-1.91</v>
      </c>
      <c r="Y322" s="71">
        <v>7.9</v>
      </c>
      <c r="Z322" s="72">
        <v>6.5</v>
      </c>
      <c r="AA322" s="79">
        <v>1.4</v>
      </c>
      <c r="AB322" s="79">
        <v>0.31</v>
      </c>
      <c r="AC322" s="78">
        <v>-1.88</v>
      </c>
      <c r="AD322" s="64" t="s">
        <v>25</v>
      </c>
    </row>
    <row r="323" spans="1:30" ht="17.25" thickBot="1">
      <c r="A323" s="73">
        <v>321</v>
      </c>
      <c r="B323" s="58" t="s">
        <v>259</v>
      </c>
      <c r="C323" s="59" t="s">
        <v>1814</v>
      </c>
      <c r="D323" s="70" t="s">
        <v>104</v>
      </c>
      <c r="E323" s="59" t="s">
        <v>87</v>
      </c>
      <c r="F323" s="70" t="s">
        <v>3609</v>
      </c>
      <c r="G323" s="70">
        <v>1996</v>
      </c>
      <c r="H323" s="71">
        <v>5</v>
      </c>
      <c r="I323" s="72">
        <v>416</v>
      </c>
      <c r="J323" s="72">
        <v>83</v>
      </c>
      <c r="K323" s="72">
        <v>92.4</v>
      </c>
      <c r="L323" s="72">
        <v>4.5999999999999996</v>
      </c>
      <c r="M323" s="71">
        <v>5</v>
      </c>
      <c r="N323" s="72">
        <v>83</v>
      </c>
      <c r="O323" s="72">
        <v>4</v>
      </c>
      <c r="P323" s="60">
        <v>0</v>
      </c>
      <c r="Q323" s="61"/>
      <c r="R323" s="61">
        <v>0</v>
      </c>
      <c r="S323" s="71">
        <v>1.4</v>
      </c>
      <c r="T323" s="72">
        <v>7</v>
      </c>
      <c r="U323" s="72">
        <v>6</v>
      </c>
      <c r="V323" s="79">
        <v>1</v>
      </c>
      <c r="W323" s="79">
        <v>0.22</v>
      </c>
      <c r="X323" s="79">
        <v>2.86</v>
      </c>
      <c r="Y323" s="71">
        <v>5</v>
      </c>
      <c r="Z323" s="72">
        <v>5.7</v>
      </c>
      <c r="AA323" s="78">
        <v>-0.6</v>
      </c>
      <c r="AB323" s="78">
        <v>-0.14000000000000001</v>
      </c>
      <c r="AC323" s="79">
        <v>2.72</v>
      </c>
      <c r="AD323" s="64" t="s">
        <v>25</v>
      </c>
    </row>
    <row r="324" spans="1:30" ht="17.25" thickBot="1">
      <c r="A324" s="73">
        <v>322</v>
      </c>
      <c r="B324" s="58" t="s">
        <v>3198</v>
      </c>
      <c r="C324" s="59" t="s">
        <v>1815</v>
      </c>
      <c r="D324" s="70" t="s">
        <v>1822</v>
      </c>
      <c r="E324" s="59" t="s">
        <v>96</v>
      </c>
      <c r="F324" s="70" t="s">
        <v>3610</v>
      </c>
      <c r="G324" s="70">
        <v>1999</v>
      </c>
      <c r="H324" s="71">
        <v>2</v>
      </c>
      <c r="I324" s="72">
        <v>103</v>
      </c>
      <c r="J324" s="72">
        <v>52</v>
      </c>
      <c r="K324" s="72">
        <v>22.9</v>
      </c>
      <c r="L324" s="72">
        <v>1.1000000000000001</v>
      </c>
      <c r="M324" s="71">
        <v>1</v>
      </c>
      <c r="N324" s="72">
        <v>87</v>
      </c>
      <c r="O324" s="61">
        <v>0</v>
      </c>
      <c r="P324" s="71">
        <v>1</v>
      </c>
      <c r="Q324" s="72">
        <v>16</v>
      </c>
      <c r="R324" s="61">
        <v>0</v>
      </c>
      <c r="S324" s="71">
        <v>0.5</v>
      </c>
      <c r="T324" s="61">
        <v>0</v>
      </c>
      <c r="U324" s="72">
        <v>1</v>
      </c>
      <c r="V324" s="78">
        <v>-1</v>
      </c>
      <c r="W324" s="78">
        <v>-0.87</v>
      </c>
      <c r="X324" s="79">
        <v>0.68</v>
      </c>
      <c r="Y324" s="71">
        <v>0.4</v>
      </c>
      <c r="Z324" s="72">
        <v>1.5</v>
      </c>
      <c r="AA324" s="78">
        <v>-1.1000000000000001</v>
      </c>
      <c r="AB324" s="78">
        <v>-1</v>
      </c>
      <c r="AC324" s="78">
        <v>-1.25</v>
      </c>
      <c r="AD324" s="64" t="s">
        <v>25</v>
      </c>
    </row>
    <row r="325" spans="1:30" ht="17.25" thickBot="1">
      <c r="A325" s="73">
        <v>323</v>
      </c>
      <c r="B325" s="58" t="s">
        <v>260</v>
      </c>
      <c r="C325" s="59" t="s">
        <v>1814</v>
      </c>
      <c r="D325" s="70" t="s">
        <v>1813</v>
      </c>
      <c r="E325" s="59" t="s">
        <v>69</v>
      </c>
      <c r="F325" s="70" t="s">
        <v>3611</v>
      </c>
      <c r="G325" s="70">
        <v>1996</v>
      </c>
      <c r="H325" s="71">
        <v>3</v>
      </c>
      <c r="I325" s="72">
        <v>93</v>
      </c>
      <c r="J325" s="72">
        <v>31</v>
      </c>
      <c r="K325" s="72">
        <v>20.7</v>
      </c>
      <c r="L325" s="72">
        <v>1</v>
      </c>
      <c r="M325" s="71">
        <v>1</v>
      </c>
      <c r="N325" s="72">
        <v>84</v>
      </c>
      <c r="O325" s="61">
        <v>0</v>
      </c>
      <c r="P325" s="71">
        <v>2</v>
      </c>
      <c r="Q325" s="72">
        <v>5</v>
      </c>
      <c r="R325" s="72">
        <v>1</v>
      </c>
      <c r="S325" s="71">
        <v>2</v>
      </c>
      <c r="T325" s="72">
        <v>1</v>
      </c>
      <c r="U325" s="72">
        <v>3</v>
      </c>
      <c r="V325" s="78">
        <v>-2</v>
      </c>
      <c r="W325" s="78">
        <v>-1.94</v>
      </c>
      <c r="X325" s="78">
        <v>-1.43</v>
      </c>
      <c r="Y325" s="71">
        <v>1.1000000000000001</v>
      </c>
      <c r="Z325" s="72">
        <v>1.6</v>
      </c>
      <c r="AA325" s="78">
        <v>-0.5</v>
      </c>
      <c r="AB325" s="78">
        <v>-0.49</v>
      </c>
      <c r="AC325" s="78">
        <v>-0.57999999999999996</v>
      </c>
      <c r="AD325" s="64" t="s">
        <v>25</v>
      </c>
    </row>
    <row r="326" spans="1:30" ht="17.25" thickBot="1">
      <c r="A326" s="73">
        <v>324</v>
      </c>
      <c r="B326" s="58" t="s">
        <v>3199</v>
      </c>
      <c r="C326" s="59" t="s">
        <v>1815</v>
      </c>
      <c r="D326" s="70" t="s">
        <v>104</v>
      </c>
      <c r="E326" s="59" t="s">
        <v>77</v>
      </c>
      <c r="F326" s="70" t="s">
        <v>3612</v>
      </c>
      <c r="G326" s="70">
        <v>1989</v>
      </c>
      <c r="H326" s="71">
        <v>2</v>
      </c>
      <c r="I326" s="72">
        <v>151</v>
      </c>
      <c r="J326" s="72">
        <v>76</v>
      </c>
      <c r="K326" s="72">
        <v>33.6</v>
      </c>
      <c r="L326" s="72">
        <v>1.7</v>
      </c>
      <c r="M326" s="71">
        <v>2</v>
      </c>
      <c r="N326" s="72">
        <v>76</v>
      </c>
      <c r="O326" s="61">
        <v>0</v>
      </c>
      <c r="P326" s="60">
        <v>0</v>
      </c>
      <c r="Q326" s="61"/>
      <c r="R326" s="61">
        <v>0</v>
      </c>
      <c r="S326" s="71">
        <v>0.5</v>
      </c>
      <c r="T326" s="72">
        <v>1</v>
      </c>
      <c r="U326" s="72">
        <v>3</v>
      </c>
      <c r="V326" s="78">
        <v>-2</v>
      </c>
      <c r="W326" s="78">
        <v>-1.19</v>
      </c>
      <c r="X326" s="78">
        <v>-2.4</v>
      </c>
      <c r="Y326" s="71">
        <v>2.1</v>
      </c>
      <c r="Z326" s="72">
        <v>3.5</v>
      </c>
      <c r="AA326" s="78">
        <v>-1.3</v>
      </c>
      <c r="AB326" s="78">
        <v>-0.8</v>
      </c>
      <c r="AC326" s="78">
        <v>-2.4700000000000002</v>
      </c>
      <c r="AD326" s="64" t="s">
        <v>25</v>
      </c>
    </row>
    <row r="327" spans="1:30" ht="17.25" thickBot="1">
      <c r="A327" s="73">
        <v>325</v>
      </c>
      <c r="B327" s="58" t="s">
        <v>3232</v>
      </c>
      <c r="C327" s="59" t="s">
        <v>1869</v>
      </c>
      <c r="D327" s="70" t="s">
        <v>103</v>
      </c>
      <c r="E327" s="59" t="s">
        <v>69</v>
      </c>
      <c r="F327" s="70" t="s">
        <v>3234</v>
      </c>
      <c r="G327" s="70">
        <v>2003</v>
      </c>
      <c r="H327" s="71">
        <v>1</v>
      </c>
      <c r="I327" s="72">
        <v>27</v>
      </c>
      <c r="J327" s="72">
        <v>27</v>
      </c>
      <c r="K327" s="72">
        <v>6</v>
      </c>
      <c r="L327" s="72">
        <v>0.3</v>
      </c>
      <c r="M327" s="60">
        <v>0</v>
      </c>
      <c r="N327" s="61"/>
      <c r="O327" s="61">
        <v>0</v>
      </c>
      <c r="P327" s="71">
        <v>1</v>
      </c>
      <c r="Q327" s="72">
        <v>27</v>
      </c>
      <c r="R327" s="72">
        <v>1</v>
      </c>
      <c r="S327" s="60">
        <v>0</v>
      </c>
      <c r="T327" s="72">
        <v>1</v>
      </c>
      <c r="U327" s="72">
        <v>1</v>
      </c>
      <c r="V327" s="61">
        <v>0</v>
      </c>
      <c r="W327" s="61">
        <v>0</v>
      </c>
      <c r="X327" s="79">
        <v>0.85</v>
      </c>
      <c r="Y327" s="71">
        <v>0.2</v>
      </c>
      <c r="Z327" s="72">
        <v>0.8</v>
      </c>
      <c r="AA327" s="78">
        <v>-0.6</v>
      </c>
      <c r="AB327" s="78">
        <v>-2</v>
      </c>
      <c r="AC327" s="78">
        <v>-2.09</v>
      </c>
      <c r="AD327" s="64" t="s">
        <v>25</v>
      </c>
    </row>
    <row r="328" spans="1:30" ht="17.25" thickBot="1">
      <c r="A328" s="73">
        <v>326</v>
      </c>
      <c r="B328" s="58" t="s">
        <v>3831</v>
      </c>
      <c r="C328" s="59" t="s">
        <v>1815</v>
      </c>
      <c r="D328" s="70" t="s">
        <v>104</v>
      </c>
      <c r="E328" s="59" t="s">
        <v>2671</v>
      </c>
      <c r="F328" s="70" t="s">
        <v>3832</v>
      </c>
      <c r="G328" s="70">
        <v>2002</v>
      </c>
      <c r="H328" s="60">
        <v>0</v>
      </c>
      <c r="I328" s="61"/>
      <c r="J328" s="61"/>
      <c r="K328" s="61"/>
      <c r="L328" s="61"/>
      <c r="M328" s="60">
        <v>0</v>
      </c>
      <c r="N328" s="61"/>
      <c r="O328" s="61">
        <v>0</v>
      </c>
      <c r="P328" s="60">
        <v>0</v>
      </c>
      <c r="Q328" s="61"/>
      <c r="R328" s="72">
        <v>1</v>
      </c>
      <c r="S328" s="60"/>
      <c r="T328" s="61"/>
      <c r="U328" s="61"/>
      <c r="V328" s="61"/>
      <c r="W328" s="61"/>
      <c r="X328" s="61"/>
      <c r="Y328" s="60"/>
      <c r="Z328" s="61"/>
      <c r="AA328" s="61"/>
      <c r="AB328" s="61"/>
      <c r="AC328" s="61"/>
      <c r="AD328" s="64" t="s">
        <v>25</v>
      </c>
    </row>
    <row r="329" spans="1:30" ht="17.25" thickBot="1">
      <c r="A329" s="73">
        <v>327</v>
      </c>
      <c r="B329" s="58" t="s">
        <v>261</v>
      </c>
      <c r="C329" s="59" t="s">
        <v>1841</v>
      </c>
      <c r="D329" s="70" t="s">
        <v>104</v>
      </c>
      <c r="E329" s="59" t="s">
        <v>95</v>
      </c>
      <c r="F329" s="70" t="s">
        <v>3613</v>
      </c>
      <c r="G329" s="70">
        <v>1997</v>
      </c>
      <c r="H329" s="71">
        <v>2</v>
      </c>
      <c r="I329" s="72">
        <v>35</v>
      </c>
      <c r="J329" s="72">
        <v>18</v>
      </c>
      <c r="K329" s="72">
        <v>7.8</v>
      </c>
      <c r="L329" s="72">
        <v>0.4</v>
      </c>
      <c r="M329" s="60">
        <v>0</v>
      </c>
      <c r="N329" s="61"/>
      <c r="O329" s="61">
        <v>0</v>
      </c>
      <c r="P329" s="71">
        <v>2</v>
      </c>
      <c r="Q329" s="72">
        <v>18</v>
      </c>
      <c r="R329" s="72">
        <v>2</v>
      </c>
      <c r="S329" s="71">
        <v>1</v>
      </c>
      <c r="T329" s="72">
        <v>1</v>
      </c>
      <c r="U329" s="72">
        <v>1</v>
      </c>
      <c r="V329" s="61">
        <v>0</v>
      </c>
      <c r="W329" s="61">
        <v>0</v>
      </c>
      <c r="X329" s="79">
        <v>0.87</v>
      </c>
      <c r="Y329" s="71">
        <v>1.1000000000000001</v>
      </c>
      <c r="Z329" s="72">
        <v>1</v>
      </c>
      <c r="AA329" s="79">
        <v>0.1</v>
      </c>
      <c r="AB329" s="79">
        <v>0.18</v>
      </c>
      <c r="AC329" s="79">
        <v>1.18</v>
      </c>
      <c r="AD329" s="64" t="s">
        <v>25</v>
      </c>
    </row>
    <row r="330" spans="1:30" ht="17.25" thickBot="1">
      <c r="A330" s="73">
        <v>328</v>
      </c>
      <c r="B330" s="58" t="s">
        <v>262</v>
      </c>
      <c r="C330" s="59" t="s">
        <v>1815</v>
      </c>
      <c r="D330" s="70" t="s">
        <v>104</v>
      </c>
      <c r="E330" s="59" t="s">
        <v>73</v>
      </c>
      <c r="F330" s="70" t="s">
        <v>3614</v>
      </c>
      <c r="G330" s="70">
        <v>1986</v>
      </c>
      <c r="H330" s="71">
        <v>5</v>
      </c>
      <c r="I330" s="72">
        <v>229</v>
      </c>
      <c r="J330" s="72">
        <v>46</v>
      </c>
      <c r="K330" s="72">
        <v>50.9</v>
      </c>
      <c r="L330" s="72">
        <v>2.5</v>
      </c>
      <c r="M330" s="71">
        <v>3</v>
      </c>
      <c r="N330" s="72">
        <v>68</v>
      </c>
      <c r="O330" s="61">
        <v>0</v>
      </c>
      <c r="P330" s="71">
        <v>2</v>
      </c>
      <c r="Q330" s="72">
        <v>12</v>
      </c>
      <c r="R330" s="61">
        <v>0</v>
      </c>
      <c r="S330" s="71">
        <v>2.4</v>
      </c>
      <c r="T330" s="72">
        <v>6</v>
      </c>
      <c r="U330" s="72">
        <v>4</v>
      </c>
      <c r="V330" s="79">
        <v>2</v>
      </c>
      <c r="W330" s="79">
        <v>0.79</v>
      </c>
      <c r="X330" s="78">
        <v>-1.66</v>
      </c>
      <c r="Y330" s="71">
        <v>6</v>
      </c>
      <c r="Z330" s="72">
        <v>4.4000000000000004</v>
      </c>
      <c r="AA330" s="79">
        <v>1.6</v>
      </c>
      <c r="AB330" s="79">
        <v>0.63</v>
      </c>
      <c r="AC330" s="79">
        <v>0.51</v>
      </c>
      <c r="AD330" s="64" t="s">
        <v>25</v>
      </c>
    </row>
    <row r="331" spans="1:30" ht="17.25" thickBot="1">
      <c r="A331" s="73">
        <v>329</v>
      </c>
      <c r="B331" s="58" t="s">
        <v>263</v>
      </c>
      <c r="C331" s="59" t="s">
        <v>1815</v>
      </c>
      <c r="D331" s="70" t="s">
        <v>104</v>
      </c>
      <c r="E331" s="59" t="s">
        <v>83</v>
      </c>
      <c r="F331" s="70" t="s">
        <v>3176</v>
      </c>
      <c r="G331" s="70">
        <v>1993</v>
      </c>
      <c r="H331" s="71">
        <v>1</v>
      </c>
      <c r="I331" s="72">
        <v>30</v>
      </c>
      <c r="J331" s="72">
        <v>30</v>
      </c>
      <c r="K331" s="72">
        <v>6.7</v>
      </c>
      <c r="L331" s="72">
        <v>0.3</v>
      </c>
      <c r="M331" s="71">
        <v>1</v>
      </c>
      <c r="N331" s="72">
        <v>30</v>
      </c>
      <c r="O331" s="61">
        <v>0</v>
      </c>
      <c r="P331" s="60">
        <v>0</v>
      </c>
      <c r="Q331" s="61"/>
      <c r="R331" s="61">
        <v>0</v>
      </c>
      <c r="S331" s="60">
        <v>0</v>
      </c>
      <c r="T331" s="72">
        <v>1</v>
      </c>
      <c r="U331" s="72">
        <v>2</v>
      </c>
      <c r="V331" s="78">
        <v>-1</v>
      </c>
      <c r="W331" s="78">
        <v>-3</v>
      </c>
      <c r="X331" s="78">
        <v>-3.43</v>
      </c>
      <c r="Y331" s="71">
        <v>0.3</v>
      </c>
      <c r="Z331" s="72">
        <v>1.1000000000000001</v>
      </c>
      <c r="AA331" s="78">
        <v>-0.8</v>
      </c>
      <c r="AB331" s="78">
        <v>-2.4300000000000002</v>
      </c>
      <c r="AC331" s="78">
        <v>-3.15</v>
      </c>
      <c r="AD331" s="64" t="s">
        <v>25</v>
      </c>
    </row>
    <row r="332" spans="1:30" ht="17.25" thickBot="1">
      <c r="A332" s="73">
        <v>330</v>
      </c>
      <c r="B332" s="58" t="s">
        <v>264</v>
      </c>
      <c r="C332" s="59" t="s">
        <v>1815</v>
      </c>
      <c r="D332" s="70" t="s">
        <v>104</v>
      </c>
      <c r="E332" s="59" t="s">
        <v>85</v>
      </c>
      <c r="F332" s="70" t="s">
        <v>3615</v>
      </c>
      <c r="G332" s="70">
        <v>1999</v>
      </c>
      <c r="H332" s="71">
        <v>5</v>
      </c>
      <c r="I332" s="72">
        <v>450</v>
      </c>
      <c r="J332" s="72">
        <v>90</v>
      </c>
      <c r="K332" s="72">
        <v>100</v>
      </c>
      <c r="L332" s="72">
        <v>5</v>
      </c>
      <c r="M332" s="71">
        <v>5</v>
      </c>
      <c r="N332" s="72">
        <v>90</v>
      </c>
      <c r="O332" s="72">
        <v>5</v>
      </c>
      <c r="P332" s="60">
        <v>0</v>
      </c>
      <c r="Q332" s="61"/>
      <c r="R332" s="61">
        <v>0</v>
      </c>
      <c r="S332" s="71">
        <v>1.4</v>
      </c>
      <c r="T332" s="72">
        <v>6</v>
      </c>
      <c r="U332" s="72">
        <v>7</v>
      </c>
      <c r="V332" s="78">
        <v>-1</v>
      </c>
      <c r="W332" s="78">
        <v>-0.2</v>
      </c>
      <c r="X332" s="61"/>
      <c r="Y332" s="71">
        <v>6.9</v>
      </c>
      <c r="Z332" s="72">
        <v>7.7</v>
      </c>
      <c r="AA332" s="78">
        <v>-0.8</v>
      </c>
      <c r="AB332" s="78">
        <v>-0.15</v>
      </c>
      <c r="AC332" s="61"/>
      <c r="AD332" s="64" t="s">
        <v>25</v>
      </c>
    </row>
    <row r="333" spans="1:30" ht="17.25" thickBot="1">
      <c r="A333" s="73">
        <v>331</v>
      </c>
      <c r="B333" s="58" t="s">
        <v>265</v>
      </c>
      <c r="C333" s="59" t="s">
        <v>1864</v>
      </c>
      <c r="D333" s="70" t="s">
        <v>102</v>
      </c>
      <c r="E333" s="59" t="s">
        <v>73</v>
      </c>
      <c r="F333" s="70" t="s">
        <v>3616</v>
      </c>
      <c r="G333" s="70">
        <v>1997</v>
      </c>
      <c r="H333" s="71">
        <v>5</v>
      </c>
      <c r="I333" s="72">
        <v>440</v>
      </c>
      <c r="J333" s="72">
        <v>88</v>
      </c>
      <c r="K333" s="72">
        <v>97.8</v>
      </c>
      <c r="L333" s="72">
        <v>4.9000000000000004</v>
      </c>
      <c r="M333" s="71">
        <v>5</v>
      </c>
      <c r="N333" s="72">
        <v>88</v>
      </c>
      <c r="O333" s="72">
        <v>4</v>
      </c>
      <c r="P333" s="60">
        <v>0</v>
      </c>
      <c r="Q333" s="61"/>
      <c r="R333" s="61">
        <v>0</v>
      </c>
      <c r="S333" s="71">
        <v>2.4</v>
      </c>
      <c r="T333" s="72">
        <v>15</v>
      </c>
      <c r="U333" s="72">
        <v>7</v>
      </c>
      <c r="V333" s="79">
        <v>8</v>
      </c>
      <c r="W333" s="79">
        <v>1.64</v>
      </c>
      <c r="X333" s="79">
        <v>1.64</v>
      </c>
      <c r="Y333" s="71">
        <v>10.6</v>
      </c>
      <c r="Z333" s="72">
        <v>8.6</v>
      </c>
      <c r="AA333" s="79">
        <v>2</v>
      </c>
      <c r="AB333" s="79">
        <v>0.41</v>
      </c>
      <c r="AC333" s="79">
        <v>1.23</v>
      </c>
      <c r="AD333" s="64" t="s">
        <v>25</v>
      </c>
    </row>
    <row r="334" spans="1:30" ht="17.25" thickBot="1">
      <c r="A334" s="73">
        <v>332</v>
      </c>
      <c r="B334" s="58" t="s">
        <v>266</v>
      </c>
      <c r="C334" s="59" t="s">
        <v>1862</v>
      </c>
      <c r="D334" s="70" t="s">
        <v>102</v>
      </c>
      <c r="E334" s="59" t="s">
        <v>75</v>
      </c>
      <c r="F334" s="70" t="s">
        <v>3617</v>
      </c>
      <c r="G334" s="70">
        <v>1994</v>
      </c>
      <c r="H334" s="71">
        <v>1</v>
      </c>
      <c r="I334" s="72">
        <v>33</v>
      </c>
      <c r="J334" s="72">
        <v>33</v>
      </c>
      <c r="K334" s="72">
        <v>7.3</v>
      </c>
      <c r="L334" s="72">
        <v>0.4</v>
      </c>
      <c r="M334" s="60">
        <v>0</v>
      </c>
      <c r="N334" s="61"/>
      <c r="O334" s="61">
        <v>0</v>
      </c>
      <c r="P334" s="71">
        <v>1</v>
      </c>
      <c r="Q334" s="72">
        <v>33</v>
      </c>
      <c r="R334" s="61">
        <v>0</v>
      </c>
      <c r="S334" s="71">
        <v>3</v>
      </c>
      <c r="T334" s="72">
        <v>1</v>
      </c>
      <c r="U334" s="61">
        <v>0</v>
      </c>
      <c r="V334" s="79">
        <v>1</v>
      </c>
      <c r="W334" s="79">
        <v>2.73</v>
      </c>
      <c r="X334" s="79">
        <v>4.0199999999999996</v>
      </c>
      <c r="Y334" s="71">
        <v>1.2</v>
      </c>
      <c r="Z334" s="72">
        <v>0.6</v>
      </c>
      <c r="AA334" s="79">
        <v>0.7</v>
      </c>
      <c r="AB334" s="79">
        <v>1.79</v>
      </c>
      <c r="AC334" s="79">
        <v>3.64</v>
      </c>
      <c r="AD334" s="64" t="s">
        <v>25</v>
      </c>
    </row>
    <row r="335" spans="1:30" ht="17.25" thickBot="1">
      <c r="A335" s="73">
        <v>333</v>
      </c>
      <c r="B335" s="58" t="s">
        <v>3200</v>
      </c>
      <c r="C335" s="59" t="s">
        <v>1827</v>
      </c>
      <c r="D335" s="70" t="s">
        <v>1822</v>
      </c>
      <c r="E335" s="59" t="s">
        <v>91</v>
      </c>
      <c r="F335" s="70" t="s">
        <v>3618</v>
      </c>
      <c r="G335" s="70">
        <v>2000</v>
      </c>
      <c r="H335" s="71">
        <v>2</v>
      </c>
      <c r="I335" s="72">
        <v>25</v>
      </c>
      <c r="J335" s="72">
        <v>13</v>
      </c>
      <c r="K335" s="72">
        <v>5.6</v>
      </c>
      <c r="L335" s="72">
        <v>0.3</v>
      </c>
      <c r="M335" s="60">
        <v>0</v>
      </c>
      <c r="N335" s="61"/>
      <c r="O335" s="61">
        <v>0</v>
      </c>
      <c r="P335" s="71">
        <v>2</v>
      </c>
      <c r="Q335" s="72">
        <v>13</v>
      </c>
      <c r="R335" s="61">
        <v>0</v>
      </c>
      <c r="S335" s="71">
        <v>1.5</v>
      </c>
      <c r="T335" s="61">
        <v>0</v>
      </c>
      <c r="U335" s="72">
        <v>3</v>
      </c>
      <c r="V335" s="78">
        <v>-3</v>
      </c>
      <c r="W335" s="78">
        <v>-10.8</v>
      </c>
      <c r="X335" s="78">
        <v>-12.07</v>
      </c>
      <c r="Y335" s="60">
        <v>0</v>
      </c>
      <c r="Z335" s="72">
        <v>0.9</v>
      </c>
      <c r="AA335" s="78">
        <v>-0.9</v>
      </c>
      <c r="AB335" s="78">
        <v>-3.32</v>
      </c>
      <c r="AC335" s="78">
        <v>-3.01</v>
      </c>
      <c r="AD335" s="64" t="s">
        <v>25</v>
      </c>
    </row>
    <row r="336" spans="1:30" ht="17.25" thickBot="1">
      <c r="A336" s="73">
        <v>334</v>
      </c>
      <c r="B336" s="58" t="s">
        <v>3012</v>
      </c>
      <c r="C336" s="59" t="s">
        <v>1824</v>
      </c>
      <c r="D336" s="70" t="s">
        <v>104</v>
      </c>
      <c r="E336" s="59" t="s">
        <v>87</v>
      </c>
      <c r="F336" s="70" t="s">
        <v>3619</v>
      </c>
      <c r="G336" s="70">
        <v>1997</v>
      </c>
      <c r="H336" s="71">
        <v>2</v>
      </c>
      <c r="I336" s="72">
        <v>71</v>
      </c>
      <c r="J336" s="72">
        <v>36</v>
      </c>
      <c r="K336" s="72">
        <v>15.8</v>
      </c>
      <c r="L336" s="72">
        <v>0.8</v>
      </c>
      <c r="M336" s="71">
        <v>1</v>
      </c>
      <c r="N336" s="72">
        <v>52</v>
      </c>
      <c r="O336" s="61">
        <v>0</v>
      </c>
      <c r="P336" s="71">
        <v>1</v>
      </c>
      <c r="Q336" s="72">
        <v>19</v>
      </c>
      <c r="R336" s="72">
        <v>1</v>
      </c>
      <c r="S336" s="71">
        <v>2</v>
      </c>
      <c r="T336" s="61">
        <v>0</v>
      </c>
      <c r="U336" s="72">
        <v>1</v>
      </c>
      <c r="V336" s="78">
        <v>-1</v>
      </c>
      <c r="W336" s="78">
        <v>-1.27</v>
      </c>
      <c r="X336" s="78">
        <v>-1.51</v>
      </c>
      <c r="Y336" s="71">
        <v>0.4</v>
      </c>
      <c r="Z336" s="72">
        <v>0.9</v>
      </c>
      <c r="AA336" s="78">
        <v>-0.5</v>
      </c>
      <c r="AB336" s="78">
        <v>-0.64</v>
      </c>
      <c r="AC336" s="78">
        <v>-0.36</v>
      </c>
      <c r="AD336" s="64" t="s">
        <v>25</v>
      </c>
    </row>
    <row r="337" spans="1:30" ht="17.25" thickBot="1">
      <c r="A337" s="73">
        <v>335</v>
      </c>
      <c r="B337" s="58" t="s">
        <v>267</v>
      </c>
      <c r="C337" s="59" t="s">
        <v>1841</v>
      </c>
      <c r="D337" s="70" t="s">
        <v>1822</v>
      </c>
      <c r="E337" s="59" t="s">
        <v>95</v>
      </c>
      <c r="F337" s="70" t="s">
        <v>3620</v>
      </c>
      <c r="G337" s="70">
        <v>1992</v>
      </c>
      <c r="H337" s="71">
        <v>3</v>
      </c>
      <c r="I337" s="72">
        <v>57</v>
      </c>
      <c r="J337" s="72">
        <v>19</v>
      </c>
      <c r="K337" s="72">
        <v>12.7</v>
      </c>
      <c r="L337" s="72">
        <v>0.6</v>
      </c>
      <c r="M337" s="60">
        <v>0</v>
      </c>
      <c r="N337" s="61"/>
      <c r="O337" s="61">
        <v>0</v>
      </c>
      <c r="P337" s="71">
        <v>3</v>
      </c>
      <c r="Q337" s="72">
        <v>19</v>
      </c>
      <c r="R337" s="72">
        <v>1</v>
      </c>
      <c r="S337" s="71">
        <v>0.33</v>
      </c>
      <c r="T337" s="72">
        <v>1</v>
      </c>
      <c r="U337" s="61">
        <v>0</v>
      </c>
      <c r="V337" s="79">
        <v>1</v>
      </c>
      <c r="W337" s="79">
        <v>1.58</v>
      </c>
      <c r="X337" s="79">
        <v>2.72</v>
      </c>
      <c r="Y337" s="71">
        <v>2.2000000000000002</v>
      </c>
      <c r="Z337" s="72">
        <v>0.7</v>
      </c>
      <c r="AA337" s="79">
        <v>1.6</v>
      </c>
      <c r="AB337" s="79">
        <v>2.4700000000000002</v>
      </c>
      <c r="AC337" s="79">
        <v>3.87</v>
      </c>
      <c r="AD337" s="64" t="s">
        <v>25</v>
      </c>
    </row>
    <row r="338" spans="1:30" ht="17.25" thickBot="1">
      <c r="A338" s="73">
        <v>336</v>
      </c>
      <c r="B338" s="58" t="s">
        <v>2926</v>
      </c>
      <c r="C338" s="59" t="s">
        <v>1844</v>
      </c>
      <c r="D338" s="70" t="s">
        <v>103</v>
      </c>
      <c r="E338" s="59" t="s">
        <v>81</v>
      </c>
      <c r="F338" s="70" t="s">
        <v>3833</v>
      </c>
      <c r="G338" s="70">
        <v>2004</v>
      </c>
      <c r="H338" s="60">
        <v>0</v>
      </c>
      <c r="I338" s="61"/>
      <c r="J338" s="61"/>
      <c r="K338" s="61"/>
      <c r="L338" s="61"/>
      <c r="M338" s="60">
        <v>0</v>
      </c>
      <c r="N338" s="61"/>
      <c r="O338" s="61">
        <v>0</v>
      </c>
      <c r="P338" s="60">
        <v>0</v>
      </c>
      <c r="Q338" s="61"/>
      <c r="R338" s="72">
        <v>1</v>
      </c>
      <c r="S338" s="60"/>
      <c r="T338" s="61"/>
      <c r="U338" s="61"/>
      <c r="V338" s="61"/>
      <c r="W338" s="61"/>
      <c r="X338" s="61"/>
      <c r="Y338" s="60"/>
      <c r="Z338" s="61"/>
      <c r="AA338" s="61"/>
      <c r="AB338" s="61"/>
      <c r="AC338" s="61"/>
      <c r="AD338" s="64" t="s">
        <v>25</v>
      </c>
    </row>
    <row r="339" spans="1:30" ht="17.25" thickBot="1">
      <c r="A339" s="73">
        <v>337</v>
      </c>
      <c r="B339" s="58" t="s">
        <v>3834</v>
      </c>
      <c r="C339" s="59" t="s">
        <v>1823</v>
      </c>
      <c r="D339" s="70" t="s">
        <v>1836</v>
      </c>
      <c r="E339" s="59" t="s">
        <v>83</v>
      </c>
      <c r="F339" s="70" t="s">
        <v>3835</v>
      </c>
      <c r="G339" s="70">
        <v>1993</v>
      </c>
      <c r="H339" s="60">
        <v>0</v>
      </c>
      <c r="I339" s="61"/>
      <c r="J339" s="61"/>
      <c r="K339" s="61"/>
      <c r="L339" s="61"/>
      <c r="M339" s="60">
        <v>0</v>
      </c>
      <c r="N339" s="61"/>
      <c r="O339" s="61">
        <v>0</v>
      </c>
      <c r="P339" s="60">
        <v>0</v>
      </c>
      <c r="Q339" s="61"/>
      <c r="R339" s="72">
        <v>1</v>
      </c>
      <c r="S339" s="60"/>
      <c r="T339" s="61"/>
      <c r="U339" s="61"/>
      <c r="V339" s="61"/>
      <c r="W339" s="61"/>
      <c r="X339" s="61"/>
      <c r="Y339" s="60"/>
      <c r="Z339" s="61"/>
      <c r="AA339" s="61"/>
      <c r="AB339" s="61"/>
      <c r="AC339" s="61"/>
      <c r="AD339" s="64" t="s">
        <v>25</v>
      </c>
    </row>
    <row r="340" spans="1:30" ht="17.25" thickBot="1">
      <c r="A340" s="73">
        <v>338</v>
      </c>
      <c r="B340" s="58" t="s">
        <v>2720</v>
      </c>
      <c r="C340" s="59" t="s">
        <v>1815</v>
      </c>
      <c r="D340" s="70" t="s">
        <v>102</v>
      </c>
      <c r="E340" s="59" t="s">
        <v>2671</v>
      </c>
      <c r="F340" s="70" t="s">
        <v>3205</v>
      </c>
      <c r="G340" s="70">
        <v>1995</v>
      </c>
      <c r="H340" s="71">
        <v>4</v>
      </c>
      <c r="I340" s="72">
        <v>343</v>
      </c>
      <c r="J340" s="72">
        <v>86</v>
      </c>
      <c r="K340" s="72">
        <v>95.3</v>
      </c>
      <c r="L340" s="72">
        <v>3.8</v>
      </c>
      <c r="M340" s="71">
        <v>4</v>
      </c>
      <c r="N340" s="72">
        <v>86</v>
      </c>
      <c r="O340" s="72">
        <v>3</v>
      </c>
      <c r="P340" s="60">
        <v>0</v>
      </c>
      <c r="Q340" s="61"/>
      <c r="R340" s="61">
        <v>0</v>
      </c>
      <c r="S340" s="60">
        <v>0</v>
      </c>
      <c r="T340" s="72">
        <v>2</v>
      </c>
      <c r="U340" s="72">
        <v>10</v>
      </c>
      <c r="V340" s="78">
        <v>-8</v>
      </c>
      <c r="W340" s="78">
        <v>-2.1</v>
      </c>
      <c r="X340" s="78">
        <v>-2.1</v>
      </c>
      <c r="Y340" s="71">
        <v>4</v>
      </c>
      <c r="Z340" s="72">
        <v>8.1</v>
      </c>
      <c r="AA340" s="78">
        <v>-4.0999999999999996</v>
      </c>
      <c r="AB340" s="78">
        <v>-1.08</v>
      </c>
      <c r="AC340" s="78">
        <v>-2.67</v>
      </c>
      <c r="AD340" s="64" t="s">
        <v>25</v>
      </c>
    </row>
    <row r="341" spans="1:30" ht="17.25" thickBot="1">
      <c r="A341" s="73">
        <v>339</v>
      </c>
      <c r="B341" s="58" t="s">
        <v>268</v>
      </c>
      <c r="C341" s="59" t="s">
        <v>1815</v>
      </c>
      <c r="D341" s="70" t="s">
        <v>103</v>
      </c>
      <c r="E341" s="59" t="s">
        <v>69</v>
      </c>
      <c r="F341" s="70" t="s">
        <v>3621</v>
      </c>
      <c r="G341" s="70">
        <v>1999</v>
      </c>
      <c r="H341" s="71">
        <v>2</v>
      </c>
      <c r="I341" s="72">
        <v>151</v>
      </c>
      <c r="J341" s="72">
        <v>76</v>
      </c>
      <c r="K341" s="72">
        <v>33.6</v>
      </c>
      <c r="L341" s="72">
        <v>1.7</v>
      </c>
      <c r="M341" s="71">
        <v>2</v>
      </c>
      <c r="N341" s="72">
        <v>76</v>
      </c>
      <c r="O341" s="61">
        <v>0</v>
      </c>
      <c r="P341" s="60">
        <v>0</v>
      </c>
      <c r="Q341" s="61"/>
      <c r="R341" s="61">
        <v>0</v>
      </c>
      <c r="S341" s="71">
        <v>1.5</v>
      </c>
      <c r="T341" s="61">
        <v>0</v>
      </c>
      <c r="U341" s="72">
        <v>2</v>
      </c>
      <c r="V341" s="78">
        <v>-2</v>
      </c>
      <c r="W341" s="78">
        <v>-1.19</v>
      </c>
      <c r="X341" s="78">
        <v>-0.59</v>
      </c>
      <c r="Y341" s="71">
        <v>2.7</v>
      </c>
      <c r="Z341" s="72">
        <v>2.8</v>
      </c>
      <c r="AA341" s="78">
        <v>-0.1</v>
      </c>
      <c r="AB341" s="78">
        <v>-0.08</v>
      </c>
      <c r="AC341" s="78">
        <v>-0.08</v>
      </c>
      <c r="AD341" s="64" t="s">
        <v>25</v>
      </c>
    </row>
    <row r="342" spans="1:30" ht="17.25" thickBot="1">
      <c r="A342" s="73">
        <v>340</v>
      </c>
      <c r="B342" s="58" t="s">
        <v>269</v>
      </c>
      <c r="C342" s="59" t="s">
        <v>1815</v>
      </c>
      <c r="D342" s="70" t="s">
        <v>102</v>
      </c>
      <c r="E342" s="59" t="s">
        <v>91</v>
      </c>
      <c r="F342" s="70" t="s">
        <v>3836</v>
      </c>
      <c r="G342" s="70">
        <v>2004</v>
      </c>
      <c r="H342" s="60">
        <v>0</v>
      </c>
      <c r="I342" s="61"/>
      <c r="J342" s="61"/>
      <c r="K342" s="61"/>
      <c r="L342" s="61"/>
      <c r="M342" s="60">
        <v>0</v>
      </c>
      <c r="N342" s="61"/>
      <c r="O342" s="61">
        <v>0</v>
      </c>
      <c r="P342" s="60">
        <v>0</v>
      </c>
      <c r="Q342" s="61"/>
      <c r="R342" s="72">
        <v>4</v>
      </c>
      <c r="S342" s="60"/>
      <c r="T342" s="61"/>
      <c r="U342" s="61"/>
      <c r="V342" s="61"/>
      <c r="W342" s="61"/>
      <c r="X342" s="61"/>
      <c r="Y342" s="60"/>
      <c r="Z342" s="61"/>
      <c r="AA342" s="61"/>
      <c r="AB342" s="61"/>
      <c r="AC342" s="61"/>
      <c r="AD342" s="64" t="s">
        <v>25</v>
      </c>
    </row>
    <row r="343" spans="1:30" ht="17.25" thickBot="1">
      <c r="A343" s="73">
        <v>341</v>
      </c>
      <c r="B343" s="58" t="s">
        <v>270</v>
      </c>
      <c r="C343" s="59" t="s">
        <v>1865</v>
      </c>
      <c r="D343" s="70" t="s">
        <v>2868</v>
      </c>
      <c r="E343" s="59" t="s">
        <v>81</v>
      </c>
      <c r="F343" s="70" t="s">
        <v>3622</v>
      </c>
      <c r="G343" s="70">
        <v>2001</v>
      </c>
      <c r="H343" s="71">
        <v>4</v>
      </c>
      <c r="I343" s="72">
        <v>131</v>
      </c>
      <c r="J343" s="72">
        <v>33</v>
      </c>
      <c r="K343" s="72">
        <v>29.1</v>
      </c>
      <c r="L343" s="72">
        <v>1.5</v>
      </c>
      <c r="M343" s="71">
        <v>1</v>
      </c>
      <c r="N343" s="72">
        <v>62</v>
      </c>
      <c r="O343" s="61">
        <v>0</v>
      </c>
      <c r="P343" s="71">
        <v>3</v>
      </c>
      <c r="Q343" s="72">
        <v>23</v>
      </c>
      <c r="R343" s="61">
        <v>0</v>
      </c>
      <c r="S343" s="71">
        <v>0.5</v>
      </c>
      <c r="T343" s="61">
        <v>0</v>
      </c>
      <c r="U343" s="72">
        <v>2</v>
      </c>
      <c r="V343" s="78">
        <v>-2</v>
      </c>
      <c r="W343" s="78">
        <v>-1.37</v>
      </c>
      <c r="X343" s="78">
        <v>-1.94</v>
      </c>
      <c r="Y343" s="71">
        <v>1.7</v>
      </c>
      <c r="Z343" s="72">
        <v>1.6</v>
      </c>
      <c r="AA343" s="79">
        <v>0.1</v>
      </c>
      <c r="AB343" s="79">
        <v>0.1</v>
      </c>
      <c r="AC343" s="78">
        <v>-1.25</v>
      </c>
      <c r="AD343" s="64" t="s">
        <v>25</v>
      </c>
    </row>
    <row r="344" spans="1:30" ht="17.25" thickBot="1">
      <c r="A344" s="73">
        <v>342</v>
      </c>
      <c r="B344" s="58" t="s">
        <v>2866</v>
      </c>
      <c r="C344" s="59" t="s">
        <v>1825</v>
      </c>
      <c r="D344" s="70" t="s">
        <v>102</v>
      </c>
      <c r="E344" s="59" t="s">
        <v>75</v>
      </c>
      <c r="F344" s="70" t="s">
        <v>3623</v>
      </c>
      <c r="G344" s="70">
        <v>2001</v>
      </c>
      <c r="H344" s="71">
        <v>2</v>
      </c>
      <c r="I344" s="72">
        <v>15</v>
      </c>
      <c r="J344" s="72">
        <v>8</v>
      </c>
      <c r="K344" s="72">
        <v>3.3</v>
      </c>
      <c r="L344" s="72">
        <v>0.2</v>
      </c>
      <c r="M344" s="60">
        <v>0</v>
      </c>
      <c r="N344" s="61"/>
      <c r="O344" s="61">
        <v>0</v>
      </c>
      <c r="P344" s="71">
        <v>2</v>
      </c>
      <c r="Q344" s="72">
        <v>8</v>
      </c>
      <c r="R344" s="72">
        <v>2</v>
      </c>
      <c r="S344" s="60">
        <v>0</v>
      </c>
      <c r="T344" s="61">
        <v>0</v>
      </c>
      <c r="U344" s="72">
        <v>2</v>
      </c>
      <c r="V344" s="78">
        <v>-2</v>
      </c>
      <c r="W344" s="78">
        <v>-12</v>
      </c>
      <c r="X344" s="78">
        <v>-11.38</v>
      </c>
      <c r="Y344" s="60">
        <v>0</v>
      </c>
      <c r="Z344" s="72">
        <v>1.5</v>
      </c>
      <c r="AA344" s="78">
        <v>-1.5</v>
      </c>
      <c r="AB344" s="78">
        <v>-8.9499999999999993</v>
      </c>
      <c r="AC344" s="78">
        <v>-7.62</v>
      </c>
      <c r="AD344" s="64" t="s">
        <v>25</v>
      </c>
    </row>
    <row r="345" spans="1:30" ht="17.25" thickBot="1">
      <c r="A345" s="73">
        <v>343</v>
      </c>
      <c r="B345" s="58" t="s">
        <v>2762</v>
      </c>
      <c r="C345" s="59" t="s">
        <v>2763</v>
      </c>
      <c r="D345" s="70" t="s">
        <v>111</v>
      </c>
      <c r="E345" s="59" t="s">
        <v>2355</v>
      </c>
      <c r="F345" s="70" t="s">
        <v>3837</v>
      </c>
      <c r="G345" s="70">
        <v>1998</v>
      </c>
      <c r="H345" s="60">
        <v>0</v>
      </c>
      <c r="I345" s="61"/>
      <c r="J345" s="61"/>
      <c r="K345" s="61"/>
      <c r="L345" s="61"/>
      <c r="M345" s="60">
        <v>0</v>
      </c>
      <c r="N345" s="61"/>
      <c r="O345" s="61">
        <v>0</v>
      </c>
      <c r="P345" s="60">
        <v>0</v>
      </c>
      <c r="Q345" s="61"/>
      <c r="R345" s="72">
        <v>4</v>
      </c>
      <c r="S345" s="60"/>
      <c r="T345" s="61"/>
      <c r="U345" s="61"/>
      <c r="V345" s="61"/>
      <c r="W345" s="61"/>
      <c r="X345" s="61"/>
      <c r="Y345" s="60"/>
      <c r="Z345" s="61"/>
      <c r="AA345" s="61"/>
      <c r="AB345" s="61"/>
      <c r="AC345" s="61"/>
      <c r="AD345" s="64" t="s">
        <v>25</v>
      </c>
    </row>
    <row r="346" spans="1:30" ht="17.25" thickBot="1">
      <c r="A346" s="73">
        <v>344</v>
      </c>
      <c r="B346" s="58" t="s">
        <v>271</v>
      </c>
      <c r="C346" s="59" t="s">
        <v>1815</v>
      </c>
      <c r="D346" s="70" t="s">
        <v>102</v>
      </c>
      <c r="E346" s="59" t="s">
        <v>67</v>
      </c>
      <c r="F346" s="70" t="s">
        <v>3624</v>
      </c>
      <c r="G346" s="70">
        <v>1995</v>
      </c>
      <c r="H346" s="71">
        <v>1</v>
      </c>
      <c r="I346" s="72">
        <v>5</v>
      </c>
      <c r="J346" s="72">
        <v>5</v>
      </c>
      <c r="K346" s="72">
        <v>1.1000000000000001</v>
      </c>
      <c r="L346" s="72">
        <v>0.1</v>
      </c>
      <c r="M346" s="60">
        <v>0</v>
      </c>
      <c r="N346" s="61"/>
      <c r="O346" s="61">
        <v>0</v>
      </c>
      <c r="P346" s="71">
        <v>1</v>
      </c>
      <c r="Q346" s="72">
        <v>5</v>
      </c>
      <c r="R346" s="72">
        <v>3</v>
      </c>
      <c r="S346" s="71">
        <v>3</v>
      </c>
      <c r="T346" s="72">
        <v>1</v>
      </c>
      <c r="U346" s="61">
        <v>0</v>
      </c>
      <c r="V346" s="79">
        <v>1</v>
      </c>
      <c r="W346" s="79">
        <v>18</v>
      </c>
      <c r="X346" s="79">
        <v>18</v>
      </c>
      <c r="Y346" s="71">
        <v>0.6</v>
      </c>
      <c r="Z346" s="72">
        <v>0.3</v>
      </c>
      <c r="AA346" s="79">
        <v>0.3</v>
      </c>
      <c r="AB346" s="79">
        <v>4.57</v>
      </c>
      <c r="AC346" s="79">
        <v>4.05</v>
      </c>
      <c r="AD346" s="64" t="s">
        <v>25</v>
      </c>
    </row>
    <row r="347" spans="1:30" ht="17.25" thickBot="1">
      <c r="A347" s="73">
        <v>345</v>
      </c>
      <c r="B347" s="58" t="s">
        <v>272</v>
      </c>
      <c r="C347" s="59" t="s">
        <v>1865</v>
      </c>
      <c r="D347" s="70" t="s">
        <v>104</v>
      </c>
      <c r="E347" s="59" t="s">
        <v>96</v>
      </c>
      <c r="F347" s="70" t="s">
        <v>3625</v>
      </c>
      <c r="G347" s="70">
        <v>1999</v>
      </c>
      <c r="H347" s="71">
        <v>1</v>
      </c>
      <c r="I347" s="72">
        <v>90</v>
      </c>
      <c r="J347" s="72">
        <v>90</v>
      </c>
      <c r="K347" s="72">
        <v>20</v>
      </c>
      <c r="L347" s="72">
        <v>1</v>
      </c>
      <c r="M347" s="71">
        <v>1</v>
      </c>
      <c r="N347" s="72">
        <v>90</v>
      </c>
      <c r="O347" s="72">
        <v>1</v>
      </c>
      <c r="P347" s="60">
        <v>0</v>
      </c>
      <c r="Q347" s="61"/>
      <c r="R347" s="72">
        <v>4</v>
      </c>
      <c r="S347" s="60">
        <v>0</v>
      </c>
      <c r="T347" s="61">
        <v>0</v>
      </c>
      <c r="U347" s="72">
        <v>1</v>
      </c>
      <c r="V347" s="78">
        <v>-1</v>
      </c>
      <c r="W347" s="78">
        <v>-1</v>
      </c>
      <c r="X347" s="79">
        <v>0.5</v>
      </c>
      <c r="Y347" s="71">
        <v>0.3</v>
      </c>
      <c r="Z347" s="72">
        <v>1</v>
      </c>
      <c r="AA347" s="78">
        <v>-0.7</v>
      </c>
      <c r="AB347" s="78">
        <v>-0.68</v>
      </c>
      <c r="AC347" s="78">
        <v>-0.8</v>
      </c>
      <c r="AD347" s="64" t="s">
        <v>25</v>
      </c>
    </row>
    <row r="348" spans="1:30" ht="17.25" thickBot="1">
      <c r="A348" s="73">
        <v>346</v>
      </c>
      <c r="B348" s="58" t="s">
        <v>374</v>
      </c>
      <c r="C348" s="59" t="s">
        <v>1871</v>
      </c>
      <c r="D348" s="70" t="s">
        <v>103</v>
      </c>
      <c r="E348" s="59" t="s">
        <v>2671</v>
      </c>
      <c r="F348" s="70" t="s">
        <v>3626</v>
      </c>
      <c r="G348" s="70">
        <v>1994</v>
      </c>
      <c r="H348" s="71">
        <v>4</v>
      </c>
      <c r="I348" s="72">
        <v>360</v>
      </c>
      <c r="J348" s="72">
        <v>90</v>
      </c>
      <c r="K348" s="72">
        <v>100</v>
      </c>
      <c r="L348" s="72">
        <v>4</v>
      </c>
      <c r="M348" s="71">
        <v>4</v>
      </c>
      <c r="N348" s="72">
        <v>90</v>
      </c>
      <c r="O348" s="72">
        <v>4</v>
      </c>
      <c r="P348" s="60">
        <v>0</v>
      </c>
      <c r="Q348" s="61"/>
      <c r="R348" s="61">
        <v>0</v>
      </c>
      <c r="S348" s="60">
        <v>0</v>
      </c>
      <c r="T348" s="72">
        <v>2</v>
      </c>
      <c r="U348" s="72">
        <v>10</v>
      </c>
      <c r="V348" s="78">
        <v>-8</v>
      </c>
      <c r="W348" s="78">
        <v>-2</v>
      </c>
      <c r="X348" s="61"/>
      <c r="Y348" s="71">
        <v>4.4000000000000004</v>
      </c>
      <c r="Z348" s="72">
        <v>8.1999999999999993</v>
      </c>
      <c r="AA348" s="78">
        <v>-3.8</v>
      </c>
      <c r="AB348" s="78">
        <v>-0.95</v>
      </c>
      <c r="AC348" s="61"/>
      <c r="AD348" s="64" t="s">
        <v>25</v>
      </c>
    </row>
    <row r="349" spans="1:30" ht="17.25" thickBot="1">
      <c r="A349" s="73">
        <v>347</v>
      </c>
      <c r="B349" s="58" t="s">
        <v>273</v>
      </c>
      <c r="C349" s="59" t="s">
        <v>1815</v>
      </c>
      <c r="D349" s="70" t="s">
        <v>102</v>
      </c>
      <c r="E349" s="59" t="s">
        <v>63</v>
      </c>
      <c r="F349" s="70" t="s">
        <v>3627</v>
      </c>
      <c r="G349" s="70">
        <v>1999</v>
      </c>
      <c r="H349" s="71">
        <v>1</v>
      </c>
      <c r="I349" s="72">
        <v>1</v>
      </c>
      <c r="J349" s="72">
        <v>1</v>
      </c>
      <c r="K349" s="72">
        <v>0.2</v>
      </c>
      <c r="L349" s="61">
        <v>0</v>
      </c>
      <c r="M349" s="60">
        <v>0</v>
      </c>
      <c r="N349" s="61"/>
      <c r="O349" s="61">
        <v>0</v>
      </c>
      <c r="P349" s="71">
        <v>1</v>
      </c>
      <c r="Q349" s="72">
        <v>1</v>
      </c>
      <c r="R349" s="72">
        <v>4</v>
      </c>
      <c r="S349" s="71">
        <v>3</v>
      </c>
      <c r="T349" s="72">
        <v>2</v>
      </c>
      <c r="U349" s="61">
        <v>0</v>
      </c>
      <c r="V349" s="79">
        <v>2</v>
      </c>
      <c r="W349" s="79">
        <v>180</v>
      </c>
      <c r="X349" s="79">
        <v>179.4</v>
      </c>
      <c r="Y349" s="71">
        <v>0.8</v>
      </c>
      <c r="Z349" s="61">
        <v>0</v>
      </c>
      <c r="AA349" s="79">
        <v>0.8</v>
      </c>
      <c r="AB349" s="79">
        <v>74.47</v>
      </c>
      <c r="AC349" s="79">
        <v>73.58</v>
      </c>
      <c r="AD349" s="64" t="s">
        <v>25</v>
      </c>
    </row>
    <row r="350" spans="1:30" ht="17.25" thickBot="1">
      <c r="A350" s="73">
        <v>348</v>
      </c>
      <c r="B350" s="58" t="s">
        <v>274</v>
      </c>
      <c r="C350" s="59" t="s">
        <v>1825</v>
      </c>
      <c r="D350" s="70" t="s">
        <v>111</v>
      </c>
      <c r="E350" s="59" t="s">
        <v>95</v>
      </c>
      <c r="F350" s="70" t="s">
        <v>3628</v>
      </c>
      <c r="G350" s="70">
        <v>1989</v>
      </c>
      <c r="H350" s="71">
        <v>5</v>
      </c>
      <c r="I350" s="72">
        <v>450</v>
      </c>
      <c r="J350" s="72">
        <v>90</v>
      </c>
      <c r="K350" s="72">
        <v>100</v>
      </c>
      <c r="L350" s="72">
        <v>5</v>
      </c>
      <c r="M350" s="71">
        <v>5</v>
      </c>
      <c r="N350" s="72">
        <v>90</v>
      </c>
      <c r="O350" s="72">
        <v>5</v>
      </c>
      <c r="P350" s="60">
        <v>0</v>
      </c>
      <c r="Q350" s="61"/>
      <c r="R350" s="61">
        <v>0</v>
      </c>
      <c r="S350" s="71">
        <v>0.6</v>
      </c>
      <c r="T350" s="72">
        <v>4</v>
      </c>
      <c r="U350" s="72">
        <v>8</v>
      </c>
      <c r="V350" s="78">
        <v>-4</v>
      </c>
      <c r="W350" s="78">
        <v>-0.8</v>
      </c>
      <c r="X350" s="61"/>
      <c r="Y350" s="71">
        <v>6.4</v>
      </c>
      <c r="Z350" s="72">
        <v>10.9</v>
      </c>
      <c r="AA350" s="78">
        <v>-4.5999999999999996</v>
      </c>
      <c r="AB350" s="78">
        <v>-0.91</v>
      </c>
      <c r="AC350" s="61"/>
      <c r="AD350" s="64" t="s">
        <v>25</v>
      </c>
    </row>
    <row r="351" spans="1:30" ht="17.25" thickBot="1">
      <c r="A351" s="73">
        <v>349</v>
      </c>
      <c r="B351" s="58" t="s">
        <v>275</v>
      </c>
      <c r="C351" s="59" t="s">
        <v>1844</v>
      </c>
      <c r="D351" s="70" t="s">
        <v>1813</v>
      </c>
      <c r="E351" s="59" t="s">
        <v>93</v>
      </c>
      <c r="F351" s="70" t="s">
        <v>3629</v>
      </c>
      <c r="G351" s="70">
        <v>2000</v>
      </c>
      <c r="H351" s="71">
        <v>5</v>
      </c>
      <c r="I351" s="72">
        <v>450</v>
      </c>
      <c r="J351" s="72">
        <v>90</v>
      </c>
      <c r="K351" s="72">
        <v>100</v>
      </c>
      <c r="L351" s="72">
        <v>5</v>
      </c>
      <c r="M351" s="71">
        <v>5</v>
      </c>
      <c r="N351" s="72">
        <v>90</v>
      </c>
      <c r="O351" s="72">
        <v>5</v>
      </c>
      <c r="P351" s="60">
        <v>0</v>
      </c>
      <c r="Q351" s="61"/>
      <c r="R351" s="61">
        <v>0</v>
      </c>
      <c r="S351" s="71">
        <v>0.6</v>
      </c>
      <c r="T351" s="72">
        <v>5</v>
      </c>
      <c r="U351" s="72">
        <v>11</v>
      </c>
      <c r="V351" s="78">
        <v>-6</v>
      </c>
      <c r="W351" s="78">
        <v>-1.2</v>
      </c>
      <c r="X351" s="61"/>
      <c r="Y351" s="71">
        <v>7.1</v>
      </c>
      <c r="Z351" s="72">
        <v>10.3</v>
      </c>
      <c r="AA351" s="78">
        <v>-3.2</v>
      </c>
      <c r="AB351" s="78">
        <v>-0.64</v>
      </c>
      <c r="AC351" s="61"/>
      <c r="AD351" s="64" t="s">
        <v>25</v>
      </c>
    </row>
    <row r="352" spans="1:30" ht="17.25" thickBot="1">
      <c r="A352" s="73">
        <v>350</v>
      </c>
      <c r="B352" s="58" t="s">
        <v>276</v>
      </c>
      <c r="C352" s="59" t="s">
        <v>1854</v>
      </c>
      <c r="D352" s="70" t="s">
        <v>1850</v>
      </c>
      <c r="E352" s="59" t="s">
        <v>87</v>
      </c>
      <c r="F352" s="70" t="s">
        <v>3187</v>
      </c>
      <c r="G352" s="70">
        <v>1996</v>
      </c>
      <c r="H352" s="71">
        <v>2</v>
      </c>
      <c r="I352" s="72">
        <v>35</v>
      </c>
      <c r="J352" s="72">
        <v>18</v>
      </c>
      <c r="K352" s="72">
        <v>7.8</v>
      </c>
      <c r="L352" s="72">
        <v>0.4</v>
      </c>
      <c r="M352" s="60">
        <v>0</v>
      </c>
      <c r="N352" s="61"/>
      <c r="O352" s="61">
        <v>0</v>
      </c>
      <c r="P352" s="71">
        <v>2</v>
      </c>
      <c r="Q352" s="72">
        <v>18</v>
      </c>
      <c r="R352" s="72">
        <v>3</v>
      </c>
      <c r="S352" s="71">
        <v>1.5</v>
      </c>
      <c r="T352" s="61">
        <v>0</v>
      </c>
      <c r="U352" s="72">
        <v>1</v>
      </c>
      <c r="V352" s="78">
        <v>-1</v>
      </c>
      <c r="W352" s="78">
        <v>-2.57</v>
      </c>
      <c r="X352" s="78">
        <v>-2.79</v>
      </c>
      <c r="Y352" s="71">
        <v>0.2</v>
      </c>
      <c r="Z352" s="72">
        <v>1.3</v>
      </c>
      <c r="AA352" s="78">
        <v>-1.1000000000000001</v>
      </c>
      <c r="AB352" s="78">
        <v>-2.77</v>
      </c>
      <c r="AC352" s="78">
        <v>-2.63</v>
      </c>
      <c r="AD352" s="64" t="s">
        <v>25</v>
      </c>
    </row>
    <row r="353" spans="1:30" ht="17.25" thickBot="1">
      <c r="A353" s="73">
        <v>351</v>
      </c>
      <c r="B353" s="58" t="s">
        <v>277</v>
      </c>
      <c r="C353" s="59" t="s">
        <v>1815</v>
      </c>
      <c r="D353" s="70" t="s">
        <v>102</v>
      </c>
      <c r="E353" s="59" t="s">
        <v>63</v>
      </c>
      <c r="F353" s="70" t="s">
        <v>3630</v>
      </c>
      <c r="G353" s="70">
        <v>1999</v>
      </c>
      <c r="H353" s="71">
        <v>5</v>
      </c>
      <c r="I353" s="72">
        <v>336</v>
      </c>
      <c r="J353" s="72">
        <v>67</v>
      </c>
      <c r="K353" s="72">
        <v>74.7</v>
      </c>
      <c r="L353" s="72">
        <v>3.7</v>
      </c>
      <c r="M353" s="71">
        <v>4</v>
      </c>
      <c r="N353" s="72">
        <v>73</v>
      </c>
      <c r="O353" s="61">
        <v>0</v>
      </c>
      <c r="P353" s="71">
        <v>1</v>
      </c>
      <c r="Q353" s="72">
        <v>45</v>
      </c>
      <c r="R353" s="61">
        <v>0</v>
      </c>
      <c r="S353" s="71">
        <v>2.6</v>
      </c>
      <c r="T353" s="72">
        <v>6</v>
      </c>
      <c r="U353" s="72">
        <v>2</v>
      </c>
      <c r="V353" s="79">
        <v>4</v>
      </c>
      <c r="W353" s="79">
        <v>1.07</v>
      </c>
      <c r="X353" s="79">
        <v>0.28000000000000003</v>
      </c>
      <c r="Y353" s="71">
        <v>5.8</v>
      </c>
      <c r="Z353" s="72">
        <v>2.1</v>
      </c>
      <c r="AA353" s="79">
        <v>3.7</v>
      </c>
      <c r="AB353" s="79">
        <v>0.99</v>
      </c>
      <c r="AC353" s="78">
        <v>-0.24</v>
      </c>
      <c r="AD353" s="64" t="s">
        <v>25</v>
      </c>
    </row>
    <row r="354" spans="1:30" ht="17.25" thickBot="1">
      <c r="A354" s="73">
        <v>352</v>
      </c>
      <c r="B354" s="58" t="s">
        <v>2721</v>
      </c>
      <c r="C354" s="59" t="s">
        <v>1853</v>
      </c>
      <c r="D354" s="70" t="s">
        <v>103</v>
      </c>
      <c r="E354" s="59" t="s">
        <v>2356</v>
      </c>
      <c r="F354" s="70" t="s">
        <v>3631</v>
      </c>
      <c r="G354" s="70">
        <v>1991</v>
      </c>
      <c r="H354" s="71">
        <v>5</v>
      </c>
      <c r="I354" s="72">
        <v>370</v>
      </c>
      <c r="J354" s="72">
        <v>74</v>
      </c>
      <c r="K354" s="72">
        <v>82.2</v>
      </c>
      <c r="L354" s="72">
        <v>4.0999999999999996</v>
      </c>
      <c r="M354" s="71">
        <v>4</v>
      </c>
      <c r="N354" s="72">
        <v>87</v>
      </c>
      <c r="O354" s="72">
        <v>3</v>
      </c>
      <c r="P354" s="71">
        <v>1</v>
      </c>
      <c r="Q354" s="72">
        <v>21</v>
      </c>
      <c r="R354" s="61">
        <v>0</v>
      </c>
      <c r="S354" s="71">
        <v>0.2</v>
      </c>
      <c r="T354" s="72">
        <v>4</v>
      </c>
      <c r="U354" s="72">
        <v>8</v>
      </c>
      <c r="V354" s="78">
        <v>-4</v>
      </c>
      <c r="W354" s="78">
        <v>-0.97</v>
      </c>
      <c r="X354" s="78">
        <v>-0.97</v>
      </c>
      <c r="Y354" s="71">
        <v>2.6</v>
      </c>
      <c r="Z354" s="72">
        <v>9.3000000000000007</v>
      </c>
      <c r="AA354" s="78">
        <v>-6.7</v>
      </c>
      <c r="AB354" s="78">
        <v>-1.62</v>
      </c>
      <c r="AC354" s="78">
        <v>-0.23</v>
      </c>
      <c r="AD354" s="64" t="s">
        <v>25</v>
      </c>
    </row>
    <row r="355" spans="1:30" ht="17.25" thickBot="1">
      <c r="A355" s="73">
        <v>353</v>
      </c>
      <c r="B355" s="58" t="s">
        <v>278</v>
      </c>
      <c r="C355" s="59" t="s">
        <v>1844</v>
      </c>
      <c r="D355" s="70" t="s">
        <v>103</v>
      </c>
      <c r="E355" s="59" t="s">
        <v>93</v>
      </c>
      <c r="F355" s="70" t="s">
        <v>3632</v>
      </c>
      <c r="G355" s="70">
        <v>1998</v>
      </c>
      <c r="H355" s="71">
        <v>2</v>
      </c>
      <c r="I355" s="72">
        <v>179</v>
      </c>
      <c r="J355" s="72">
        <v>90</v>
      </c>
      <c r="K355" s="72">
        <v>39.799999999999997</v>
      </c>
      <c r="L355" s="72">
        <v>2</v>
      </c>
      <c r="M355" s="71">
        <v>2</v>
      </c>
      <c r="N355" s="72">
        <v>90</v>
      </c>
      <c r="O355" s="72">
        <v>1</v>
      </c>
      <c r="P355" s="60">
        <v>0</v>
      </c>
      <c r="Q355" s="61"/>
      <c r="R355" s="61">
        <v>0</v>
      </c>
      <c r="S355" s="60">
        <v>0</v>
      </c>
      <c r="T355" s="72">
        <v>1</v>
      </c>
      <c r="U355" s="72">
        <v>5</v>
      </c>
      <c r="V355" s="78">
        <v>-4</v>
      </c>
      <c r="W355" s="78">
        <v>-2.0099999999999998</v>
      </c>
      <c r="X355" s="78">
        <v>-1.35</v>
      </c>
      <c r="Y355" s="71">
        <v>4.3</v>
      </c>
      <c r="Z355" s="72">
        <v>4.4000000000000004</v>
      </c>
      <c r="AA355" s="78">
        <v>-0.1</v>
      </c>
      <c r="AB355" s="78">
        <v>-0.06</v>
      </c>
      <c r="AC355" s="79">
        <v>0.96</v>
      </c>
      <c r="AD355" s="64" t="s">
        <v>25</v>
      </c>
    </row>
    <row r="356" spans="1:30" ht="17.25" thickBot="1">
      <c r="A356" s="73">
        <v>354</v>
      </c>
      <c r="B356" s="58" t="s">
        <v>278</v>
      </c>
      <c r="C356" s="59" t="s">
        <v>1844</v>
      </c>
      <c r="D356" s="70" t="s">
        <v>103</v>
      </c>
      <c r="E356" s="59" t="s">
        <v>65</v>
      </c>
      <c r="F356" s="70" t="s">
        <v>3632</v>
      </c>
      <c r="G356" s="70">
        <v>1998</v>
      </c>
      <c r="H356" s="71">
        <v>1</v>
      </c>
      <c r="I356" s="72">
        <v>24</v>
      </c>
      <c r="J356" s="72">
        <v>24</v>
      </c>
      <c r="K356" s="72">
        <v>5.3</v>
      </c>
      <c r="L356" s="72">
        <v>0.3</v>
      </c>
      <c r="M356" s="60">
        <v>0</v>
      </c>
      <c r="N356" s="61"/>
      <c r="O356" s="61">
        <v>0</v>
      </c>
      <c r="P356" s="71">
        <v>1</v>
      </c>
      <c r="Q356" s="72">
        <v>24</v>
      </c>
      <c r="R356" s="72">
        <v>1</v>
      </c>
      <c r="S356" s="71">
        <v>3</v>
      </c>
      <c r="T356" s="72">
        <v>2</v>
      </c>
      <c r="U356" s="61">
        <v>0</v>
      </c>
      <c r="V356" s="79">
        <v>2</v>
      </c>
      <c r="W356" s="79">
        <v>7.5</v>
      </c>
      <c r="X356" s="79">
        <v>5.6</v>
      </c>
      <c r="Y356" s="71">
        <v>0.8</v>
      </c>
      <c r="Z356" s="61">
        <v>0</v>
      </c>
      <c r="AA356" s="79">
        <v>0.8</v>
      </c>
      <c r="AB356" s="79">
        <v>2.91</v>
      </c>
      <c r="AC356" s="79">
        <v>1.26</v>
      </c>
      <c r="AD356" s="64" t="s">
        <v>25</v>
      </c>
    </row>
    <row r="357" spans="1:30" ht="17.25" thickBot="1">
      <c r="A357" s="73">
        <v>355</v>
      </c>
      <c r="B357" s="58" t="s">
        <v>279</v>
      </c>
      <c r="C357" s="59" t="s">
        <v>1840</v>
      </c>
      <c r="D357" s="70" t="s">
        <v>102</v>
      </c>
      <c r="E357" s="59" t="s">
        <v>79</v>
      </c>
      <c r="F357" s="70" t="s">
        <v>3633</v>
      </c>
      <c r="G357" s="70">
        <v>1999</v>
      </c>
      <c r="H357" s="71">
        <v>5</v>
      </c>
      <c r="I357" s="72">
        <v>143</v>
      </c>
      <c r="J357" s="72">
        <v>29</v>
      </c>
      <c r="K357" s="72">
        <v>31.8</v>
      </c>
      <c r="L357" s="72">
        <v>1.6</v>
      </c>
      <c r="M357" s="71">
        <v>1</v>
      </c>
      <c r="N357" s="72">
        <v>64</v>
      </c>
      <c r="O357" s="61">
        <v>0</v>
      </c>
      <c r="P357" s="71">
        <v>4</v>
      </c>
      <c r="Q357" s="72">
        <v>20</v>
      </c>
      <c r="R357" s="61">
        <v>0</v>
      </c>
      <c r="S357" s="71">
        <v>2.6</v>
      </c>
      <c r="T357" s="72">
        <v>7</v>
      </c>
      <c r="U357" s="61">
        <v>0</v>
      </c>
      <c r="V357" s="79">
        <v>7</v>
      </c>
      <c r="W357" s="79">
        <v>4.41</v>
      </c>
      <c r="X357" s="79">
        <v>4.1100000000000003</v>
      </c>
      <c r="Y357" s="71">
        <v>3.7</v>
      </c>
      <c r="Z357" s="72">
        <v>1.7</v>
      </c>
      <c r="AA357" s="79">
        <v>2</v>
      </c>
      <c r="AB357" s="79">
        <v>1.25</v>
      </c>
      <c r="AC357" s="79">
        <v>0.57999999999999996</v>
      </c>
      <c r="AD357" s="64" t="s">
        <v>25</v>
      </c>
    </row>
    <row r="358" spans="1:30" ht="17.25" thickBot="1">
      <c r="A358" s="73">
        <v>356</v>
      </c>
      <c r="B358" s="58" t="s">
        <v>280</v>
      </c>
      <c r="C358" s="59" t="s">
        <v>1828</v>
      </c>
      <c r="D358" s="70" t="s">
        <v>103</v>
      </c>
      <c r="E358" s="59" t="s">
        <v>77</v>
      </c>
      <c r="F358" s="70" t="s">
        <v>3634</v>
      </c>
      <c r="G358" s="70">
        <v>1994</v>
      </c>
      <c r="H358" s="71">
        <v>5</v>
      </c>
      <c r="I358" s="72">
        <v>400</v>
      </c>
      <c r="J358" s="72">
        <v>80</v>
      </c>
      <c r="K358" s="72">
        <v>88.9</v>
      </c>
      <c r="L358" s="72">
        <v>4.4000000000000004</v>
      </c>
      <c r="M358" s="71">
        <v>5</v>
      </c>
      <c r="N358" s="72">
        <v>80</v>
      </c>
      <c r="O358" s="72">
        <v>2</v>
      </c>
      <c r="P358" s="60">
        <v>0</v>
      </c>
      <c r="Q358" s="61"/>
      <c r="R358" s="61">
        <v>0</v>
      </c>
      <c r="S358" s="71">
        <v>1.2</v>
      </c>
      <c r="T358" s="72">
        <v>7</v>
      </c>
      <c r="U358" s="72">
        <v>6</v>
      </c>
      <c r="V358" s="79">
        <v>1</v>
      </c>
      <c r="W358" s="79">
        <v>0.23</v>
      </c>
      <c r="X358" s="78">
        <v>-1.58</v>
      </c>
      <c r="Y358" s="71">
        <v>8.3000000000000007</v>
      </c>
      <c r="Z358" s="72">
        <v>5.7</v>
      </c>
      <c r="AA358" s="79">
        <v>2.5</v>
      </c>
      <c r="AB358" s="79">
        <v>0.56999999999999995</v>
      </c>
      <c r="AC358" s="78">
        <v>-2.42</v>
      </c>
      <c r="AD358" s="64" t="s">
        <v>25</v>
      </c>
    </row>
    <row r="359" spans="1:30" ht="17.25" thickBot="1">
      <c r="A359" s="73">
        <v>357</v>
      </c>
      <c r="B359" s="58" t="s">
        <v>281</v>
      </c>
      <c r="C359" s="59" t="s">
        <v>1815</v>
      </c>
      <c r="D359" s="70" t="s">
        <v>103</v>
      </c>
      <c r="E359" s="59" t="s">
        <v>87</v>
      </c>
      <c r="F359" s="70" t="s">
        <v>3838</v>
      </c>
      <c r="G359" s="70">
        <v>1998</v>
      </c>
      <c r="H359" s="60">
        <v>0</v>
      </c>
      <c r="I359" s="61"/>
      <c r="J359" s="61"/>
      <c r="K359" s="61"/>
      <c r="L359" s="61"/>
      <c r="M359" s="60">
        <v>0</v>
      </c>
      <c r="N359" s="61"/>
      <c r="O359" s="61">
        <v>0</v>
      </c>
      <c r="P359" s="60">
        <v>0</v>
      </c>
      <c r="Q359" s="61"/>
      <c r="R359" s="72">
        <v>1</v>
      </c>
      <c r="S359" s="60"/>
      <c r="T359" s="61"/>
      <c r="U359" s="61"/>
      <c r="V359" s="61"/>
      <c r="W359" s="61"/>
      <c r="X359" s="61"/>
      <c r="Y359" s="60"/>
      <c r="Z359" s="61"/>
      <c r="AA359" s="61"/>
      <c r="AB359" s="61"/>
      <c r="AC359" s="61"/>
      <c r="AD359" s="64" t="s">
        <v>25</v>
      </c>
    </row>
    <row r="360" spans="1:30" ht="17.25" thickBot="1">
      <c r="A360" s="73">
        <v>358</v>
      </c>
      <c r="B360" s="58" t="s">
        <v>2722</v>
      </c>
      <c r="C360" s="59" t="s">
        <v>1835</v>
      </c>
      <c r="D360" s="70" t="s">
        <v>104</v>
      </c>
      <c r="E360" s="59" t="s">
        <v>2355</v>
      </c>
      <c r="F360" s="70" t="s">
        <v>3635</v>
      </c>
      <c r="G360" s="70">
        <v>1999</v>
      </c>
      <c r="H360" s="71">
        <v>3</v>
      </c>
      <c r="I360" s="72">
        <v>270</v>
      </c>
      <c r="J360" s="72">
        <v>90</v>
      </c>
      <c r="K360" s="72">
        <v>75</v>
      </c>
      <c r="L360" s="72">
        <v>3</v>
      </c>
      <c r="M360" s="71">
        <v>3</v>
      </c>
      <c r="N360" s="72">
        <v>90</v>
      </c>
      <c r="O360" s="72">
        <v>3</v>
      </c>
      <c r="P360" s="60">
        <v>0</v>
      </c>
      <c r="Q360" s="61"/>
      <c r="R360" s="61">
        <v>0</v>
      </c>
      <c r="S360" s="60">
        <v>0</v>
      </c>
      <c r="T360" s="72">
        <v>3</v>
      </c>
      <c r="U360" s="72">
        <v>11</v>
      </c>
      <c r="V360" s="78">
        <v>-8</v>
      </c>
      <c r="W360" s="78">
        <v>-2.67</v>
      </c>
      <c r="X360" s="78">
        <v>-2.67</v>
      </c>
      <c r="Y360" s="71">
        <v>2.4</v>
      </c>
      <c r="Z360" s="72">
        <v>6.7</v>
      </c>
      <c r="AA360" s="78">
        <v>-4.3</v>
      </c>
      <c r="AB360" s="78">
        <v>-1.43</v>
      </c>
      <c r="AC360" s="78">
        <v>-1.25</v>
      </c>
      <c r="AD360" s="64" t="s">
        <v>25</v>
      </c>
    </row>
    <row r="361" spans="1:30" ht="17.25" thickBot="1">
      <c r="A361" s="73">
        <v>359</v>
      </c>
      <c r="B361" s="58" t="s">
        <v>3233</v>
      </c>
      <c r="C361" s="59" t="s">
        <v>1817</v>
      </c>
      <c r="D361" s="70" t="s">
        <v>102</v>
      </c>
      <c r="E361" s="59" t="s">
        <v>2355</v>
      </c>
      <c r="F361" s="70" t="s">
        <v>3839</v>
      </c>
      <c r="G361" s="70">
        <v>2004</v>
      </c>
      <c r="H361" s="60">
        <v>0</v>
      </c>
      <c r="I361" s="61"/>
      <c r="J361" s="61"/>
      <c r="K361" s="61"/>
      <c r="L361" s="61"/>
      <c r="M361" s="60">
        <v>0</v>
      </c>
      <c r="N361" s="61"/>
      <c r="O361" s="61">
        <v>0</v>
      </c>
      <c r="P361" s="60">
        <v>0</v>
      </c>
      <c r="Q361" s="61"/>
      <c r="R361" s="72">
        <v>1</v>
      </c>
      <c r="S361" s="60"/>
      <c r="T361" s="61"/>
      <c r="U361" s="61"/>
      <c r="V361" s="61"/>
      <c r="W361" s="61"/>
      <c r="X361" s="61"/>
      <c r="Y361" s="60"/>
      <c r="Z361" s="61"/>
      <c r="AA361" s="61"/>
      <c r="AB361" s="61"/>
      <c r="AC361" s="61"/>
      <c r="AD361" s="64" t="s">
        <v>25</v>
      </c>
    </row>
    <row r="362" spans="1:30" ht="17.25" thickBot="1">
      <c r="A362" s="73">
        <v>360</v>
      </c>
      <c r="B362" s="58" t="s">
        <v>2723</v>
      </c>
      <c r="C362" s="59" t="s">
        <v>1835</v>
      </c>
      <c r="D362" s="70" t="s">
        <v>1850</v>
      </c>
      <c r="E362" s="59" t="s">
        <v>2671</v>
      </c>
      <c r="F362" s="70" t="s">
        <v>3636</v>
      </c>
      <c r="G362" s="70">
        <v>1997</v>
      </c>
      <c r="H362" s="71">
        <v>4</v>
      </c>
      <c r="I362" s="72">
        <v>59</v>
      </c>
      <c r="J362" s="72">
        <v>15</v>
      </c>
      <c r="K362" s="72">
        <v>16.399999999999999</v>
      </c>
      <c r="L362" s="72">
        <v>0.7</v>
      </c>
      <c r="M362" s="60">
        <v>0</v>
      </c>
      <c r="N362" s="61"/>
      <c r="O362" s="61">
        <v>0</v>
      </c>
      <c r="P362" s="71">
        <v>4</v>
      </c>
      <c r="Q362" s="72">
        <v>15</v>
      </c>
      <c r="R362" s="61">
        <v>0</v>
      </c>
      <c r="S362" s="60">
        <v>0</v>
      </c>
      <c r="T362" s="72">
        <v>2</v>
      </c>
      <c r="U362" s="72">
        <v>3</v>
      </c>
      <c r="V362" s="78">
        <v>-1</v>
      </c>
      <c r="W362" s="78">
        <v>-1.53</v>
      </c>
      <c r="X362" s="79">
        <v>0.56999999999999995</v>
      </c>
      <c r="Y362" s="71">
        <v>1.9</v>
      </c>
      <c r="Z362" s="72">
        <v>2</v>
      </c>
      <c r="AA362" s="78">
        <v>-0.2</v>
      </c>
      <c r="AB362" s="78">
        <v>-0.23</v>
      </c>
      <c r="AC362" s="79">
        <v>0.86</v>
      </c>
      <c r="AD362" s="64" t="s">
        <v>25</v>
      </c>
    </row>
    <row r="363" spans="1:30" ht="17.25" thickBot="1">
      <c r="A363" s="73">
        <v>361</v>
      </c>
      <c r="B363" s="58" t="s">
        <v>282</v>
      </c>
      <c r="C363" s="59" t="s">
        <v>1855</v>
      </c>
      <c r="D363" s="70" t="s">
        <v>104</v>
      </c>
      <c r="E363" s="59" t="s">
        <v>91</v>
      </c>
      <c r="F363" s="70" t="s">
        <v>3637</v>
      </c>
      <c r="G363" s="70">
        <v>1988</v>
      </c>
      <c r="H363" s="71">
        <v>2</v>
      </c>
      <c r="I363" s="72">
        <v>112</v>
      </c>
      <c r="J363" s="72">
        <v>56</v>
      </c>
      <c r="K363" s="72">
        <v>24.9</v>
      </c>
      <c r="L363" s="72">
        <v>1.2</v>
      </c>
      <c r="M363" s="71">
        <v>1</v>
      </c>
      <c r="N363" s="72">
        <v>90</v>
      </c>
      <c r="O363" s="72">
        <v>1</v>
      </c>
      <c r="P363" s="71">
        <v>1</v>
      </c>
      <c r="Q363" s="72">
        <v>22</v>
      </c>
      <c r="R363" s="72">
        <v>3</v>
      </c>
      <c r="S363" s="71">
        <v>3</v>
      </c>
      <c r="T363" s="72">
        <v>4</v>
      </c>
      <c r="U363" s="72">
        <v>1</v>
      </c>
      <c r="V363" s="79">
        <v>3</v>
      </c>
      <c r="W363" s="79">
        <v>2.41</v>
      </c>
      <c r="X363" s="79">
        <v>2.41</v>
      </c>
      <c r="Y363" s="71">
        <v>4</v>
      </c>
      <c r="Z363" s="72">
        <v>1.6</v>
      </c>
      <c r="AA363" s="79">
        <v>2.2999999999999998</v>
      </c>
      <c r="AB363" s="79">
        <v>1.86</v>
      </c>
      <c r="AC363" s="79">
        <v>3.11</v>
      </c>
      <c r="AD363" s="64" t="s">
        <v>25</v>
      </c>
    </row>
    <row r="364" spans="1:30" ht="17.25" thickBot="1">
      <c r="A364" s="73">
        <v>362</v>
      </c>
      <c r="B364" s="58" t="s">
        <v>3013</v>
      </c>
      <c r="C364" s="59" t="s">
        <v>1815</v>
      </c>
      <c r="D364" s="70" t="s">
        <v>103</v>
      </c>
      <c r="E364" s="59" t="s">
        <v>77</v>
      </c>
      <c r="F364" s="70" t="s">
        <v>3638</v>
      </c>
      <c r="G364" s="70">
        <v>2004</v>
      </c>
      <c r="H364" s="71">
        <v>1</v>
      </c>
      <c r="I364" s="72">
        <v>9</v>
      </c>
      <c r="J364" s="72">
        <v>9</v>
      </c>
      <c r="K364" s="72">
        <v>2</v>
      </c>
      <c r="L364" s="72">
        <v>0.1</v>
      </c>
      <c r="M364" s="60">
        <v>0</v>
      </c>
      <c r="N364" s="61"/>
      <c r="O364" s="61">
        <v>0</v>
      </c>
      <c r="P364" s="71">
        <v>1</v>
      </c>
      <c r="Q364" s="72">
        <v>9</v>
      </c>
      <c r="R364" s="72">
        <v>1</v>
      </c>
      <c r="S364" s="71">
        <v>1</v>
      </c>
      <c r="T364" s="72">
        <v>1</v>
      </c>
      <c r="U364" s="61">
        <v>0</v>
      </c>
      <c r="V364" s="79">
        <v>1</v>
      </c>
      <c r="W364" s="79">
        <v>10</v>
      </c>
      <c r="X364" s="79">
        <v>9.8000000000000007</v>
      </c>
      <c r="Y364" s="71">
        <v>1</v>
      </c>
      <c r="Z364" s="61">
        <v>0</v>
      </c>
      <c r="AA364" s="79">
        <v>1</v>
      </c>
      <c r="AB364" s="79">
        <v>10.029999999999999</v>
      </c>
      <c r="AC364" s="79">
        <v>9.3800000000000008</v>
      </c>
      <c r="AD364" s="64" t="s">
        <v>25</v>
      </c>
    </row>
    <row r="365" spans="1:30" ht="17.25" thickBot="1">
      <c r="A365" s="73">
        <v>363</v>
      </c>
      <c r="B365" s="58" t="s">
        <v>283</v>
      </c>
      <c r="C365" s="59" t="s">
        <v>1832</v>
      </c>
      <c r="D365" s="70" t="s">
        <v>111</v>
      </c>
      <c r="E365" s="59" t="s">
        <v>83</v>
      </c>
      <c r="F365" s="70" t="s">
        <v>3639</v>
      </c>
      <c r="G365" s="70">
        <v>1990</v>
      </c>
      <c r="H365" s="71">
        <v>1</v>
      </c>
      <c r="I365" s="72">
        <v>90</v>
      </c>
      <c r="J365" s="72">
        <v>90</v>
      </c>
      <c r="K365" s="72">
        <v>20</v>
      </c>
      <c r="L365" s="72">
        <v>1</v>
      </c>
      <c r="M365" s="71">
        <v>1</v>
      </c>
      <c r="N365" s="72">
        <v>90</v>
      </c>
      <c r="O365" s="72">
        <v>1</v>
      </c>
      <c r="P365" s="60">
        <v>0</v>
      </c>
      <c r="Q365" s="61"/>
      <c r="R365" s="72">
        <v>4</v>
      </c>
      <c r="S365" s="71">
        <v>3</v>
      </c>
      <c r="T365" s="72">
        <v>3</v>
      </c>
      <c r="U365" s="72">
        <v>1</v>
      </c>
      <c r="V365" s="79">
        <v>2</v>
      </c>
      <c r="W365" s="79">
        <v>2</v>
      </c>
      <c r="X365" s="79">
        <v>2.25</v>
      </c>
      <c r="Y365" s="71">
        <v>2.5</v>
      </c>
      <c r="Z365" s="72">
        <v>0.7</v>
      </c>
      <c r="AA365" s="79">
        <v>1.8</v>
      </c>
      <c r="AB365" s="79">
        <v>1.78</v>
      </c>
      <c r="AC365" s="79">
        <v>1.58</v>
      </c>
      <c r="AD365" s="64" t="s">
        <v>25</v>
      </c>
    </row>
    <row r="366" spans="1:30" ht="17.25" thickBot="1">
      <c r="A366" s="73">
        <v>364</v>
      </c>
      <c r="B366" s="58" t="s">
        <v>284</v>
      </c>
      <c r="C366" s="59" t="s">
        <v>1847</v>
      </c>
      <c r="D366" s="70" t="s">
        <v>103</v>
      </c>
      <c r="E366" s="59" t="s">
        <v>96</v>
      </c>
      <c r="F366" s="70" t="s">
        <v>3640</v>
      </c>
      <c r="G366" s="70">
        <v>2001</v>
      </c>
      <c r="H366" s="71">
        <v>5</v>
      </c>
      <c r="I366" s="72">
        <v>450</v>
      </c>
      <c r="J366" s="72">
        <v>90</v>
      </c>
      <c r="K366" s="72">
        <v>100</v>
      </c>
      <c r="L366" s="72">
        <v>5</v>
      </c>
      <c r="M366" s="71">
        <v>5</v>
      </c>
      <c r="N366" s="72">
        <v>90</v>
      </c>
      <c r="O366" s="72">
        <v>5</v>
      </c>
      <c r="P366" s="60">
        <v>0</v>
      </c>
      <c r="Q366" s="61"/>
      <c r="R366" s="61">
        <v>0</v>
      </c>
      <c r="S366" s="71">
        <v>0.2</v>
      </c>
      <c r="T366" s="72">
        <v>2</v>
      </c>
      <c r="U366" s="72">
        <v>9</v>
      </c>
      <c r="V366" s="78">
        <v>-7</v>
      </c>
      <c r="W366" s="78">
        <v>-1.4</v>
      </c>
      <c r="X366" s="61"/>
      <c r="Y366" s="71">
        <v>7.5</v>
      </c>
      <c r="Z366" s="72">
        <v>7.7</v>
      </c>
      <c r="AA366" s="78">
        <v>-0.2</v>
      </c>
      <c r="AB366" s="78">
        <v>-0.04</v>
      </c>
      <c r="AC366" s="61"/>
      <c r="AD366" s="64" t="s">
        <v>25</v>
      </c>
    </row>
    <row r="367" spans="1:30" ht="17.25" thickBot="1">
      <c r="A367" s="73">
        <v>365</v>
      </c>
      <c r="B367" s="58" t="s">
        <v>2724</v>
      </c>
      <c r="C367" s="59" t="s">
        <v>1863</v>
      </c>
      <c r="D367" s="70" t="s">
        <v>111</v>
      </c>
      <c r="E367" s="59" t="s">
        <v>69</v>
      </c>
      <c r="F367" s="70" t="s">
        <v>3641</v>
      </c>
      <c r="G367" s="70">
        <v>1996</v>
      </c>
      <c r="H367" s="71">
        <v>5</v>
      </c>
      <c r="I367" s="72">
        <v>450</v>
      </c>
      <c r="J367" s="72">
        <v>90</v>
      </c>
      <c r="K367" s="72">
        <v>100</v>
      </c>
      <c r="L367" s="72">
        <v>5</v>
      </c>
      <c r="M367" s="71">
        <v>5</v>
      </c>
      <c r="N367" s="72">
        <v>90</v>
      </c>
      <c r="O367" s="72">
        <v>5</v>
      </c>
      <c r="P367" s="60">
        <v>0</v>
      </c>
      <c r="Q367" s="61"/>
      <c r="R367" s="61">
        <v>0</v>
      </c>
      <c r="S367" s="71">
        <v>1.2</v>
      </c>
      <c r="T367" s="72">
        <v>6</v>
      </c>
      <c r="U367" s="72">
        <v>10</v>
      </c>
      <c r="V367" s="78">
        <v>-4</v>
      </c>
      <c r="W367" s="78">
        <v>-0.8</v>
      </c>
      <c r="X367" s="61"/>
      <c r="Y367" s="71">
        <v>9</v>
      </c>
      <c r="Z367" s="72">
        <v>9.1</v>
      </c>
      <c r="AA367" s="78">
        <v>-0.2</v>
      </c>
      <c r="AB367" s="78">
        <v>-0.03</v>
      </c>
      <c r="AC367" s="61"/>
      <c r="AD367" s="64" t="s">
        <v>25</v>
      </c>
    </row>
    <row r="368" spans="1:30" ht="17.25" thickBot="1">
      <c r="A368" s="73">
        <v>366</v>
      </c>
      <c r="B368" s="58" t="s">
        <v>2764</v>
      </c>
      <c r="C368" s="59" t="s">
        <v>1815</v>
      </c>
      <c r="D368" s="70" t="s">
        <v>103</v>
      </c>
      <c r="E368" s="59" t="s">
        <v>96</v>
      </c>
      <c r="F368" s="70" t="s">
        <v>3642</v>
      </c>
      <c r="G368" s="70">
        <v>2003</v>
      </c>
      <c r="H368" s="71">
        <v>1</v>
      </c>
      <c r="I368" s="72">
        <v>1</v>
      </c>
      <c r="J368" s="72">
        <v>1</v>
      </c>
      <c r="K368" s="72">
        <v>0.2</v>
      </c>
      <c r="L368" s="61">
        <v>0</v>
      </c>
      <c r="M368" s="60">
        <v>0</v>
      </c>
      <c r="N368" s="61"/>
      <c r="O368" s="61">
        <v>0</v>
      </c>
      <c r="P368" s="71">
        <v>1</v>
      </c>
      <c r="Q368" s="72">
        <v>1</v>
      </c>
      <c r="R368" s="72">
        <v>4</v>
      </c>
      <c r="S368" s="60">
        <v>0</v>
      </c>
      <c r="T368" s="61">
        <v>0</v>
      </c>
      <c r="U368" s="61">
        <v>0</v>
      </c>
      <c r="V368" s="61">
        <v>0</v>
      </c>
      <c r="W368" s="61">
        <v>0</v>
      </c>
      <c r="X368" s="79">
        <v>1.4</v>
      </c>
      <c r="Y368" s="60">
        <v>0</v>
      </c>
      <c r="Z368" s="61">
        <v>0</v>
      </c>
      <c r="AA368" s="61">
        <v>0</v>
      </c>
      <c r="AB368" s="61">
        <v>0</v>
      </c>
      <c r="AC368" s="79">
        <v>0.04</v>
      </c>
      <c r="AD368" s="64" t="s">
        <v>25</v>
      </c>
    </row>
    <row r="369" spans="1:30" ht="17.25" thickBot="1">
      <c r="A369" s="73">
        <v>367</v>
      </c>
      <c r="B369" s="58" t="s">
        <v>2880</v>
      </c>
      <c r="C369" s="59" t="s">
        <v>1830</v>
      </c>
      <c r="D369" s="70" t="s">
        <v>103</v>
      </c>
      <c r="E369" s="59" t="s">
        <v>77</v>
      </c>
      <c r="F369" s="70" t="s">
        <v>3643</v>
      </c>
      <c r="G369" s="70">
        <v>1998</v>
      </c>
      <c r="H369" s="71">
        <v>3</v>
      </c>
      <c r="I369" s="72">
        <v>59</v>
      </c>
      <c r="J369" s="72">
        <v>20</v>
      </c>
      <c r="K369" s="72">
        <v>13.1</v>
      </c>
      <c r="L369" s="72">
        <v>0.7</v>
      </c>
      <c r="M369" s="60">
        <v>0</v>
      </c>
      <c r="N369" s="61"/>
      <c r="O369" s="61">
        <v>0</v>
      </c>
      <c r="P369" s="71">
        <v>3</v>
      </c>
      <c r="Q369" s="72">
        <v>20</v>
      </c>
      <c r="R369" s="72">
        <v>1</v>
      </c>
      <c r="S369" s="71">
        <v>0.67</v>
      </c>
      <c r="T369" s="72">
        <v>1</v>
      </c>
      <c r="U369" s="72">
        <v>2</v>
      </c>
      <c r="V369" s="78">
        <v>-1</v>
      </c>
      <c r="W369" s="78">
        <v>-1.53</v>
      </c>
      <c r="X369" s="78">
        <v>-2.2200000000000002</v>
      </c>
      <c r="Y369" s="71">
        <v>2.2999999999999998</v>
      </c>
      <c r="Z369" s="72">
        <v>1.2</v>
      </c>
      <c r="AA369" s="79">
        <v>1.1000000000000001</v>
      </c>
      <c r="AB369" s="79">
        <v>1.67</v>
      </c>
      <c r="AC369" s="79">
        <v>0.95</v>
      </c>
      <c r="AD369" s="64" t="s">
        <v>25</v>
      </c>
    </row>
    <row r="370" spans="1:30" ht="17.25" thickBot="1">
      <c r="A370" s="73">
        <v>368</v>
      </c>
      <c r="B370" s="58" t="s">
        <v>3644</v>
      </c>
      <c r="C370" s="59" t="s">
        <v>1847</v>
      </c>
      <c r="D370" s="70" t="s">
        <v>102</v>
      </c>
      <c r="E370" s="59" t="s">
        <v>87</v>
      </c>
      <c r="F370" s="70" t="s">
        <v>3645</v>
      </c>
      <c r="G370" s="70">
        <v>1995</v>
      </c>
      <c r="H370" s="71">
        <v>1</v>
      </c>
      <c r="I370" s="72">
        <v>20</v>
      </c>
      <c r="J370" s="72">
        <v>20</v>
      </c>
      <c r="K370" s="72">
        <v>4.4000000000000004</v>
      </c>
      <c r="L370" s="72">
        <v>0.2</v>
      </c>
      <c r="M370" s="60">
        <v>0</v>
      </c>
      <c r="N370" s="61"/>
      <c r="O370" s="61">
        <v>0</v>
      </c>
      <c r="P370" s="71">
        <v>1</v>
      </c>
      <c r="Q370" s="72">
        <v>20</v>
      </c>
      <c r="R370" s="61">
        <v>0</v>
      </c>
      <c r="S370" s="71">
        <v>1</v>
      </c>
      <c r="T370" s="61">
        <v>0</v>
      </c>
      <c r="U370" s="61">
        <v>0</v>
      </c>
      <c r="V370" s="61">
        <v>0</v>
      </c>
      <c r="W370" s="61">
        <v>0</v>
      </c>
      <c r="X370" s="61">
        <v>0</v>
      </c>
      <c r="Y370" s="71">
        <v>0.1</v>
      </c>
      <c r="Z370" s="72">
        <v>0.3</v>
      </c>
      <c r="AA370" s="78">
        <v>-0.2</v>
      </c>
      <c r="AB370" s="78">
        <v>-0.96</v>
      </c>
      <c r="AC370" s="78">
        <v>-0.65</v>
      </c>
      <c r="AD370" s="64" t="s">
        <v>25</v>
      </c>
    </row>
    <row r="371" spans="1:30" ht="17.25" thickBot="1">
      <c r="A371" s="73">
        <v>369</v>
      </c>
      <c r="B371" s="58" t="s">
        <v>375</v>
      </c>
      <c r="C371" s="59" t="s">
        <v>1839</v>
      </c>
      <c r="D371" s="70" t="s">
        <v>111</v>
      </c>
      <c r="E371" s="59" t="s">
        <v>65</v>
      </c>
      <c r="F371" s="70" t="s">
        <v>3194</v>
      </c>
      <c r="G371" s="70">
        <v>1992</v>
      </c>
      <c r="H371" s="60">
        <v>0</v>
      </c>
      <c r="I371" s="61"/>
      <c r="J371" s="61"/>
      <c r="K371" s="61"/>
      <c r="L371" s="61"/>
      <c r="M371" s="60">
        <v>0</v>
      </c>
      <c r="N371" s="61"/>
      <c r="O371" s="61">
        <v>0</v>
      </c>
      <c r="P371" s="60">
        <v>0</v>
      </c>
      <c r="Q371" s="61"/>
      <c r="R371" s="72">
        <v>5</v>
      </c>
      <c r="S371" s="60"/>
      <c r="T371" s="61"/>
      <c r="U371" s="61"/>
      <c r="V371" s="61"/>
      <c r="W371" s="61"/>
      <c r="X371" s="61"/>
      <c r="Y371" s="60"/>
      <c r="Z371" s="61"/>
      <c r="AA371" s="61"/>
      <c r="AB371" s="61"/>
      <c r="AC371" s="61"/>
      <c r="AD371" s="64" t="s">
        <v>25</v>
      </c>
    </row>
    <row r="372" spans="1:30" ht="17.25" thickBot="1">
      <c r="A372" s="73">
        <v>370</v>
      </c>
      <c r="B372" s="58" t="s">
        <v>2725</v>
      </c>
      <c r="C372" s="59" t="s">
        <v>1815</v>
      </c>
      <c r="D372" s="70" t="s">
        <v>1850</v>
      </c>
      <c r="E372" s="59" t="s">
        <v>2356</v>
      </c>
      <c r="F372" s="70" t="s">
        <v>3646</v>
      </c>
      <c r="G372" s="70">
        <v>1994</v>
      </c>
      <c r="H372" s="71">
        <v>3</v>
      </c>
      <c r="I372" s="72">
        <v>192</v>
      </c>
      <c r="J372" s="72">
        <v>64</v>
      </c>
      <c r="K372" s="72">
        <v>42.7</v>
      </c>
      <c r="L372" s="72">
        <v>2.1</v>
      </c>
      <c r="M372" s="71">
        <v>3</v>
      </c>
      <c r="N372" s="72">
        <v>64</v>
      </c>
      <c r="O372" s="72">
        <v>1</v>
      </c>
      <c r="P372" s="60">
        <v>0</v>
      </c>
      <c r="Q372" s="61"/>
      <c r="R372" s="61">
        <v>0</v>
      </c>
      <c r="S372" s="60">
        <v>0</v>
      </c>
      <c r="T372" s="72">
        <v>1</v>
      </c>
      <c r="U372" s="72">
        <v>3</v>
      </c>
      <c r="V372" s="78">
        <v>-2</v>
      </c>
      <c r="W372" s="78">
        <v>-0.94</v>
      </c>
      <c r="X372" s="78">
        <v>-0.24</v>
      </c>
      <c r="Y372" s="71">
        <v>1</v>
      </c>
      <c r="Z372" s="72">
        <v>3.5</v>
      </c>
      <c r="AA372" s="78">
        <v>-2.5</v>
      </c>
      <c r="AB372" s="78">
        <v>-1.17</v>
      </c>
      <c r="AC372" s="79">
        <v>0.72</v>
      </c>
      <c r="AD372" s="64" t="s">
        <v>25</v>
      </c>
    </row>
    <row r="373" spans="1:30" ht="17.25" thickBot="1">
      <c r="A373" s="73">
        <v>371</v>
      </c>
      <c r="B373" s="58" t="s">
        <v>2726</v>
      </c>
      <c r="C373" s="59" t="s">
        <v>1828</v>
      </c>
      <c r="D373" s="70" t="s">
        <v>102</v>
      </c>
      <c r="E373" s="59" t="s">
        <v>2356</v>
      </c>
      <c r="F373" s="70" t="s">
        <v>3440</v>
      </c>
      <c r="G373" s="70">
        <v>2003</v>
      </c>
      <c r="H373" s="71">
        <v>3</v>
      </c>
      <c r="I373" s="72">
        <v>233</v>
      </c>
      <c r="J373" s="72">
        <v>78</v>
      </c>
      <c r="K373" s="72">
        <v>51.8</v>
      </c>
      <c r="L373" s="72">
        <v>2.6</v>
      </c>
      <c r="M373" s="71">
        <v>3</v>
      </c>
      <c r="N373" s="72">
        <v>78</v>
      </c>
      <c r="O373" s="72">
        <v>1</v>
      </c>
      <c r="P373" s="60">
        <v>0</v>
      </c>
      <c r="Q373" s="61"/>
      <c r="R373" s="72">
        <v>1</v>
      </c>
      <c r="S373" s="60">
        <v>0</v>
      </c>
      <c r="T373" s="72">
        <v>1</v>
      </c>
      <c r="U373" s="72">
        <v>3</v>
      </c>
      <c r="V373" s="78">
        <v>-2</v>
      </c>
      <c r="W373" s="78">
        <v>-0.77</v>
      </c>
      <c r="X373" s="79">
        <v>0.06</v>
      </c>
      <c r="Y373" s="71">
        <v>0.7</v>
      </c>
      <c r="Z373" s="72">
        <v>5.9</v>
      </c>
      <c r="AA373" s="78">
        <v>-5.2</v>
      </c>
      <c r="AB373" s="78">
        <v>-1.99</v>
      </c>
      <c r="AC373" s="78">
        <v>-0.86</v>
      </c>
      <c r="AD373" s="64" t="s">
        <v>25</v>
      </c>
    </row>
    <row r="374" spans="1:30" ht="17.25" thickBot="1">
      <c r="A374" s="73">
        <v>372</v>
      </c>
      <c r="B374" s="58" t="s">
        <v>3647</v>
      </c>
      <c r="C374" s="59" t="s">
        <v>1866</v>
      </c>
      <c r="D374" s="70" t="s">
        <v>102</v>
      </c>
      <c r="E374" s="59" t="s">
        <v>95</v>
      </c>
      <c r="F374" s="70" t="s">
        <v>3648</v>
      </c>
      <c r="G374" s="70">
        <v>2002</v>
      </c>
      <c r="H374" s="71">
        <v>1</v>
      </c>
      <c r="I374" s="72">
        <v>62</v>
      </c>
      <c r="J374" s="72">
        <v>62</v>
      </c>
      <c r="K374" s="72">
        <v>13.8</v>
      </c>
      <c r="L374" s="72">
        <v>0.7</v>
      </c>
      <c r="M374" s="71">
        <v>1</v>
      </c>
      <c r="N374" s="72">
        <v>62</v>
      </c>
      <c r="O374" s="61">
        <v>0</v>
      </c>
      <c r="P374" s="60">
        <v>0</v>
      </c>
      <c r="Q374" s="61"/>
      <c r="R374" s="61">
        <v>0</v>
      </c>
      <c r="S374" s="71">
        <v>1</v>
      </c>
      <c r="T374" s="61">
        <v>0</v>
      </c>
      <c r="U374" s="61">
        <v>0</v>
      </c>
      <c r="V374" s="61">
        <v>0</v>
      </c>
      <c r="W374" s="61">
        <v>0</v>
      </c>
      <c r="X374" s="79">
        <v>0.93</v>
      </c>
      <c r="Y374" s="71">
        <v>0.4</v>
      </c>
      <c r="Z374" s="72">
        <v>0.7</v>
      </c>
      <c r="AA374" s="78">
        <v>-0.3</v>
      </c>
      <c r="AB374" s="78">
        <v>-0.43</v>
      </c>
      <c r="AC374" s="79">
        <v>0.56000000000000005</v>
      </c>
      <c r="AD374" s="64" t="s">
        <v>25</v>
      </c>
    </row>
    <row r="375" spans="1:30" ht="17.25" thickBot="1">
      <c r="A375" s="73">
        <v>373</v>
      </c>
      <c r="B375" s="58" t="s">
        <v>2867</v>
      </c>
      <c r="C375" s="59" t="s">
        <v>1844</v>
      </c>
      <c r="D375" s="70" t="s">
        <v>103</v>
      </c>
      <c r="E375" s="59" t="s">
        <v>75</v>
      </c>
      <c r="F375" s="70" t="s">
        <v>3649</v>
      </c>
      <c r="G375" s="70">
        <v>1995</v>
      </c>
      <c r="H375" s="71">
        <v>3</v>
      </c>
      <c r="I375" s="72">
        <v>204</v>
      </c>
      <c r="J375" s="72">
        <v>68</v>
      </c>
      <c r="K375" s="72">
        <v>45.3</v>
      </c>
      <c r="L375" s="72">
        <v>2.2999999999999998</v>
      </c>
      <c r="M375" s="71">
        <v>2</v>
      </c>
      <c r="N375" s="72">
        <v>90</v>
      </c>
      <c r="O375" s="72">
        <v>2</v>
      </c>
      <c r="P375" s="71">
        <v>1</v>
      </c>
      <c r="Q375" s="72">
        <v>24</v>
      </c>
      <c r="R375" s="61">
        <v>0</v>
      </c>
      <c r="S375" s="71">
        <v>1.33</v>
      </c>
      <c r="T375" s="72">
        <v>3</v>
      </c>
      <c r="U375" s="72">
        <v>3</v>
      </c>
      <c r="V375" s="61">
        <v>0</v>
      </c>
      <c r="W375" s="61">
        <v>0</v>
      </c>
      <c r="X375" s="79">
        <v>1.83</v>
      </c>
      <c r="Y375" s="71">
        <v>1.6</v>
      </c>
      <c r="Z375" s="72">
        <v>6.2</v>
      </c>
      <c r="AA375" s="78">
        <v>-4.5</v>
      </c>
      <c r="AB375" s="78">
        <v>-2</v>
      </c>
      <c r="AC375" s="78">
        <v>-0.76</v>
      </c>
      <c r="AD375" s="64" t="s">
        <v>25</v>
      </c>
    </row>
    <row r="376" spans="1:30" ht="17.25" thickBot="1">
      <c r="A376" s="73">
        <v>374</v>
      </c>
      <c r="B376" s="58" t="s">
        <v>285</v>
      </c>
      <c r="C376" s="59" t="s">
        <v>1815</v>
      </c>
      <c r="D376" s="70" t="s">
        <v>103</v>
      </c>
      <c r="E376" s="59" t="s">
        <v>65</v>
      </c>
      <c r="F376" s="70" t="s">
        <v>3650</v>
      </c>
      <c r="G376" s="70">
        <v>2002</v>
      </c>
      <c r="H376" s="71">
        <v>1</v>
      </c>
      <c r="I376" s="72">
        <v>11</v>
      </c>
      <c r="J376" s="72">
        <v>11</v>
      </c>
      <c r="K376" s="72">
        <v>2.4</v>
      </c>
      <c r="L376" s="72">
        <v>0.1</v>
      </c>
      <c r="M376" s="60">
        <v>0</v>
      </c>
      <c r="N376" s="61"/>
      <c r="O376" s="61">
        <v>0</v>
      </c>
      <c r="P376" s="71">
        <v>1</v>
      </c>
      <c r="Q376" s="72">
        <v>11</v>
      </c>
      <c r="R376" s="72">
        <v>2</v>
      </c>
      <c r="S376" s="71">
        <v>3</v>
      </c>
      <c r="T376" s="61">
        <v>0</v>
      </c>
      <c r="U376" s="61">
        <v>0</v>
      </c>
      <c r="V376" s="61">
        <v>0</v>
      </c>
      <c r="W376" s="61">
        <v>0</v>
      </c>
      <c r="X376" s="78">
        <v>-2.2599999999999998</v>
      </c>
      <c r="Y376" s="71">
        <v>0.1</v>
      </c>
      <c r="Z376" s="72">
        <v>0.1</v>
      </c>
      <c r="AA376" s="79">
        <v>0.1</v>
      </c>
      <c r="AB376" s="79">
        <v>0.62</v>
      </c>
      <c r="AC376" s="78">
        <v>-1.1299999999999999</v>
      </c>
      <c r="AD376" s="64" t="s">
        <v>25</v>
      </c>
    </row>
    <row r="377" spans="1:30" ht="17.25" thickBot="1">
      <c r="A377" s="73">
        <v>375</v>
      </c>
      <c r="B377" s="58" t="s">
        <v>285</v>
      </c>
      <c r="C377" s="59" t="s">
        <v>1815</v>
      </c>
      <c r="D377" s="70" t="s">
        <v>1813</v>
      </c>
      <c r="E377" s="59" t="s">
        <v>81</v>
      </c>
      <c r="F377" s="70" t="s">
        <v>3650</v>
      </c>
      <c r="G377" s="70">
        <v>2002</v>
      </c>
      <c r="H377" s="71">
        <v>2</v>
      </c>
      <c r="I377" s="72">
        <v>57</v>
      </c>
      <c r="J377" s="72">
        <v>29</v>
      </c>
      <c r="K377" s="72">
        <v>12.7</v>
      </c>
      <c r="L377" s="72">
        <v>0.6</v>
      </c>
      <c r="M377" s="60">
        <v>0</v>
      </c>
      <c r="N377" s="61"/>
      <c r="O377" s="61">
        <v>0</v>
      </c>
      <c r="P377" s="71">
        <v>2</v>
      </c>
      <c r="Q377" s="72">
        <v>29</v>
      </c>
      <c r="R377" s="61">
        <v>0</v>
      </c>
      <c r="S377" s="71">
        <v>0.5</v>
      </c>
      <c r="T377" s="61">
        <v>0</v>
      </c>
      <c r="U377" s="61">
        <v>0</v>
      </c>
      <c r="V377" s="61">
        <v>0</v>
      </c>
      <c r="W377" s="61">
        <v>0</v>
      </c>
      <c r="X377" s="61">
        <v>0</v>
      </c>
      <c r="Y377" s="71">
        <v>1.9</v>
      </c>
      <c r="Z377" s="72">
        <v>0.7</v>
      </c>
      <c r="AA377" s="79">
        <v>1.2</v>
      </c>
      <c r="AB377" s="79">
        <v>1.86</v>
      </c>
      <c r="AC377" s="79">
        <v>1</v>
      </c>
      <c r="AD377" s="64" t="s">
        <v>25</v>
      </c>
    </row>
    <row r="378" spans="1:30" ht="17.25" thickBot="1">
      <c r="A378" s="73">
        <v>376</v>
      </c>
      <c r="B378" s="58" t="s">
        <v>286</v>
      </c>
      <c r="C378" s="59" t="s">
        <v>1855</v>
      </c>
      <c r="D378" s="70" t="s">
        <v>104</v>
      </c>
      <c r="E378" s="59" t="s">
        <v>91</v>
      </c>
      <c r="F378" s="70" t="s">
        <v>3196</v>
      </c>
      <c r="G378" s="70">
        <v>1994</v>
      </c>
      <c r="H378" s="71">
        <v>5</v>
      </c>
      <c r="I378" s="72">
        <v>450</v>
      </c>
      <c r="J378" s="72">
        <v>90</v>
      </c>
      <c r="K378" s="72">
        <v>100</v>
      </c>
      <c r="L378" s="72">
        <v>5</v>
      </c>
      <c r="M378" s="71">
        <v>5</v>
      </c>
      <c r="N378" s="72">
        <v>90</v>
      </c>
      <c r="O378" s="72">
        <v>5</v>
      </c>
      <c r="P378" s="60">
        <v>0</v>
      </c>
      <c r="Q378" s="61"/>
      <c r="R378" s="61">
        <v>0</v>
      </c>
      <c r="S378" s="71">
        <v>2</v>
      </c>
      <c r="T378" s="72">
        <v>10</v>
      </c>
      <c r="U378" s="72">
        <v>7</v>
      </c>
      <c r="V378" s="79">
        <v>3</v>
      </c>
      <c r="W378" s="79">
        <v>0.6</v>
      </c>
      <c r="X378" s="61"/>
      <c r="Y378" s="71">
        <v>7.9</v>
      </c>
      <c r="Z378" s="72">
        <v>10.199999999999999</v>
      </c>
      <c r="AA378" s="78">
        <v>-2.4</v>
      </c>
      <c r="AB378" s="78">
        <v>-0.47</v>
      </c>
      <c r="AC378" s="61"/>
      <c r="AD378" s="64" t="s">
        <v>25</v>
      </c>
    </row>
    <row r="379" spans="1:30" ht="17.25" thickBot="1">
      <c r="A379" s="73">
        <v>377</v>
      </c>
      <c r="B379" s="58" t="s">
        <v>287</v>
      </c>
      <c r="C379" s="59" t="s">
        <v>1825</v>
      </c>
      <c r="D379" s="70" t="s">
        <v>1813</v>
      </c>
      <c r="E379" s="59" t="s">
        <v>91</v>
      </c>
      <c r="F379" s="70" t="s">
        <v>3651</v>
      </c>
      <c r="G379" s="70">
        <v>1997</v>
      </c>
      <c r="H379" s="71">
        <v>5</v>
      </c>
      <c r="I379" s="72">
        <v>442</v>
      </c>
      <c r="J379" s="72">
        <v>88</v>
      </c>
      <c r="K379" s="72">
        <v>98.2</v>
      </c>
      <c r="L379" s="72">
        <v>4.9000000000000004</v>
      </c>
      <c r="M379" s="71">
        <v>5</v>
      </c>
      <c r="N379" s="72">
        <v>88</v>
      </c>
      <c r="O379" s="72">
        <v>2</v>
      </c>
      <c r="P379" s="60">
        <v>0</v>
      </c>
      <c r="Q379" s="61"/>
      <c r="R379" s="61">
        <v>0</v>
      </c>
      <c r="S379" s="71">
        <v>2</v>
      </c>
      <c r="T379" s="72">
        <v>10</v>
      </c>
      <c r="U379" s="72">
        <v>6</v>
      </c>
      <c r="V379" s="79">
        <v>4</v>
      </c>
      <c r="W379" s="79">
        <v>0.81</v>
      </c>
      <c r="X379" s="79">
        <v>12.06</v>
      </c>
      <c r="Y379" s="71">
        <v>7.3</v>
      </c>
      <c r="Z379" s="72">
        <v>9.6999999999999993</v>
      </c>
      <c r="AA379" s="78">
        <v>-2.4</v>
      </c>
      <c r="AB379" s="78">
        <v>-0.49</v>
      </c>
      <c r="AC379" s="78">
        <v>-0.85</v>
      </c>
      <c r="AD379" s="64" t="s">
        <v>25</v>
      </c>
    </row>
    <row r="380" spans="1:30" ht="17.25" thickBot="1">
      <c r="A380" s="73">
        <v>378</v>
      </c>
      <c r="B380" s="58" t="s">
        <v>288</v>
      </c>
      <c r="C380" s="59" t="s">
        <v>1827</v>
      </c>
      <c r="D380" s="70" t="s">
        <v>104</v>
      </c>
      <c r="E380" s="59" t="s">
        <v>63</v>
      </c>
      <c r="F380" s="70" t="s">
        <v>3506</v>
      </c>
      <c r="G380" s="70">
        <v>1993</v>
      </c>
      <c r="H380" s="71">
        <v>3</v>
      </c>
      <c r="I380" s="72">
        <v>235</v>
      </c>
      <c r="J380" s="72">
        <v>78</v>
      </c>
      <c r="K380" s="72">
        <v>52.2</v>
      </c>
      <c r="L380" s="72">
        <v>2.6</v>
      </c>
      <c r="M380" s="71">
        <v>3</v>
      </c>
      <c r="N380" s="72">
        <v>78</v>
      </c>
      <c r="O380" s="72">
        <v>2</v>
      </c>
      <c r="P380" s="60">
        <v>0</v>
      </c>
      <c r="Q380" s="61"/>
      <c r="R380" s="61">
        <v>0</v>
      </c>
      <c r="S380" s="71">
        <v>2.33</v>
      </c>
      <c r="T380" s="72">
        <v>3</v>
      </c>
      <c r="U380" s="72">
        <v>2</v>
      </c>
      <c r="V380" s="79">
        <v>1</v>
      </c>
      <c r="W380" s="79">
        <v>0.38</v>
      </c>
      <c r="X380" s="78">
        <v>-1.29</v>
      </c>
      <c r="Y380" s="71">
        <v>4.2</v>
      </c>
      <c r="Z380" s="72">
        <v>2.4</v>
      </c>
      <c r="AA380" s="79">
        <v>1.8</v>
      </c>
      <c r="AB380" s="79">
        <v>0.68</v>
      </c>
      <c r="AC380" s="78">
        <v>-0.77</v>
      </c>
      <c r="AD380" s="64" t="s">
        <v>25</v>
      </c>
    </row>
    <row r="381" spans="1:30" ht="17.25" thickBot="1">
      <c r="A381" s="73">
        <v>379</v>
      </c>
      <c r="B381" s="58" t="s">
        <v>289</v>
      </c>
      <c r="C381" s="59" t="s">
        <v>1814</v>
      </c>
      <c r="D381" s="70" t="s">
        <v>104</v>
      </c>
      <c r="E381" s="59" t="s">
        <v>96</v>
      </c>
      <c r="F381" s="70" t="s">
        <v>3652</v>
      </c>
      <c r="G381" s="70">
        <v>2001</v>
      </c>
      <c r="H381" s="71">
        <v>5</v>
      </c>
      <c r="I381" s="72">
        <v>364</v>
      </c>
      <c r="J381" s="72">
        <v>73</v>
      </c>
      <c r="K381" s="72">
        <v>80.900000000000006</v>
      </c>
      <c r="L381" s="72">
        <v>4</v>
      </c>
      <c r="M381" s="71">
        <v>4</v>
      </c>
      <c r="N381" s="72">
        <v>90</v>
      </c>
      <c r="O381" s="72">
        <v>4</v>
      </c>
      <c r="P381" s="71">
        <v>1</v>
      </c>
      <c r="Q381" s="72">
        <v>4</v>
      </c>
      <c r="R381" s="61">
        <v>0</v>
      </c>
      <c r="S381" s="71">
        <v>0.2</v>
      </c>
      <c r="T381" s="72">
        <v>2</v>
      </c>
      <c r="U381" s="72">
        <v>8</v>
      </c>
      <c r="V381" s="78">
        <v>-6</v>
      </c>
      <c r="W381" s="78">
        <v>-1.48</v>
      </c>
      <c r="X381" s="78">
        <v>-0.44</v>
      </c>
      <c r="Y381" s="71">
        <v>7.3</v>
      </c>
      <c r="Z381" s="72">
        <v>6.7</v>
      </c>
      <c r="AA381" s="79">
        <v>0.6</v>
      </c>
      <c r="AB381" s="79">
        <v>0.14000000000000001</v>
      </c>
      <c r="AC381" s="79">
        <v>0.96</v>
      </c>
      <c r="AD381" s="64" t="s">
        <v>25</v>
      </c>
    </row>
    <row r="382" spans="1:30" ht="17.25" thickBot="1">
      <c r="A382" s="73">
        <v>380</v>
      </c>
      <c r="B382" s="58" t="s">
        <v>376</v>
      </c>
      <c r="C382" s="59" t="s">
        <v>1840</v>
      </c>
      <c r="D382" s="70" t="s">
        <v>1822</v>
      </c>
      <c r="E382" s="59" t="s">
        <v>69</v>
      </c>
      <c r="F382" s="70" t="s">
        <v>3653</v>
      </c>
      <c r="G382" s="70">
        <v>2001</v>
      </c>
      <c r="H382" s="71">
        <v>3</v>
      </c>
      <c r="I382" s="72">
        <v>26</v>
      </c>
      <c r="J382" s="72">
        <v>9</v>
      </c>
      <c r="K382" s="72">
        <v>5.8</v>
      </c>
      <c r="L382" s="72">
        <v>0.3</v>
      </c>
      <c r="M382" s="60">
        <v>0</v>
      </c>
      <c r="N382" s="61"/>
      <c r="O382" s="61">
        <v>0</v>
      </c>
      <c r="P382" s="71">
        <v>3</v>
      </c>
      <c r="Q382" s="72">
        <v>9</v>
      </c>
      <c r="R382" s="72">
        <v>2</v>
      </c>
      <c r="S382" s="71">
        <v>1</v>
      </c>
      <c r="T382" s="61">
        <v>0</v>
      </c>
      <c r="U382" s="61">
        <v>0</v>
      </c>
      <c r="V382" s="61">
        <v>0</v>
      </c>
      <c r="W382" s="61">
        <v>0</v>
      </c>
      <c r="X382" s="79">
        <v>0.85</v>
      </c>
      <c r="Y382" s="71">
        <v>0.8</v>
      </c>
      <c r="Z382" s="72">
        <v>1.4</v>
      </c>
      <c r="AA382" s="78">
        <v>-0.6</v>
      </c>
      <c r="AB382" s="78">
        <v>-2.08</v>
      </c>
      <c r="AC382" s="78">
        <v>-2.17</v>
      </c>
      <c r="AD382" s="64" t="s">
        <v>25</v>
      </c>
    </row>
    <row r="383" spans="1:30" ht="17.25" thickBot="1">
      <c r="A383" s="73">
        <v>381</v>
      </c>
      <c r="B383" s="58" t="s">
        <v>290</v>
      </c>
      <c r="C383" s="59" t="s">
        <v>1825</v>
      </c>
      <c r="D383" s="70" t="s">
        <v>103</v>
      </c>
      <c r="E383" s="59" t="s">
        <v>75</v>
      </c>
      <c r="F383" s="70" t="s">
        <v>3463</v>
      </c>
      <c r="G383" s="70">
        <v>1996</v>
      </c>
      <c r="H383" s="71">
        <v>5</v>
      </c>
      <c r="I383" s="72">
        <v>332</v>
      </c>
      <c r="J383" s="72">
        <v>66</v>
      </c>
      <c r="K383" s="72">
        <v>73.8</v>
      </c>
      <c r="L383" s="72">
        <v>3.7</v>
      </c>
      <c r="M383" s="71">
        <v>4</v>
      </c>
      <c r="N383" s="72">
        <v>75</v>
      </c>
      <c r="O383" s="72">
        <v>1</v>
      </c>
      <c r="P383" s="71">
        <v>1</v>
      </c>
      <c r="Q383" s="72">
        <v>33</v>
      </c>
      <c r="R383" s="61">
        <v>0</v>
      </c>
      <c r="S383" s="71">
        <v>1.4</v>
      </c>
      <c r="T383" s="72">
        <v>4</v>
      </c>
      <c r="U383" s="72">
        <v>7</v>
      </c>
      <c r="V383" s="78">
        <v>-3</v>
      </c>
      <c r="W383" s="78">
        <v>-0.81</v>
      </c>
      <c r="X383" s="79">
        <v>0.71</v>
      </c>
      <c r="Y383" s="71">
        <v>4.0999999999999996</v>
      </c>
      <c r="Z383" s="72">
        <v>6.7</v>
      </c>
      <c r="AA383" s="78">
        <v>-2.6</v>
      </c>
      <c r="AB383" s="78">
        <v>-0.69</v>
      </c>
      <c r="AC383" s="79">
        <v>3.38</v>
      </c>
      <c r="AD383" s="64" t="s">
        <v>25</v>
      </c>
    </row>
    <row r="384" spans="1:30" ht="17.25" thickBot="1">
      <c r="A384" s="73">
        <v>382</v>
      </c>
      <c r="B384" s="58" t="s">
        <v>291</v>
      </c>
      <c r="C384" s="59" t="s">
        <v>1846</v>
      </c>
      <c r="D384" s="70" t="s">
        <v>102</v>
      </c>
      <c r="E384" s="59" t="s">
        <v>71</v>
      </c>
      <c r="F384" s="70" t="s">
        <v>3654</v>
      </c>
      <c r="G384" s="70">
        <v>1989</v>
      </c>
      <c r="H384" s="71">
        <v>5</v>
      </c>
      <c r="I384" s="72">
        <v>103</v>
      </c>
      <c r="J384" s="72">
        <v>21</v>
      </c>
      <c r="K384" s="72">
        <v>22.9</v>
      </c>
      <c r="L384" s="72">
        <v>1.1000000000000001</v>
      </c>
      <c r="M384" s="60">
        <v>0</v>
      </c>
      <c r="N384" s="61"/>
      <c r="O384" s="61">
        <v>0</v>
      </c>
      <c r="P384" s="71">
        <v>5</v>
      </c>
      <c r="Q384" s="72">
        <v>21</v>
      </c>
      <c r="R384" s="61">
        <v>0</v>
      </c>
      <c r="S384" s="71">
        <v>2.6</v>
      </c>
      <c r="T384" s="72">
        <v>4</v>
      </c>
      <c r="U384" s="72">
        <v>1</v>
      </c>
      <c r="V384" s="79">
        <v>3</v>
      </c>
      <c r="W384" s="79">
        <v>2.62</v>
      </c>
      <c r="X384" s="79">
        <v>1.32</v>
      </c>
      <c r="Y384" s="71">
        <v>2.1</v>
      </c>
      <c r="Z384" s="72">
        <v>1.5</v>
      </c>
      <c r="AA384" s="79">
        <v>0.7</v>
      </c>
      <c r="AB384" s="79">
        <v>0.6</v>
      </c>
      <c r="AC384" s="79">
        <v>0.12</v>
      </c>
      <c r="AD384" s="64" t="s">
        <v>25</v>
      </c>
    </row>
    <row r="385" spans="1:30" ht="17.25" thickBot="1">
      <c r="A385" s="73">
        <v>383</v>
      </c>
      <c r="B385" s="58" t="s">
        <v>2881</v>
      </c>
      <c r="C385" s="59" t="s">
        <v>1824</v>
      </c>
      <c r="D385" s="70" t="s">
        <v>103</v>
      </c>
      <c r="E385" s="59" t="s">
        <v>65</v>
      </c>
      <c r="F385" s="70" t="s">
        <v>3840</v>
      </c>
      <c r="G385" s="70">
        <v>2003</v>
      </c>
      <c r="H385" s="60">
        <v>0</v>
      </c>
      <c r="I385" s="61"/>
      <c r="J385" s="61"/>
      <c r="K385" s="61"/>
      <c r="L385" s="61"/>
      <c r="M385" s="60">
        <v>0</v>
      </c>
      <c r="N385" s="61"/>
      <c r="O385" s="61">
        <v>0</v>
      </c>
      <c r="P385" s="60">
        <v>0</v>
      </c>
      <c r="Q385" s="61"/>
      <c r="R385" s="72">
        <v>1</v>
      </c>
      <c r="S385" s="60"/>
      <c r="T385" s="61"/>
      <c r="U385" s="61"/>
      <c r="V385" s="61"/>
      <c r="W385" s="61"/>
      <c r="X385" s="61"/>
      <c r="Y385" s="60"/>
      <c r="Z385" s="61"/>
      <c r="AA385" s="61"/>
      <c r="AB385" s="61"/>
      <c r="AC385" s="61"/>
      <c r="AD385" s="64" t="s">
        <v>25</v>
      </c>
    </row>
    <row r="386" spans="1:30" ht="17.25" thickBot="1">
      <c r="A386" s="73">
        <v>384</v>
      </c>
      <c r="B386" s="58" t="s">
        <v>3235</v>
      </c>
      <c r="C386" s="59" t="s">
        <v>1862</v>
      </c>
      <c r="D386" s="70" t="s">
        <v>111</v>
      </c>
      <c r="E386" s="59" t="s">
        <v>81</v>
      </c>
      <c r="F386" s="70" t="s">
        <v>3841</v>
      </c>
      <c r="G386" s="70">
        <v>1999</v>
      </c>
      <c r="H386" s="60">
        <v>0</v>
      </c>
      <c r="I386" s="61"/>
      <c r="J386" s="61"/>
      <c r="K386" s="61"/>
      <c r="L386" s="61"/>
      <c r="M386" s="60">
        <v>0</v>
      </c>
      <c r="N386" s="61"/>
      <c r="O386" s="61">
        <v>0</v>
      </c>
      <c r="P386" s="60">
        <v>0</v>
      </c>
      <c r="Q386" s="61"/>
      <c r="R386" s="72">
        <v>2</v>
      </c>
      <c r="S386" s="60"/>
      <c r="T386" s="61"/>
      <c r="U386" s="61"/>
      <c r="V386" s="61"/>
      <c r="W386" s="61"/>
      <c r="X386" s="61"/>
      <c r="Y386" s="60"/>
      <c r="Z386" s="61"/>
      <c r="AA386" s="61"/>
      <c r="AB386" s="61"/>
      <c r="AC386" s="61"/>
      <c r="AD386" s="64" t="s">
        <v>25</v>
      </c>
    </row>
    <row r="387" spans="1:30" ht="17.25" thickBot="1">
      <c r="A387" s="73">
        <v>385</v>
      </c>
      <c r="B387" s="58" t="s">
        <v>3237</v>
      </c>
      <c r="C387" s="59" t="s">
        <v>1841</v>
      </c>
      <c r="D387" s="70" t="s">
        <v>104</v>
      </c>
      <c r="E387" s="59" t="s">
        <v>71</v>
      </c>
      <c r="F387" s="70" t="s">
        <v>3842</v>
      </c>
      <c r="G387" s="70">
        <v>2005</v>
      </c>
      <c r="H387" s="60">
        <v>0</v>
      </c>
      <c r="I387" s="61"/>
      <c r="J387" s="61"/>
      <c r="K387" s="61"/>
      <c r="L387" s="61"/>
      <c r="M387" s="60">
        <v>0</v>
      </c>
      <c r="N387" s="61"/>
      <c r="O387" s="61">
        <v>0</v>
      </c>
      <c r="P387" s="60">
        <v>0</v>
      </c>
      <c r="Q387" s="61"/>
      <c r="R387" s="72">
        <v>1</v>
      </c>
      <c r="S387" s="60"/>
      <c r="T387" s="61"/>
      <c r="U387" s="61"/>
      <c r="V387" s="61"/>
      <c r="W387" s="61"/>
      <c r="X387" s="61"/>
      <c r="Y387" s="60"/>
      <c r="Z387" s="61"/>
      <c r="AA387" s="61"/>
      <c r="AB387" s="61"/>
      <c r="AC387" s="61"/>
      <c r="AD387" s="64" t="s">
        <v>25</v>
      </c>
    </row>
    <row r="388" spans="1:30" ht="17.25" thickBot="1">
      <c r="A388" s="73">
        <v>386</v>
      </c>
      <c r="B388" s="58" t="s">
        <v>292</v>
      </c>
      <c r="C388" s="59" t="s">
        <v>1815</v>
      </c>
      <c r="D388" s="70" t="s">
        <v>103</v>
      </c>
      <c r="E388" s="59" t="s">
        <v>65</v>
      </c>
      <c r="F388" s="70" t="s">
        <v>3655</v>
      </c>
      <c r="G388" s="70">
        <v>1995</v>
      </c>
      <c r="H388" s="71">
        <v>1</v>
      </c>
      <c r="I388" s="72">
        <v>7</v>
      </c>
      <c r="J388" s="72">
        <v>7</v>
      </c>
      <c r="K388" s="72">
        <v>1.6</v>
      </c>
      <c r="L388" s="72">
        <v>0.1</v>
      </c>
      <c r="M388" s="60">
        <v>0</v>
      </c>
      <c r="N388" s="61"/>
      <c r="O388" s="61">
        <v>0</v>
      </c>
      <c r="P388" s="71">
        <v>1</v>
      </c>
      <c r="Q388" s="72">
        <v>7</v>
      </c>
      <c r="R388" s="72">
        <v>4</v>
      </c>
      <c r="S388" s="71">
        <v>3</v>
      </c>
      <c r="T388" s="72">
        <v>1</v>
      </c>
      <c r="U388" s="61">
        <v>0</v>
      </c>
      <c r="V388" s="79">
        <v>1</v>
      </c>
      <c r="W388" s="79">
        <v>12.86</v>
      </c>
      <c r="X388" s="79">
        <v>10.83</v>
      </c>
      <c r="Y388" s="71">
        <v>0.2</v>
      </c>
      <c r="Z388" s="61">
        <v>0</v>
      </c>
      <c r="AA388" s="79">
        <v>0.2</v>
      </c>
      <c r="AB388" s="79">
        <v>2.42</v>
      </c>
      <c r="AC388" s="79">
        <v>0.72</v>
      </c>
      <c r="AD388" s="64" t="s">
        <v>25</v>
      </c>
    </row>
    <row r="389" spans="1:30" ht="17.25" thickBot="1">
      <c r="A389" s="73">
        <v>387</v>
      </c>
      <c r="B389" s="58" t="s">
        <v>2727</v>
      </c>
      <c r="C389" s="59" t="s">
        <v>1815</v>
      </c>
      <c r="D389" s="70" t="s">
        <v>102</v>
      </c>
      <c r="E389" s="59" t="s">
        <v>83</v>
      </c>
      <c r="F389" s="70" t="s">
        <v>3656</v>
      </c>
      <c r="G389" s="70">
        <v>2002</v>
      </c>
      <c r="H389" s="71">
        <v>1</v>
      </c>
      <c r="I389" s="72">
        <v>4</v>
      </c>
      <c r="J389" s="72">
        <v>4</v>
      </c>
      <c r="K389" s="72">
        <v>0.9</v>
      </c>
      <c r="L389" s="61">
        <v>0</v>
      </c>
      <c r="M389" s="60">
        <v>0</v>
      </c>
      <c r="N389" s="61"/>
      <c r="O389" s="61">
        <v>0</v>
      </c>
      <c r="P389" s="71">
        <v>1</v>
      </c>
      <c r="Q389" s="72">
        <v>4</v>
      </c>
      <c r="R389" s="61">
        <v>0</v>
      </c>
      <c r="S389" s="60">
        <v>0</v>
      </c>
      <c r="T389" s="61">
        <v>0</v>
      </c>
      <c r="U389" s="72">
        <v>1</v>
      </c>
      <c r="V389" s="78">
        <v>-1</v>
      </c>
      <c r="W389" s="78">
        <v>-22.5</v>
      </c>
      <c r="X389" s="78">
        <v>-22.9</v>
      </c>
      <c r="Y389" s="71">
        <v>0.3</v>
      </c>
      <c r="Z389" s="72">
        <v>0.6</v>
      </c>
      <c r="AA389" s="78">
        <v>-0.3</v>
      </c>
      <c r="AB389" s="78">
        <v>-5.72</v>
      </c>
      <c r="AC389" s="78">
        <v>-6.29</v>
      </c>
      <c r="AD389" s="64" t="s">
        <v>25</v>
      </c>
    </row>
    <row r="390" spans="1:30" ht="17.25" thickBot="1">
      <c r="A390" s="73">
        <v>388</v>
      </c>
      <c r="B390" s="58" t="s">
        <v>97</v>
      </c>
      <c r="C390" s="59" t="s">
        <v>1815</v>
      </c>
      <c r="D390" s="70" t="s">
        <v>111</v>
      </c>
      <c r="E390" s="59" t="s">
        <v>96</v>
      </c>
      <c r="F390" s="70" t="s">
        <v>3657</v>
      </c>
      <c r="G390" s="70">
        <v>1994</v>
      </c>
      <c r="H390" s="71">
        <v>5</v>
      </c>
      <c r="I390" s="72">
        <v>450</v>
      </c>
      <c r="J390" s="72">
        <v>90</v>
      </c>
      <c r="K390" s="72">
        <v>100</v>
      </c>
      <c r="L390" s="72">
        <v>5</v>
      </c>
      <c r="M390" s="71">
        <v>5</v>
      </c>
      <c r="N390" s="72">
        <v>90</v>
      </c>
      <c r="O390" s="72">
        <v>5</v>
      </c>
      <c r="P390" s="60">
        <v>0</v>
      </c>
      <c r="Q390" s="61"/>
      <c r="R390" s="61">
        <v>0</v>
      </c>
      <c r="S390" s="71">
        <v>0.2</v>
      </c>
      <c r="T390" s="72">
        <v>2</v>
      </c>
      <c r="U390" s="72">
        <v>9</v>
      </c>
      <c r="V390" s="78">
        <v>-7</v>
      </c>
      <c r="W390" s="78">
        <v>-1.4</v>
      </c>
      <c r="X390" s="61"/>
      <c r="Y390" s="71">
        <v>7.5</v>
      </c>
      <c r="Z390" s="72">
        <v>7.7</v>
      </c>
      <c r="AA390" s="78">
        <v>-0.2</v>
      </c>
      <c r="AB390" s="78">
        <v>-0.04</v>
      </c>
      <c r="AC390" s="61"/>
      <c r="AD390" s="64" t="s">
        <v>25</v>
      </c>
    </row>
    <row r="391" spans="1:30" ht="17.25" thickBot="1">
      <c r="A391" s="73">
        <v>389</v>
      </c>
      <c r="B391" s="58" t="s">
        <v>293</v>
      </c>
      <c r="C391" s="59" t="s">
        <v>1829</v>
      </c>
      <c r="D391" s="70" t="s">
        <v>104</v>
      </c>
      <c r="E391" s="59" t="s">
        <v>77</v>
      </c>
      <c r="F391" s="70" t="s">
        <v>3658</v>
      </c>
      <c r="G391" s="70">
        <v>1993</v>
      </c>
      <c r="H391" s="71">
        <v>5</v>
      </c>
      <c r="I391" s="72">
        <v>450</v>
      </c>
      <c r="J391" s="72">
        <v>90</v>
      </c>
      <c r="K391" s="72">
        <v>100</v>
      </c>
      <c r="L391" s="72">
        <v>5</v>
      </c>
      <c r="M391" s="71">
        <v>5</v>
      </c>
      <c r="N391" s="72">
        <v>90</v>
      </c>
      <c r="O391" s="72">
        <v>5</v>
      </c>
      <c r="P391" s="60">
        <v>0</v>
      </c>
      <c r="Q391" s="61"/>
      <c r="R391" s="61">
        <v>0</v>
      </c>
      <c r="S391" s="71">
        <v>1.2</v>
      </c>
      <c r="T391" s="72">
        <v>8</v>
      </c>
      <c r="U391" s="72">
        <v>6</v>
      </c>
      <c r="V391" s="79">
        <v>2</v>
      </c>
      <c r="W391" s="79">
        <v>0.4</v>
      </c>
      <c r="X391" s="61"/>
      <c r="Y391" s="71">
        <v>10.199999999999999</v>
      </c>
      <c r="Z391" s="72">
        <v>6</v>
      </c>
      <c r="AA391" s="79">
        <v>4.2</v>
      </c>
      <c r="AB391" s="79">
        <v>0.84</v>
      </c>
      <c r="AC391" s="61"/>
      <c r="AD391" s="64" t="s">
        <v>25</v>
      </c>
    </row>
    <row r="392" spans="1:30" ht="17.25" thickBot="1">
      <c r="A392" s="73">
        <v>390</v>
      </c>
      <c r="B392" s="58" t="s">
        <v>68</v>
      </c>
      <c r="C392" s="59" t="s">
        <v>1815</v>
      </c>
      <c r="D392" s="70" t="s">
        <v>111</v>
      </c>
      <c r="E392" s="59" t="s">
        <v>67</v>
      </c>
      <c r="F392" s="70" t="s">
        <v>3659</v>
      </c>
      <c r="G392" s="70">
        <v>1992</v>
      </c>
      <c r="H392" s="71">
        <v>5</v>
      </c>
      <c r="I392" s="72">
        <v>450</v>
      </c>
      <c r="J392" s="72">
        <v>90</v>
      </c>
      <c r="K392" s="72">
        <v>100</v>
      </c>
      <c r="L392" s="72">
        <v>5</v>
      </c>
      <c r="M392" s="71">
        <v>5</v>
      </c>
      <c r="N392" s="72">
        <v>90</v>
      </c>
      <c r="O392" s="72">
        <v>5</v>
      </c>
      <c r="P392" s="60">
        <v>0</v>
      </c>
      <c r="Q392" s="61"/>
      <c r="R392" s="61">
        <v>0</v>
      </c>
      <c r="S392" s="71">
        <v>1.2</v>
      </c>
      <c r="T392" s="72">
        <v>8</v>
      </c>
      <c r="U392" s="72">
        <v>7</v>
      </c>
      <c r="V392" s="79">
        <v>1</v>
      </c>
      <c r="W392" s="79">
        <v>0.2</v>
      </c>
      <c r="X392" s="61"/>
      <c r="Y392" s="71">
        <v>8.3000000000000007</v>
      </c>
      <c r="Z392" s="72">
        <v>5.4</v>
      </c>
      <c r="AA392" s="79">
        <v>2.8</v>
      </c>
      <c r="AB392" s="79">
        <v>0.56999999999999995</v>
      </c>
      <c r="AC392" s="61"/>
      <c r="AD392" s="64" t="s">
        <v>25</v>
      </c>
    </row>
    <row r="393" spans="1:30" ht="17.25" thickBot="1">
      <c r="A393" s="73">
        <v>391</v>
      </c>
      <c r="B393" s="58" t="s">
        <v>1768</v>
      </c>
      <c r="C393" s="59" t="s">
        <v>1823</v>
      </c>
      <c r="D393" s="70" t="s">
        <v>104</v>
      </c>
      <c r="E393" s="59" t="s">
        <v>71</v>
      </c>
      <c r="F393" s="70" t="s">
        <v>3660</v>
      </c>
      <c r="G393" s="70">
        <v>1999</v>
      </c>
      <c r="H393" s="71">
        <v>4</v>
      </c>
      <c r="I393" s="72">
        <v>356</v>
      </c>
      <c r="J393" s="72">
        <v>89</v>
      </c>
      <c r="K393" s="72">
        <v>79.099999999999994</v>
      </c>
      <c r="L393" s="72">
        <v>4</v>
      </c>
      <c r="M393" s="71">
        <v>4</v>
      </c>
      <c r="N393" s="72">
        <v>89</v>
      </c>
      <c r="O393" s="72">
        <v>2</v>
      </c>
      <c r="P393" s="60">
        <v>0</v>
      </c>
      <c r="Q393" s="61"/>
      <c r="R393" s="72">
        <v>1</v>
      </c>
      <c r="S393" s="71">
        <v>3</v>
      </c>
      <c r="T393" s="72">
        <v>9</v>
      </c>
      <c r="U393" s="72">
        <v>3</v>
      </c>
      <c r="V393" s="79">
        <v>6</v>
      </c>
      <c r="W393" s="79">
        <v>1.52</v>
      </c>
      <c r="X393" s="78">
        <v>-0.4</v>
      </c>
      <c r="Y393" s="71">
        <v>7.8</v>
      </c>
      <c r="Z393" s="72">
        <v>4.5</v>
      </c>
      <c r="AA393" s="79">
        <v>3.4</v>
      </c>
      <c r="AB393" s="79">
        <v>0.85</v>
      </c>
      <c r="AC393" s="79">
        <v>1.67</v>
      </c>
      <c r="AD393" s="64" t="s">
        <v>25</v>
      </c>
    </row>
    <row r="394" spans="1:30" ht="17.25" thickBot="1">
      <c r="A394" s="73">
        <v>392</v>
      </c>
      <c r="B394" s="58" t="s">
        <v>2994</v>
      </c>
      <c r="C394" s="59" t="s">
        <v>1815</v>
      </c>
      <c r="D394" s="70" t="s">
        <v>104</v>
      </c>
      <c r="E394" s="59" t="s">
        <v>79</v>
      </c>
      <c r="F394" s="70" t="s">
        <v>3661</v>
      </c>
      <c r="G394" s="70">
        <v>2003</v>
      </c>
      <c r="H394" s="71">
        <v>3</v>
      </c>
      <c r="I394" s="72">
        <v>116</v>
      </c>
      <c r="J394" s="72">
        <v>39</v>
      </c>
      <c r="K394" s="72">
        <v>25.8</v>
      </c>
      <c r="L394" s="72">
        <v>1.3</v>
      </c>
      <c r="M394" s="71">
        <v>1</v>
      </c>
      <c r="N394" s="72">
        <v>82</v>
      </c>
      <c r="O394" s="61">
        <v>0</v>
      </c>
      <c r="P394" s="71">
        <v>2</v>
      </c>
      <c r="Q394" s="72">
        <v>17</v>
      </c>
      <c r="R394" s="61">
        <v>0</v>
      </c>
      <c r="S394" s="71">
        <v>3</v>
      </c>
      <c r="T394" s="72">
        <v>3</v>
      </c>
      <c r="U394" s="72">
        <v>1</v>
      </c>
      <c r="V394" s="79">
        <v>2</v>
      </c>
      <c r="W394" s="79">
        <v>1.55</v>
      </c>
      <c r="X394" s="78">
        <v>-7.0000000000000007E-2</v>
      </c>
      <c r="Y394" s="71">
        <v>2.5</v>
      </c>
      <c r="Z394" s="72">
        <v>1</v>
      </c>
      <c r="AA394" s="79">
        <v>1.5</v>
      </c>
      <c r="AB394" s="79">
        <v>1.1299999999999999</v>
      </c>
      <c r="AC394" s="79">
        <v>0.38</v>
      </c>
      <c r="AD394" s="64" t="s">
        <v>25</v>
      </c>
    </row>
    <row r="395" spans="1:30" ht="17.25" thickBot="1">
      <c r="A395" s="73">
        <v>393</v>
      </c>
      <c r="B395" s="58" t="s">
        <v>2765</v>
      </c>
      <c r="C395" s="59" t="s">
        <v>2766</v>
      </c>
      <c r="D395" s="70" t="s">
        <v>111</v>
      </c>
      <c r="E395" s="59" t="s">
        <v>95</v>
      </c>
      <c r="F395" s="70" t="s">
        <v>3183</v>
      </c>
      <c r="G395" s="70">
        <v>1997</v>
      </c>
      <c r="H395" s="60">
        <v>0</v>
      </c>
      <c r="I395" s="61"/>
      <c r="J395" s="61"/>
      <c r="K395" s="61"/>
      <c r="L395" s="61"/>
      <c r="M395" s="60">
        <v>0</v>
      </c>
      <c r="N395" s="61"/>
      <c r="O395" s="61">
        <v>0</v>
      </c>
      <c r="P395" s="60">
        <v>0</v>
      </c>
      <c r="Q395" s="61"/>
      <c r="R395" s="72">
        <v>5</v>
      </c>
      <c r="S395" s="60"/>
      <c r="T395" s="61"/>
      <c r="U395" s="61"/>
      <c r="V395" s="61"/>
      <c r="W395" s="61"/>
      <c r="X395" s="61"/>
      <c r="Y395" s="60"/>
      <c r="Z395" s="61"/>
      <c r="AA395" s="61"/>
      <c r="AB395" s="61"/>
      <c r="AC395" s="61"/>
      <c r="AD395" s="64" t="s">
        <v>25</v>
      </c>
    </row>
    <row r="396" spans="1:30" ht="17.25" thickBot="1">
      <c r="A396" s="73">
        <v>394</v>
      </c>
      <c r="B396" s="58" t="s">
        <v>2767</v>
      </c>
      <c r="C396" s="59" t="s">
        <v>1815</v>
      </c>
      <c r="D396" s="70" t="s">
        <v>1836</v>
      </c>
      <c r="E396" s="59" t="s">
        <v>85</v>
      </c>
      <c r="F396" s="70" t="s">
        <v>3662</v>
      </c>
      <c r="G396" s="70">
        <v>2002</v>
      </c>
      <c r="H396" s="71">
        <v>2</v>
      </c>
      <c r="I396" s="72">
        <v>9</v>
      </c>
      <c r="J396" s="72">
        <v>5</v>
      </c>
      <c r="K396" s="72">
        <v>2</v>
      </c>
      <c r="L396" s="72">
        <v>0.1</v>
      </c>
      <c r="M396" s="60">
        <v>0</v>
      </c>
      <c r="N396" s="61"/>
      <c r="O396" s="61">
        <v>0</v>
      </c>
      <c r="P396" s="71">
        <v>2</v>
      </c>
      <c r="Q396" s="72">
        <v>5</v>
      </c>
      <c r="R396" s="72">
        <v>3</v>
      </c>
      <c r="S396" s="60">
        <v>0</v>
      </c>
      <c r="T396" s="61">
        <v>0</v>
      </c>
      <c r="U396" s="72">
        <v>1</v>
      </c>
      <c r="V396" s="78">
        <v>-1</v>
      </c>
      <c r="W396" s="78">
        <v>-10</v>
      </c>
      <c r="X396" s="78">
        <v>-10</v>
      </c>
      <c r="Y396" s="71">
        <v>0.6</v>
      </c>
      <c r="Z396" s="72">
        <v>0.6</v>
      </c>
      <c r="AA396" s="78">
        <v>-0.1</v>
      </c>
      <c r="AB396" s="78">
        <v>-0.88</v>
      </c>
      <c r="AC396" s="78">
        <v>-0.74</v>
      </c>
      <c r="AD396" s="64" t="s">
        <v>25</v>
      </c>
    </row>
    <row r="397" spans="1:30" ht="17.25" thickBot="1">
      <c r="A397" s="73">
        <v>395</v>
      </c>
      <c r="B397" s="58" t="s">
        <v>64</v>
      </c>
      <c r="C397" s="59" t="s">
        <v>1815</v>
      </c>
      <c r="D397" s="70" t="s">
        <v>111</v>
      </c>
      <c r="E397" s="59" t="s">
        <v>63</v>
      </c>
      <c r="F397" s="70" t="s">
        <v>3663</v>
      </c>
      <c r="G397" s="70">
        <v>1998</v>
      </c>
      <c r="H397" s="71">
        <v>4</v>
      </c>
      <c r="I397" s="72">
        <v>360</v>
      </c>
      <c r="J397" s="72">
        <v>90</v>
      </c>
      <c r="K397" s="72">
        <v>80</v>
      </c>
      <c r="L397" s="72">
        <v>4</v>
      </c>
      <c r="M397" s="71">
        <v>4</v>
      </c>
      <c r="N397" s="72">
        <v>90</v>
      </c>
      <c r="O397" s="72">
        <v>4</v>
      </c>
      <c r="P397" s="60">
        <v>0</v>
      </c>
      <c r="Q397" s="61"/>
      <c r="R397" s="72">
        <v>1</v>
      </c>
      <c r="S397" s="71">
        <v>2.5</v>
      </c>
      <c r="T397" s="72">
        <v>8</v>
      </c>
      <c r="U397" s="72">
        <v>4</v>
      </c>
      <c r="V397" s="79">
        <v>4</v>
      </c>
      <c r="W397" s="79">
        <v>1</v>
      </c>
      <c r="X397" s="61">
        <v>0</v>
      </c>
      <c r="Y397" s="71">
        <v>8.3000000000000007</v>
      </c>
      <c r="Z397" s="72">
        <v>3.7</v>
      </c>
      <c r="AA397" s="79">
        <v>4.5999999999999996</v>
      </c>
      <c r="AB397" s="79">
        <v>1.1499999999999999</v>
      </c>
      <c r="AC397" s="79">
        <v>0.47</v>
      </c>
      <c r="AD397" s="64" t="s">
        <v>25</v>
      </c>
    </row>
    <row r="398" spans="1:30" ht="17.25" thickBot="1">
      <c r="A398" s="73">
        <v>396</v>
      </c>
      <c r="B398" s="58" t="s">
        <v>2995</v>
      </c>
      <c r="C398" s="59" t="s">
        <v>1815</v>
      </c>
      <c r="D398" s="70" t="s">
        <v>102</v>
      </c>
      <c r="E398" s="59" t="s">
        <v>2355</v>
      </c>
      <c r="F398" s="70" t="s">
        <v>3234</v>
      </c>
      <c r="G398" s="70">
        <v>2003</v>
      </c>
      <c r="H398" s="71">
        <v>1</v>
      </c>
      <c r="I398" s="72">
        <v>23</v>
      </c>
      <c r="J398" s="72">
        <v>23</v>
      </c>
      <c r="K398" s="72">
        <v>6.4</v>
      </c>
      <c r="L398" s="72">
        <v>0.3</v>
      </c>
      <c r="M398" s="60">
        <v>0</v>
      </c>
      <c r="N398" s="61"/>
      <c r="O398" s="61">
        <v>0</v>
      </c>
      <c r="P398" s="71">
        <v>1</v>
      </c>
      <c r="Q398" s="72">
        <v>23</v>
      </c>
      <c r="R398" s="72">
        <v>1</v>
      </c>
      <c r="S398" s="60">
        <v>0</v>
      </c>
      <c r="T398" s="61">
        <v>0</v>
      </c>
      <c r="U398" s="61">
        <v>0</v>
      </c>
      <c r="V398" s="61">
        <v>0</v>
      </c>
      <c r="W398" s="61">
        <v>0</v>
      </c>
      <c r="X398" s="79">
        <v>2.14</v>
      </c>
      <c r="Y398" s="71">
        <v>0.5</v>
      </c>
      <c r="Z398" s="72">
        <v>0.3</v>
      </c>
      <c r="AA398" s="79">
        <v>0.1</v>
      </c>
      <c r="AB398" s="79">
        <v>0.45</v>
      </c>
      <c r="AC398" s="79">
        <v>1.68</v>
      </c>
      <c r="AD398" s="64" t="s">
        <v>25</v>
      </c>
    </row>
    <row r="399" spans="1:30" ht="17.25" thickBot="1">
      <c r="A399" s="73">
        <v>397</v>
      </c>
      <c r="B399" s="58" t="s">
        <v>294</v>
      </c>
      <c r="C399" s="59" t="s">
        <v>1815</v>
      </c>
      <c r="D399" s="70" t="s">
        <v>102</v>
      </c>
      <c r="E399" s="59" t="s">
        <v>69</v>
      </c>
      <c r="F399" s="70" t="s">
        <v>3664</v>
      </c>
      <c r="G399" s="70">
        <v>1997</v>
      </c>
      <c r="H399" s="71">
        <v>5</v>
      </c>
      <c r="I399" s="72">
        <v>441</v>
      </c>
      <c r="J399" s="72">
        <v>88</v>
      </c>
      <c r="K399" s="72">
        <v>98</v>
      </c>
      <c r="L399" s="72">
        <v>4.9000000000000004</v>
      </c>
      <c r="M399" s="71">
        <v>5</v>
      </c>
      <c r="N399" s="72">
        <v>88</v>
      </c>
      <c r="O399" s="72">
        <v>3</v>
      </c>
      <c r="P399" s="60">
        <v>0</v>
      </c>
      <c r="Q399" s="61"/>
      <c r="R399" s="61">
        <v>0</v>
      </c>
      <c r="S399" s="71">
        <v>1.2</v>
      </c>
      <c r="T399" s="72">
        <v>6</v>
      </c>
      <c r="U399" s="72">
        <v>10</v>
      </c>
      <c r="V399" s="78">
        <v>-4</v>
      </c>
      <c r="W399" s="78">
        <v>-0.82</v>
      </c>
      <c r="X399" s="78">
        <v>-0.82</v>
      </c>
      <c r="Y399" s="71">
        <v>8.6999999999999993</v>
      </c>
      <c r="Z399" s="72">
        <v>8.6</v>
      </c>
      <c r="AA399" s="79">
        <v>0.1</v>
      </c>
      <c r="AB399" s="79">
        <v>0.02</v>
      </c>
      <c r="AC399" s="79">
        <v>2.5499999999999998</v>
      </c>
      <c r="AD399" s="64" t="s">
        <v>25</v>
      </c>
    </row>
    <row r="400" spans="1:30" ht="17.25" thickBot="1">
      <c r="A400" s="73">
        <v>398</v>
      </c>
      <c r="B400" s="58" t="s">
        <v>78</v>
      </c>
      <c r="C400" s="59" t="s">
        <v>1823</v>
      </c>
      <c r="D400" s="70" t="s">
        <v>111</v>
      </c>
      <c r="E400" s="59" t="s">
        <v>63</v>
      </c>
      <c r="F400" s="70" t="s">
        <v>3665</v>
      </c>
      <c r="G400" s="70">
        <v>1995</v>
      </c>
      <c r="H400" s="71">
        <v>1</v>
      </c>
      <c r="I400" s="72">
        <v>90</v>
      </c>
      <c r="J400" s="72">
        <v>90</v>
      </c>
      <c r="K400" s="72">
        <v>20</v>
      </c>
      <c r="L400" s="72">
        <v>1</v>
      </c>
      <c r="M400" s="71">
        <v>1</v>
      </c>
      <c r="N400" s="72">
        <v>90</v>
      </c>
      <c r="O400" s="72">
        <v>1</v>
      </c>
      <c r="P400" s="60">
        <v>0</v>
      </c>
      <c r="Q400" s="61"/>
      <c r="R400" s="72">
        <v>3</v>
      </c>
      <c r="S400" s="71">
        <v>3</v>
      </c>
      <c r="T400" s="72">
        <v>1</v>
      </c>
      <c r="U400" s="61">
        <v>0</v>
      </c>
      <c r="V400" s="79">
        <v>1</v>
      </c>
      <c r="W400" s="79">
        <v>1</v>
      </c>
      <c r="X400" s="61">
        <v>0</v>
      </c>
      <c r="Y400" s="71">
        <v>1</v>
      </c>
      <c r="Z400" s="72">
        <v>0.3</v>
      </c>
      <c r="AA400" s="79">
        <v>0.7</v>
      </c>
      <c r="AB400" s="79">
        <v>0.68</v>
      </c>
      <c r="AC400" s="78">
        <v>-0.47</v>
      </c>
      <c r="AD400" s="64" t="s">
        <v>25</v>
      </c>
    </row>
    <row r="401" spans="1:30" ht="17.25" thickBot="1">
      <c r="A401" s="73">
        <v>399</v>
      </c>
      <c r="B401" s="58" t="s">
        <v>295</v>
      </c>
      <c r="C401" s="59" t="s">
        <v>1812</v>
      </c>
      <c r="D401" s="70" t="s">
        <v>104</v>
      </c>
      <c r="E401" s="59" t="s">
        <v>75</v>
      </c>
      <c r="F401" s="70" t="s">
        <v>3666</v>
      </c>
      <c r="G401" s="70">
        <v>1987</v>
      </c>
      <c r="H401" s="71">
        <v>4</v>
      </c>
      <c r="I401" s="72">
        <v>333</v>
      </c>
      <c r="J401" s="72">
        <v>83</v>
      </c>
      <c r="K401" s="72">
        <v>74</v>
      </c>
      <c r="L401" s="72">
        <v>3.7</v>
      </c>
      <c r="M401" s="71">
        <v>4</v>
      </c>
      <c r="N401" s="72">
        <v>83</v>
      </c>
      <c r="O401" s="72">
        <v>3</v>
      </c>
      <c r="P401" s="60">
        <v>0</v>
      </c>
      <c r="Q401" s="61"/>
      <c r="R401" s="61">
        <v>0</v>
      </c>
      <c r="S401" s="71">
        <v>1.5</v>
      </c>
      <c r="T401" s="72">
        <v>3</v>
      </c>
      <c r="U401" s="72">
        <v>6</v>
      </c>
      <c r="V401" s="78">
        <v>-3</v>
      </c>
      <c r="W401" s="78">
        <v>-0.81</v>
      </c>
      <c r="X401" s="79">
        <v>0.73</v>
      </c>
      <c r="Y401" s="71">
        <v>4.2</v>
      </c>
      <c r="Z401" s="72">
        <v>7.2</v>
      </c>
      <c r="AA401" s="78">
        <v>-3</v>
      </c>
      <c r="AB401" s="78">
        <v>-0.8</v>
      </c>
      <c r="AC401" s="79">
        <v>3.02</v>
      </c>
      <c r="AD401" s="64" t="s">
        <v>25</v>
      </c>
    </row>
    <row r="402" spans="1:30" ht="17.25" thickBot="1">
      <c r="A402" s="73">
        <v>400</v>
      </c>
      <c r="B402" s="58" t="s">
        <v>296</v>
      </c>
      <c r="C402" s="59" t="s">
        <v>1815</v>
      </c>
      <c r="D402" s="70" t="s">
        <v>1856</v>
      </c>
      <c r="E402" s="59" t="s">
        <v>2355</v>
      </c>
      <c r="F402" s="70" t="s">
        <v>3667</v>
      </c>
      <c r="G402" s="70">
        <v>1994</v>
      </c>
      <c r="H402" s="71">
        <v>3</v>
      </c>
      <c r="I402" s="72">
        <v>55</v>
      </c>
      <c r="J402" s="72">
        <v>18</v>
      </c>
      <c r="K402" s="72">
        <v>15.3</v>
      </c>
      <c r="L402" s="72">
        <v>0.6</v>
      </c>
      <c r="M402" s="60">
        <v>0</v>
      </c>
      <c r="N402" s="61"/>
      <c r="O402" s="61">
        <v>0</v>
      </c>
      <c r="P402" s="71">
        <v>3</v>
      </c>
      <c r="Q402" s="72">
        <v>18</v>
      </c>
      <c r="R402" s="61">
        <v>0</v>
      </c>
      <c r="S402" s="60">
        <v>0</v>
      </c>
      <c r="T402" s="72">
        <v>1</v>
      </c>
      <c r="U402" s="72">
        <v>2</v>
      </c>
      <c r="V402" s="78">
        <v>-1</v>
      </c>
      <c r="W402" s="78">
        <v>-1.64</v>
      </c>
      <c r="X402" s="79">
        <v>0.43</v>
      </c>
      <c r="Y402" s="71">
        <v>1.1000000000000001</v>
      </c>
      <c r="Z402" s="72">
        <v>1.3</v>
      </c>
      <c r="AA402" s="78">
        <v>-0.2</v>
      </c>
      <c r="AB402" s="78">
        <v>-0.4</v>
      </c>
      <c r="AC402" s="79">
        <v>0.85</v>
      </c>
      <c r="AD402" s="64" t="s">
        <v>25</v>
      </c>
    </row>
    <row r="403" spans="1:30" ht="17.25" thickBot="1">
      <c r="A403" s="73">
        <v>401</v>
      </c>
      <c r="B403" s="58" t="s">
        <v>297</v>
      </c>
      <c r="C403" s="59" t="s">
        <v>1815</v>
      </c>
      <c r="D403" s="70" t="s">
        <v>103</v>
      </c>
      <c r="E403" s="59" t="s">
        <v>75</v>
      </c>
      <c r="F403" s="70" t="s">
        <v>3668</v>
      </c>
      <c r="G403" s="70">
        <v>1995</v>
      </c>
      <c r="H403" s="71">
        <v>5</v>
      </c>
      <c r="I403" s="72">
        <v>328</v>
      </c>
      <c r="J403" s="72">
        <v>66</v>
      </c>
      <c r="K403" s="72">
        <v>72.900000000000006</v>
      </c>
      <c r="L403" s="72">
        <v>3.6</v>
      </c>
      <c r="M403" s="71">
        <v>4</v>
      </c>
      <c r="N403" s="72">
        <v>77</v>
      </c>
      <c r="O403" s="72">
        <v>2</v>
      </c>
      <c r="P403" s="71">
        <v>1</v>
      </c>
      <c r="Q403" s="72">
        <v>21</v>
      </c>
      <c r="R403" s="61">
        <v>0</v>
      </c>
      <c r="S403" s="71">
        <v>1.4</v>
      </c>
      <c r="T403" s="72">
        <v>3</v>
      </c>
      <c r="U403" s="72">
        <v>8</v>
      </c>
      <c r="V403" s="78">
        <v>-5</v>
      </c>
      <c r="W403" s="78">
        <v>-1.37</v>
      </c>
      <c r="X403" s="78">
        <v>-1.37</v>
      </c>
      <c r="Y403" s="71">
        <v>4</v>
      </c>
      <c r="Z403" s="72">
        <v>8.3000000000000007</v>
      </c>
      <c r="AA403" s="78">
        <v>-4.3</v>
      </c>
      <c r="AB403" s="78">
        <v>-1.18</v>
      </c>
      <c r="AC403" s="79">
        <v>1.5</v>
      </c>
      <c r="AD403" s="64" t="s">
        <v>25</v>
      </c>
    </row>
    <row r="404" spans="1:30" ht="17.25" thickBot="1">
      <c r="A404" s="73">
        <v>402</v>
      </c>
      <c r="B404" s="58" t="s">
        <v>3238</v>
      </c>
      <c r="C404" s="59" t="s">
        <v>1823</v>
      </c>
      <c r="D404" s="70" t="s">
        <v>104</v>
      </c>
      <c r="E404" s="59" t="s">
        <v>69</v>
      </c>
      <c r="F404" s="70" t="s">
        <v>3669</v>
      </c>
      <c r="G404" s="70">
        <v>1996</v>
      </c>
      <c r="H404" s="71">
        <v>1</v>
      </c>
      <c r="I404" s="72">
        <v>84</v>
      </c>
      <c r="J404" s="72">
        <v>84</v>
      </c>
      <c r="K404" s="72">
        <v>18.7</v>
      </c>
      <c r="L404" s="72">
        <v>0.9</v>
      </c>
      <c r="M404" s="71">
        <v>1</v>
      </c>
      <c r="N404" s="72">
        <v>84</v>
      </c>
      <c r="O404" s="61">
        <v>0</v>
      </c>
      <c r="P404" s="60">
        <v>0</v>
      </c>
      <c r="Q404" s="61"/>
      <c r="R404" s="72">
        <v>1</v>
      </c>
      <c r="S404" s="60">
        <v>0</v>
      </c>
      <c r="T404" s="72">
        <v>1</v>
      </c>
      <c r="U404" s="72">
        <v>3</v>
      </c>
      <c r="V404" s="78">
        <v>-2</v>
      </c>
      <c r="W404" s="78">
        <v>-2.14</v>
      </c>
      <c r="X404" s="78">
        <v>-1.65</v>
      </c>
      <c r="Y404" s="71">
        <v>1</v>
      </c>
      <c r="Z404" s="72">
        <v>1.1000000000000001</v>
      </c>
      <c r="AA404" s="78">
        <v>-0.2</v>
      </c>
      <c r="AB404" s="78">
        <v>-0.18</v>
      </c>
      <c r="AC404" s="78">
        <v>-0.18</v>
      </c>
      <c r="AD404" s="64" t="s">
        <v>25</v>
      </c>
    </row>
    <row r="405" spans="1:30" ht="17.25" thickBot="1">
      <c r="A405" s="73">
        <v>403</v>
      </c>
      <c r="B405" s="58" t="s">
        <v>298</v>
      </c>
      <c r="C405" s="59" t="s">
        <v>1829</v>
      </c>
      <c r="D405" s="70" t="s">
        <v>102</v>
      </c>
      <c r="E405" s="59" t="s">
        <v>75</v>
      </c>
      <c r="F405" s="70" t="s">
        <v>3670</v>
      </c>
      <c r="G405" s="70">
        <v>1993</v>
      </c>
      <c r="H405" s="71">
        <v>5</v>
      </c>
      <c r="I405" s="72">
        <v>281</v>
      </c>
      <c r="J405" s="72">
        <v>56</v>
      </c>
      <c r="K405" s="72">
        <v>62.4</v>
      </c>
      <c r="L405" s="72">
        <v>3.1</v>
      </c>
      <c r="M405" s="71">
        <v>3</v>
      </c>
      <c r="N405" s="72">
        <v>75</v>
      </c>
      <c r="O405" s="61">
        <v>0</v>
      </c>
      <c r="P405" s="71">
        <v>2</v>
      </c>
      <c r="Q405" s="72">
        <v>28</v>
      </c>
      <c r="R405" s="61">
        <v>0</v>
      </c>
      <c r="S405" s="71">
        <v>1.4</v>
      </c>
      <c r="T405" s="72">
        <v>4</v>
      </c>
      <c r="U405" s="72">
        <v>8</v>
      </c>
      <c r="V405" s="78">
        <v>-4</v>
      </c>
      <c r="W405" s="78">
        <v>-1.28</v>
      </c>
      <c r="X405" s="78">
        <v>-0.75</v>
      </c>
      <c r="Y405" s="71">
        <v>3.5</v>
      </c>
      <c r="Z405" s="72">
        <v>7.1</v>
      </c>
      <c r="AA405" s="78">
        <v>-3.7</v>
      </c>
      <c r="AB405" s="78">
        <v>-1.18</v>
      </c>
      <c r="AC405" s="79">
        <v>1.0900000000000001</v>
      </c>
      <c r="AD405" s="64" t="s">
        <v>25</v>
      </c>
    </row>
    <row r="406" spans="1:30" ht="17.25" thickBot="1">
      <c r="A406" s="73">
        <v>404</v>
      </c>
      <c r="B406" s="58" t="s">
        <v>299</v>
      </c>
      <c r="C406" s="59" t="s">
        <v>1815</v>
      </c>
      <c r="D406" s="70" t="s">
        <v>103</v>
      </c>
      <c r="E406" s="59" t="s">
        <v>63</v>
      </c>
      <c r="F406" s="70" t="s">
        <v>3497</v>
      </c>
      <c r="G406" s="70">
        <v>1999</v>
      </c>
      <c r="H406" s="71">
        <v>5</v>
      </c>
      <c r="I406" s="72">
        <v>449</v>
      </c>
      <c r="J406" s="72">
        <v>90</v>
      </c>
      <c r="K406" s="72">
        <v>99.8</v>
      </c>
      <c r="L406" s="72">
        <v>5</v>
      </c>
      <c r="M406" s="71">
        <v>5</v>
      </c>
      <c r="N406" s="72">
        <v>90</v>
      </c>
      <c r="O406" s="72">
        <v>4</v>
      </c>
      <c r="P406" s="60">
        <v>0</v>
      </c>
      <c r="Q406" s="61"/>
      <c r="R406" s="61">
        <v>0</v>
      </c>
      <c r="S406" s="71">
        <v>2.6</v>
      </c>
      <c r="T406" s="72">
        <v>9</v>
      </c>
      <c r="U406" s="72">
        <v>4</v>
      </c>
      <c r="V406" s="79">
        <v>5</v>
      </c>
      <c r="W406" s="79">
        <v>1</v>
      </c>
      <c r="X406" s="79">
        <v>1</v>
      </c>
      <c r="Y406" s="71">
        <v>8.6999999999999993</v>
      </c>
      <c r="Z406" s="72">
        <v>3.8</v>
      </c>
      <c r="AA406" s="79">
        <v>4.9000000000000004</v>
      </c>
      <c r="AB406" s="79">
        <v>0.98</v>
      </c>
      <c r="AC406" s="78">
        <v>-34.25</v>
      </c>
      <c r="AD406" s="64" t="s">
        <v>25</v>
      </c>
    </row>
    <row r="407" spans="1:30" ht="17.25" thickBot="1">
      <c r="A407" s="73">
        <v>405</v>
      </c>
      <c r="B407" s="58" t="s">
        <v>300</v>
      </c>
      <c r="C407" s="59" t="s">
        <v>1812</v>
      </c>
      <c r="D407" s="70" t="s">
        <v>104</v>
      </c>
      <c r="E407" s="59" t="s">
        <v>85</v>
      </c>
      <c r="F407" s="70" t="s">
        <v>3671</v>
      </c>
      <c r="G407" s="70">
        <v>2000</v>
      </c>
      <c r="H407" s="71">
        <v>1</v>
      </c>
      <c r="I407" s="72">
        <v>90</v>
      </c>
      <c r="J407" s="72">
        <v>90</v>
      </c>
      <c r="K407" s="72">
        <v>20</v>
      </c>
      <c r="L407" s="72">
        <v>1</v>
      </c>
      <c r="M407" s="71">
        <v>1</v>
      </c>
      <c r="N407" s="72">
        <v>90</v>
      </c>
      <c r="O407" s="72">
        <v>1</v>
      </c>
      <c r="P407" s="60">
        <v>0</v>
      </c>
      <c r="Q407" s="61"/>
      <c r="R407" s="72">
        <v>4</v>
      </c>
      <c r="S407" s="60">
        <v>0</v>
      </c>
      <c r="T407" s="72">
        <v>1</v>
      </c>
      <c r="U407" s="72">
        <v>3</v>
      </c>
      <c r="V407" s="78">
        <v>-2</v>
      </c>
      <c r="W407" s="78">
        <v>-2</v>
      </c>
      <c r="X407" s="78">
        <v>-2.25</v>
      </c>
      <c r="Y407" s="71">
        <v>1.2</v>
      </c>
      <c r="Z407" s="72">
        <v>3</v>
      </c>
      <c r="AA407" s="78">
        <v>-1.9</v>
      </c>
      <c r="AB407" s="78">
        <v>-1.88</v>
      </c>
      <c r="AC407" s="78">
        <v>-2.16</v>
      </c>
      <c r="AD407" s="64" t="s">
        <v>25</v>
      </c>
    </row>
    <row r="408" spans="1:30" ht="17.25" thickBot="1">
      <c r="A408" s="73">
        <v>406</v>
      </c>
      <c r="B408" s="58" t="s">
        <v>301</v>
      </c>
      <c r="C408" s="59" t="s">
        <v>1825</v>
      </c>
      <c r="D408" s="70" t="s">
        <v>102</v>
      </c>
      <c r="E408" s="59" t="s">
        <v>71</v>
      </c>
      <c r="F408" s="70" t="s">
        <v>3672</v>
      </c>
      <c r="G408" s="70">
        <v>1997</v>
      </c>
      <c r="H408" s="71">
        <v>5</v>
      </c>
      <c r="I408" s="72">
        <v>248</v>
      </c>
      <c r="J408" s="72">
        <v>50</v>
      </c>
      <c r="K408" s="72">
        <v>55.1</v>
      </c>
      <c r="L408" s="72">
        <v>2.8</v>
      </c>
      <c r="M408" s="71">
        <v>3</v>
      </c>
      <c r="N408" s="72">
        <v>73</v>
      </c>
      <c r="O408" s="72">
        <v>1</v>
      </c>
      <c r="P408" s="71">
        <v>2</v>
      </c>
      <c r="Q408" s="72">
        <v>15</v>
      </c>
      <c r="R408" s="61">
        <v>0</v>
      </c>
      <c r="S408" s="71">
        <v>2.6</v>
      </c>
      <c r="T408" s="72">
        <v>6</v>
      </c>
      <c r="U408" s="72">
        <v>3</v>
      </c>
      <c r="V408" s="79">
        <v>3</v>
      </c>
      <c r="W408" s="79">
        <v>1.0900000000000001</v>
      </c>
      <c r="X408" s="78">
        <v>-1.1399999999999999</v>
      </c>
      <c r="Y408" s="71">
        <v>4.5</v>
      </c>
      <c r="Z408" s="72">
        <v>5.0999999999999996</v>
      </c>
      <c r="AA408" s="78">
        <v>-0.6</v>
      </c>
      <c r="AB408" s="78">
        <v>-0.2</v>
      </c>
      <c r="AC408" s="78">
        <v>-1.57</v>
      </c>
      <c r="AD408" s="64" t="s">
        <v>25</v>
      </c>
    </row>
    <row r="409" spans="1:30" ht="17.25" thickBot="1">
      <c r="A409" s="73">
        <v>407</v>
      </c>
      <c r="B409" s="58" t="s">
        <v>302</v>
      </c>
      <c r="C409" s="59" t="s">
        <v>1821</v>
      </c>
      <c r="D409" s="70" t="s">
        <v>1836</v>
      </c>
      <c r="E409" s="59" t="s">
        <v>85</v>
      </c>
      <c r="F409" s="70" t="s">
        <v>3843</v>
      </c>
      <c r="G409" s="70">
        <v>1996</v>
      </c>
      <c r="H409" s="60">
        <v>0</v>
      </c>
      <c r="I409" s="61"/>
      <c r="J409" s="61"/>
      <c r="K409" s="61"/>
      <c r="L409" s="61"/>
      <c r="M409" s="60">
        <v>0</v>
      </c>
      <c r="N409" s="61"/>
      <c r="O409" s="61">
        <v>0</v>
      </c>
      <c r="P409" s="60">
        <v>0</v>
      </c>
      <c r="Q409" s="61"/>
      <c r="R409" s="72">
        <v>5</v>
      </c>
      <c r="S409" s="60"/>
      <c r="T409" s="61"/>
      <c r="U409" s="61"/>
      <c r="V409" s="61"/>
      <c r="W409" s="61"/>
      <c r="X409" s="61"/>
      <c r="Y409" s="60"/>
      <c r="Z409" s="61"/>
      <c r="AA409" s="61"/>
      <c r="AB409" s="61"/>
      <c r="AC409" s="61"/>
      <c r="AD409" s="64" t="s">
        <v>25</v>
      </c>
    </row>
    <row r="410" spans="1:30" ht="17.25" thickBot="1">
      <c r="A410" s="73">
        <v>408</v>
      </c>
      <c r="B410" s="58" t="s">
        <v>2882</v>
      </c>
      <c r="C410" s="59" t="s">
        <v>1814</v>
      </c>
      <c r="D410" s="70" t="s">
        <v>1836</v>
      </c>
      <c r="E410" s="59" t="s">
        <v>67</v>
      </c>
      <c r="F410" s="70" t="s">
        <v>3844</v>
      </c>
      <c r="G410" s="70">
        <v>1989</v>
      </c>
      <c r="H410" s="60">
        <v>0</v>
      </c>
      <c r="I410" s="61"/>
      <c r="J410" s="61"/>
      <c r="K410" s="61"/>
      <c r="L410" s="61"/>
      <c r="M410" s="60">
        <v>0</v>
      </c>
      <c r="N410" s="61"/>
      <c r="O410" s="61">
        <v>0</v>
      </c>
      <c r="P410" s="60">
        <v>0</v>
      </c>
      <c r="Q410" s="61"/>
      <c r="R410" s="72">
        <v>1</v>
      </c>
      <c r="S410" s="60"/>
      <c r="T410" s="61"/>
      <c r="U410" s="61"/>
      <c r="V410" s="61"/>
      <c r="W410" s="61"/>
      <c r="X410" s="61"/>
      <c r="Y410" s="60"/>
      <c r="Z410" s="61"/>
      <c r="AA410" s="61"/>
      <c r="AB410" s="61"/>
      <c r="AC410" s="61"/>
      <c r="AD410" s="64" t="s">
        <v>25</v>
      </c>
    </row>
    <row r="411" spans="1:30" ht="17.25" thickBot="1">
      <c r="A411" s="73">
        <v>409</v>
      </c>
      <c r="B411" s="58" t="s">
        <v>2728</v>
      </c>
      <c r="C411" s="59" t="s">
        <v>1841</v>
      </c>
      <c r="D411" s="70" t="s">
        <v>104</v>
      </c>
      <c r="E411" s="59" t="s">
        <v>2355</v>
      </c>
      <c r="F411" s="70" t="s">
        <v>3673</v>
      </c>
      <c r="G411" s="70">
        <v>1995</v>
      </c>
      <c r="H411" s="71">
        <v>4</v>
      </c>
      <c r="I411" s="72">
        <v>360</v>
      </c>
      <c r="J411" s="72">
        <v>90</v>
      </c>
      <c r="K411" s="72">
        <v>100</v>
      </c>
      <c r="L411" s="72">
        <v>4</v>
      </c>
      <c r="M411" s="71">
        <v>4</v>
      </c>
      <c r="N411" s="72">
        <v>90</v>
      </c>
      <c r="O411" s="72">
        <v>4</v>
      </c>
      <c r="P411" s="60">
        <v>0</v>
      </c>
      <c r="Q411" s="61"/>
      <c r="R411" s="61">
        <v>0</v>
      </c>
      <c r="S411" s="71">
        <v>0.25</v>
      </c>
      <c r="T411" s="72">
        <v>4</v>
      </c>
      <c r="U411" s="72">
        <v>12</v>
      </c>
      <c r="V411" s="78">
        <v>-8</v>
      </c>
      <c r="W411" s="78">
        <v>-2</v>
      </c>
      <c r="X411" s="61"/>
      <c r="Y411" s="71">
        <v>2.9</v>
      </c>
      <c r="Z411" s="72">
        <v>7.4</v>
      </c>
      <c r="AA411" s="78">
        <v>-4.5</v>
      </c>
      <c r="AB411" s="78">
        <v>-1.1200000000000001</v>
      </c>
      <c r="AC411" s="61"/>
      <c r="AD411" s="64" t="s">
        <v>25</v>
      </c>
    </row>
    <row r="412" spans="1:30" ht="17.25" thickBot="1">
      <c r="A412" s="73">
        <v>410</v>
      </c>
      <c r="B412" s="58" t="s">
        <v>303</v>
      </c>
      <c r="C412" s="59" t="s">
        <v>1814</v>
      </c>
      <c r="D412" s="70" t="s">
        <v>104</v>
      </c>
      <c r="E412" s="59" t="s">
        <v>79</v>
      </c>
      <c r="F412" s="70" t="s">
        <v>3674</v>
      </c>
      <c r="G412" s="70">
        <v>1994</v>
      </c>
      <c r="H412" s="71">
        <v>5</v>
      </c>
      <c r="I412" s="72">
        <v>450</v>
      </c>
      <c r="J412" s="72">
        <v>90</v>
      </c>
      <c r="K412" s="72">
        <v>100</v>
      </c>
      <c r="L412" s="72">
        <v>5</v>
      </c>
      <c r="M412" s="71">
        <v>5</v>
      </c>
      <c r="N412" s="72">
        <v>90</v>
      </c>
      <c r="O412" s="72">
        <v>5</v>
      </c>
      <c r="P412" s="60">
        <v>0</v>
      </c>
      <c r="Q412" s="61"/>
      <c r="R412" s="61">
        <v>0</v>
      </c>
      <c r="S412" s="71">
        <v>2.6</v>
      </c>
      <c r="T412" s="72">
        <v>12</v>
      </c>
      <c r="U412" s="72">
        <v>4</v>
      </c>
      <c r="V412" s="79">
        <v>8</v>
      </c>
      <c r="W412" s="79">
        <v>1.6</v>
      </c>
      <c r="X412" s="61"/>
      <c r="Y412" s="71">
        <v>10.199999999999999</v>
      </c>
      <c r="Z412" s="72">
        <v>5.9</v>
      </c>
      <c r="AA412" s="79">
        <v>4.3</v>
      </c>
      <c r="AB412" s="79">
        <v>0.85</v>
      </c>
      <c r="AC412" s="61"/>
      <c r="AD412" s="64" t="s">
        <v>25</v>
      </c>
    </row>
    <row r="413" spans="1:30" ht="17.25" thickBot="1">
      <c r="A413" s="73">
        <v>411</v>
      </c>
      <c r="B413" s="58" t="s">
        <v>304</v>
      </c>
      <c r="C413" s="59" t="s">
        <v>1812</v>
      </c>
      <c r="D413" s="70" t="s">
        <v>104</v>
      </c>
      <c r="E413" s="59" t="s">
        <v>75</v>
      </c>
      <c r="F413" s="70" t="s">
        <v>3675</v>
      </c>
      <c r="G413" s="70">
        <v>1997</v>
      </c>
      <c r="H413" s="71">
        <v>4</v>
      </c>
      <c r="I413" s="72">
        <v>360</v>
      </c>
      <c r="J413" s="72">
        <v>90</v>
      </c>
      <c r="K413" s="72">
        <v>80</v>
      </c>
      <c r="L413" s="72">
        <v>4</v>
      </c>
      <c r="M413" s="71">
        <v>4</v>
      </c>
      <c r="N413" s="72">
        <v>90</v>
      </c>
      <c r="O413" s="72">
        <v>4</v>
      </c>
      <c r="P413" s="60">
        <v>0</v>
      </c>
      <c r="Q413" s="61"/>
      <c r="R413" s="61">
        <v>0</v>
      </c>
      <c r="S413" s="71">
        <v>1</v>
      </c>
      <c r="T413" s="72">
        <v>4</v>
      </c>
      <c r="U413" s="72">
        <v>10</v>
      </c>
      <c r="V413" s="78">
        <v>-6</v>
      </c>
      <c r="W413" s="78">
        <v>-1.5</v>
      </c>
      <c r="X413" s="78">
        <v>-2.5</v>
      </c>
      <c r="Y413" s="71">
        <v>3.9</v>
      </c>
      <c r="Z413" s="72">
        <v>11.7</v>
      </c>
      <c r="AA413" s="78">
        <v>-7.8</v>
      </c>
      <c r="AB413" s="78">
        <v>-1.95</v>
      </c>
      <c r="AC413" s="78">
        <v>-1.8</v>
      </c>
      <c r="AD413" s="64" t="s">
        <v>25</v>
      </c>
    </row>
    <row r="414" spans="1:30" ht="17.25" thickBot="1">
      <c r="A414" s="73">
        <v>412</v>
      </c>
      <c r="B414" s="58" t="s">
        <v>2729</v>
      </c>
      <c r="C414" s="59" t="s">
        <v>1815</v>
      </c>
      <c r="D414" s="70" t="s">
        <v>104</v>
      </c>
      <c r="E414" s="59" t="s">
        <v>2356</v>
      </c>
      <c r="F414" s="70" t="s">
        <v>3579</v>
      </c>
      <c r="G414" s="70">
        <v>1993</v>
      </c>
      <c r="H414" s="71">
        <v>5</v>
      </c>
      <c r="I414" s="72">
        <v>439</v>
      </c>
      <c r="J414" s="72">
        <v>88</v>
      </c>
      <c r="K414" s="72">
        <v>97.6</v>
      </c>
      <c r="L414" s="72">
        <v>4.9000000000000004</v>
      </c>
      <c r="M414" s="71">
        <v>5</v>
      </c>
      <c r="N414" s="72">
        <v>88</v>
      </c>
      <c r="O414" s="72">
        <v>4</v>
      </c>
      <c r="P414" s="60">
        <v>0</v>
      </c>
      <c r="Q414" s="61"/>
      <c r="R414" s="61">
        <v>0</v>
      </c>
      <c r="S414" s="71">
        <v>0.2</v>
      </c>
      <c r="T414" s="72">
        <v>5</v>
      </c>
      <c r="U414" s="72">
        <v>9</v>
      </c>
      <c r="V414" s="78">
        <v>-4</v>
      </c>
      <c r="W414" s="78">
        <v>-0.82</v>
      </c>
      <c r="X414" s="78">
        <v>-0.82</v>
      </c>
      <c r="Y414" s="71">
        <v>3.5</v>
      </c>
      <c r="Z414" s="72">
        <v>11.2</v>
      </c>
      <c r="AA414" s="78">
        <v>-7.7</v>
      </c>
      <c r="AB414" s="78">
        <v>-1.58</v>
      </c>
      <c r="AC414" s="78">
        <v>-0.08</v>
      </c>
      <c r="AD414" s="64" t="s">
        <v>25</v>
      </c>
    </row>
    <row r="415" spans="1:30" ht="17.25" thickBot="1">
      <c r="A415" s="73">
        <v>413</v>
      </c>
      <c r="B415" s="58" t="s">
        <v>305</v>
      </c>
      <c r="C415" s="59" t="s">
        <v>1851</v>
      </c>
      <c r="D415" s="70" t="s">
        <v>111</v>
      </c>
      <c r="E415" s="59" t="s">
        <v>75</v>
      </c>
      <c r="F415" s="70" t="s">
        <v>3845</v>
      </c>
      <c r="G415" s="70">
        <v>1996</v>
      </c>
      <c r="H415" s="60">
        <v>0</v>
      </c>
      <c r="I415" s="61"/>
      <c r="J415" s="61"/>
      <c r="K415" s="61">
        <v>0</v>
      </c>
      <c r="L415" s="61">
        <v>0</v>
      </c>
      <c r="M415" s="60">
        <v>0</v>
      </c>
      <c r="N415" s="61"/>
      <c r="O415" s="61">
        <v>0</v>
      </c>
      <c r="P415" s="60">
        <v>0</v>
      </c>
      <c r="Q415" s="61"/>
      <c r="R415" s="72">
        <v>4</v>
      </c>
      <c r="S415" s="71">
        <v>1</v>
      </c>
      <c r="T415" s="72">
        <v>2</v>
      </c>
      <c r="U415" s="72">
        <v>2</v>
      </c>
      <c r="V415" s="61">
        <v>0</v>
      </c>
      <c r="W415" s="61"/>
      <c r="X415" s="61"/>
      <c r="Y415" s="60"/>
      <c r="Z415" s="61"/>
      <c r="AA415" s="61"/>
      <c r="AB415" s="61"/>
      <c r="AC415" s="61"/>
      <c r="AD415" s="64" t="s">
        <v>25</v>
      </c>
    </row>
    <row r="416" spans="1:30" ht="17.25" thickBot="1">
      <c r="A416" s="73">
        <v>414</v>
      </c>
      <c r="B416" s="58" t="s">
        <v>306</v>
      </c>
      <c r="C416" s="59" t="s">
        <v>1823</v>
      </c>
      <c r="D416" s="70" t="s">
        <v>103</v>
      </c>
      <c r="E416" s="59" t="s">
        <v>65</v>
      </c>
      <c r="F416" s="70" t="s">
        <v>3676</v>
      </c>
      <c r="G416" s="70">
        <v>1996</v>
      </c>
      <c r="H416" s="71">
        <v>5</v>
      </c>
      <c r="I416" s="72">
        <v>435</v>
      </c>
      <c r="J416" s="72">
        <v>87</v>
      </c>
      <c r="K416" s="72">
        <v>96.7</v>
      </c>
      <c r="L416" s="72">
        <v>4.8</v>
      </c>
      <c r="M416" s="71">
        <v>5</v>
      </c>
      <c r="N416" s="72">
        <v>87</v>
      </c>
      <c r="O416" s="72">
        <v>4</v>
      </c>
      <c r="P416" s="60">
        <v>0</v>
      </c>
      <c r="Q416" s="61"/>
      <c r="R416" s="61">
        <v>0</v>
      </c>
      <c r="S416" s="71">
        <v>3</v>
      </c>
      <c r="T416" s="72">
        <v>13</v>
      </c>
      <c r="U416" s="72">
        <v>3</v>
      </c>
      <c r="V416" s="79">
        <v>10</v>
      </c>
      <c r="W416" s="79">
        <v>2.0699999999999998</v>
      </c>
      <c r="X416" s="78">
        <v>-3.93</v>
      </c>
      <c r="Y416" s="71">
        <v>12</v>
      </c>
      <c r="Z416" s="72">
        <v>3.6</v>
      </c>
      <c r="AA416" s="79">
        <v>8.4</v>
      </c>
      <c r="AB416" s="79">
        <v>1.74</v>
      </c>
      <c r="AC416" s="79">
        <v>0.61</v>
      </c>
      <c r="AD416" s="64" t="s">
        <v>25</v>
      </c>
    </row>
    <row r="417" spans="1:30" ht="17.25" thickBot="1">
      <c r="A417" s="73">
        <v>415</v>
      </c>
      <c r="B417" s="58" t="s">
        <v>2996</v>
      </c>
      <c r="C417" s="59" t="s">
        <v>1815</v>
      </c>
      <c r="D417" s="70" t="s">
        <v>102</v>
      </c>
      <c r="E417" s="59" t="s">
        <v>2355</v>
      </c>
      <c r="F417" s="70" t="s">
        <v>3677</v>
      </c>
      <c r="G417" s="70">
        <v>1989</v>
      </c>
      <c r="H417" s="71">
        <v>1</v>
      </c>
      <c r="I417" s="72">
        <v>10</v>
      </c>
      <c r="J417" s="72">
        <v>10</v>
      </c>
      <c r="K417" s="72">
        <v>2.8</v>
      </c>
      <c r="L417" s="72">
        <v>0.1</v>
      </c>
      <c r="M417" s="60">
        <v>0</v>
      </c>
      <c r="N417" s="61"/>
      <c r="O417" s="61">
        <v>0</v>
      </c>
      <c r="P417" s="71">
        <v>1</v>
      </c>
      <c r="Q417" s="72">
        <v>10</v>
      </c>
      <c r="R417" s="72">
        <v>2</v>
      </c>
      <c r="S417" s="60">
        <v>0</v>
      </c>
      <c r="T417" s="61">
        <v>0</v>
      </c>
      <c r="U417" s="61">
        <v>0</v>
      </c>
      <c r="V417" s="61">
        <v>0</v>
      </c>
      <c r="W417" s="61">
        <v>0</v>
      </c>
      <c r="X417" s="79">
        <v>2.06</v>
      </c>
      <c r="Y417" s="71">
        <v>0.5</v>
      </c>
      <c r="Z417" s="61">
        <v>0</v>
      </c>
      <c r="AA417" s="79">
        <v>0.4</v>
      </c>
      <c r="AB417" s="79">
        <v>3.8</v>
      </c>
      <c r="AC417" s="79">
        <v>5.0599999999999996</v>
      </c>
      <c r="AD417" s="64" t="s">
        <v>25</v>
      </c>
    </row>
    <row r="418" spans="1:30" ht="17.25" thickBot="1">
      <c r="A418" s="73">
        <v>416</v>
      </c>
      <c r="B418" s="58" t="s">
        <v>308</v>
      </c>
      <c r="C418" s="59" t="s">
        <v>1828</v>
      </c>
      <c r="D418" s="70" t="s">
        <v>104</v>
      </c>
      <c r="E418" s="59" t="s">
        <v>77</v>
      </c>
      <c r="F418" s="70" t="s">
        <v>3633</v>
      </c>
      <c r="G418" s="70">
        <v>1999</v>
      </c>
      <c r="H418" s="71">
        <v>3</v>
      </c>
      <c r="I418" s="72">
        <v>81</v>
      </c>
      <c r="J418" s="72">
        <v>27</v>
      </c>
      <c r="K418" s="72">
        <v>18</v>
      </c>
      <c r="L418" s="72">
        <v>0.9</v>
      </c>
      <c r="M418" s="60">
        <v>0</v>
      </c>
      <c r="N418" s="61"/>
      <c r="O418" s="61">
        <v>0</v>
      </c>
      <c r="P418" s="71">
        <v>3</v>
      </c>
      <c r="Q418" s="72">
        <v>27</v>
      </c>
      <c r="R418" s="72">
        <v>2</v>
      </c>
      <c r="S418" s="71">
        <v>1.33</v>
      </c>
      <c r="T418" s="72">
        <v>1</v>
      </c>
      <c r="U418" s="72">
        <v>1</v>
      </c>
      <c r="V418" s="61">
        <v>0</v>
      </c>
      <c r="W418" s="61">
        <v>0</v>
      </c>
      <c r="X418" s="78">
        <v>-0.49</v>
      </c>
      <c r="Y418" s="71">
        <v>2.1</v>
      </c>
      <c r="Z418" s="72">
        <v>1.1000000000000001</v>
      </c>
      <c r="AA418" s="79">
        <v>1</v>
      </c>
      <c r="AB418" s="79">
        <v>1.06</v>
      </c>
      <c r="AC418" s="79">
        <v>0.27</v>
      </c>
      <c r="AD418" s="64" t="s">
        <v>25</v>
      </c>
    </row>
    <row r="419" spans="1:30" ht="17.25" thickBot="1">
      <c r="A419" s="73">
        <v>417</v>
      </c>
      <c r="B419" s="58" t="s">
        <v>309</v>
      </c>
      <c r="C419" s="59" t="s">
        <v>1824</v>
      </c>
      <c r="D419" s="70" t="s">
        <v>104</v>
      </c>
      <c r="E419" s="59" t="s">
        <v>71</v>
      </c>
      <c r="F419" s="70" t="s">
        <v>3678</v>
      </c>
      <c r="G419" s="70">
        <v>1998</v>
      </c>
      <c r="H419" s="71">
        <v>5</v>
      </c>
      <c r="I419" s="72">
        <v>373</v>
      </c>
      <c r="J419" s="72">
        <v>75</v>
      </c>
      <c r="K419" s="72">
        <v>82.9</v>
      </c>
      <c r="L419" s="72">
        <v>4.0999999999999996</v>
      </c>
      <c r="M419" s="71">
        <v>5</v>
      </c>
      <c r="N419" s="72">
        <v>75</v>
      </c>
      <c r="O419" s="72">
        <v>4</v>
      </c>
      <c r="P419" s="60">
        <v>0</v>
      </c>
      <c r="Q419" s="61"/>
      <c r="R419" s="61">
        <v>0</v>
      </c>
      <c r="S419" s="71">
        <v>2.6</v>
      </c>
      <c r="T419" s="72">
        <v>12</v>
      </c>
      <c r="U419" s="72">
        <v>3</v>
      </c>
      <c r="V419" s="79">
        <v>9</v>
      </c>
      <c r="W419" s="79">
        <v>2.17</v>
      </c>
      <c r="X419" s="79">
        <v>3.34</v>
      </c>
      <c r="Y419" s="71">
        <v>8.8000000000000007</v>
      </c>
      <c r="Z419" s="72">
        <v>4.7</v>
      </c>
      <c r="AA419" s="79">
        <v>4</v>
      </c>
      <c r="AB419" s="79">
        <v>0.98</v>
      </c>
      <c r="AC419" s="79">
        <v>2.78</v>
      </c>
      <c r="AD419" s="64" t="s">
        <v>25</v>
      </c>
    </row>
    <row r="420" spans="1:30" ht="17.25" thickBot="1">
      <c r="A420" s="73">
        <v>418</v>
      </c>
      <c r="B420" s="58" t="s">
        <v>310</v>
      </c>
      <c r="C420" s="59" t="s">
        <v>1815</v>
      </c>
      <c r="D420" s="70" t="s">
        <v>103</v>
      </c>
      <c r="E420" s="59" t="s">
        <v>95</v>
      </c>
      <c r="F420" s="70" t="s">
        <v>3679</v>
      </c>
      <c r="G420" s="70">
        <v>1995</v>
      </c>
      <c r="H420" s="71">
        <v>3</v>
      </c>
      <c r="I420" s="72">
        <v>210</v>
      </c>
      <c r="J420" s="72">
        <v>70</v>
      </c>
      <c r="K420" s="72">
        <v>46.7</v>
      </c>
      <c r="L420" s="72">
        <v>2.2999999999999998</v>
      </c>
      <c r="M420" s="71">
        <v>3</v>
      </c>
      <c r="N420" s="72">
        <v>70</v>
      </c>
      <c r="O420" s="72">
        <v>1</v>
      </c>
      <c r="P420" s="60">
        <v>0</v>
      </c>
      <c r="Q420" s="61"/>
      <c r="R420" s="72">
        <v>2</v>
      </c>
      <c r="S420" s="71">
        <v>0.33</v>
      </c>
      <c r="T420" s="72">
        <v>2</v>
      </c>
      <c r="U420" s="72">
        <v>5</v>
      </c>
      <c r="V420" s="78">
        <v>-3</v>
      </c>
      <c r="W420" s="78">
        <v>-1.29</v>
      </c>
      <c r="X420" s="78">
        <v>-0.91</v>
      </c>
      <c r="Y420" s="71">
        <v>2.2000000000000002</v>
      </c>
      <c r="Z420" s="72">
        <v>5.4</v>
      </c>
      <c r="AA420" s="78">
        <v>-3.1</v>
      </c>
      <c r="AB420" s="78">
        <v>-1.35</v>
      </c>
      <c r="AC420" s="78">
        <v>-0.81</v>
      </c>
      <c r="AD420" s="64" t="s">
        <v>25</v>
      </c>
    </row>
    <row r="421" spans="1:30" ht="17.25" thickBot="1">
      <c r="A421" s="73">
        <v>419</v>
      </c>
      <c r="B421" s="58" t="s">
        <v>2730</v>
      </c>
      <c r="C421" s="59" t="s">
        <v>1860</v>
      </c>
      <c r="D421" s="70" t="s">
        <v>103</v>
      </c>
      <c r="E421" s="59" t="s">
        <v>2671</v>
      </c>
      <c r="F421" s="70" t="s">
        <v>3680</v>
      </c>
      <c r="G421" s="70">
        <v>1993</v>
      </c>
      <c r="H421" s="71">
        <v>4</v>
      </c>
      <c r="I421" s="72">
        <v>138</v>
      </c>
      <c r="J421" s="72">
        <v>35</v>
      </c>
      <c r="K421" s="72">
        <v>38.299999999999997</v>
      </c>
      <c r="L421" s="72">
        <v>1.5</v>
      </c>
      <c r="M421" s="71">
        <v>1</v>
      </c>
      <c r="N421" s="72">
        <v>87</v>
      </c>
      <c r="O421" s="61">
        <v>0</v>
      </c>
      <c r="P421" s="71">
        <v>3</v>
      </c>
      <c r="Q421" s="72">
        <v>17</v>
      </c>
      <c r="R421" s="61">
        <v>0</v>
      </c>
      <c r="S421" s="60">
        <v>0</v>
      </c>
      <c r="T421" s="72">
        <v>2</v>
      </c>
      <c r="U421" s="72">
        <v>4</v>
      </c>
      <c r="V421" s="78">
        <v>-2</v>
      </c>
      <c r="W421" s="78">
        <v>-1.3</v>
      </c>
      <c r="X421" s="79">
        <v>1.1299999999999999</v>
      </c>
      <c r="Y421" s="71">
        <v>2.1</v>
      </c>
      <c r="Z421" s="72">
        <v>3.1</v>
      </c>
      <c r="AA421" s="78">
        <v>-1.1000000000000001</v>
      </c>
      <c r="AB421" s="78">
        <v>-0.71</v>
      </c>
      <c r="AC421" s="79">
        <v>0.39</v>
      </c>
      <c r="AD421" s="64" t="s">
        <v>25</v>
      </c>
    </row>
    <row r="422" spans="1:30" ht="17.25" thickBot="1">
      <c r="A422" s="73">
        <v>420</v>
      </c>
      <c r="B422" s="58" t="s">
        <v>94</v>
      </c>
      <c r="C422" s="59" t="s">
        <v>1844</v>
      </c>
      <c r="D422" s="70" t="s">
        <v>111</v>
      </c>
      <c r="E422" s="59" t="s">
        <v>93</v>
      </c>
      <c r="F422" s="70" t="s">
        <v>3681</v>
      </c>
      <c r="G422" s="70">
        <v>1993</v>
      </c>
      <c r="H422" s="71">
        <v>5</v>
      </c>
      <c r="I422" s="72">
        <v>450</v>
      </c>
      <c r="J422" s="72">
        <v>90</v>
      </c>
      <c r="K422" s="72">
        <v>100</v>
      </c>
      <c r="L422" s="72">
        <v>5</v>
      </c>
      <c r="M422" s="71">
        <v>5</v>
      </c>
      <c r="N422" s="72">
        <v>90</v>
      </c>
      <c r="O422" s="72">
        <v>5</v>
      </c>
      <c r="P422" s="60">
        <v>0</v>
      </c>
      <c r="Q422" s="61"/>
      <c r="R422" s="61">
        <v>0</v>
      </c>
      <c r="S422" s="71">
        <v>0.6</v>
      </c>
      <c r="T422" s="72">
        <v>5</v>
      </c>
      <c r="U422" s="72">
        <v>11</v>
      </c>
      <c r="V422" s="78">
        <v>-6</v>
      </c>
      <c r="W422" s="78">
        <v>-1.2</v>
      </c>
      <c r="X422" s="61"/>
      <c r="Y422" s="71">
        <v>7.1</v>
      </c>
      <c r="Z422" s="72">
        <v>10.3</v>
      </c>
      <c r="AA422" s="78">
        <v>-3.2</v>
      </c>
      <c r="AB422" s="78">
        <v>-0.64</v>
      </c>
      <c r="AC422" s="61"/>
      <c r="AD422" s="64" t="s">
        <v>25</v>
      </c>
    </row>
    <row r="423" spans="1:30" ht="17.25" thickBot="1">
      <c r="A423" s="73">
        <v>421</v>
      </c>
      <c r="B423" s="58" t="s">
        <v>311</v>
      </c>
      <c r="C423" s="59" t="s">
        <v>1815</v>
      </c>
      <c r="D423" s="70" t="s">
        <v>102</v>
      </c>
      <c r="E423" s="59" t="s">
        <v>63</v>
      </c>
      <c r="F423" s="70" t="s">
        <v>3682</v>
      </c>
      <c r="G423" s="70">
        <v>2001</v>
      </c>
      <c r="H423" s="71">
        <v>5</v>
      </c>
      <c r="I423" s="72">
        <v>448</v>
      </c>
      <c r="J423" s="72">
        <v>90</v>
      </c>
      <c r="K423" s="72">
        <v>99.6</v>
      </c>
      <c r="L423" s="72">
        <v>5</v>
      </c>
      <c r="M423" s="71">
        <v>5</v>
      </c>
      <c r="N423" s="72">
        <v>90</v>
      </c>
      <c r="O423" s="72">
        <v>4</v>
      </c>
      <c r="P423" s="60">
        <v>0</v>
      </c>
      <c r="Q423" s="61"/>
      <c r="R423" s="61">
        <v>0</v>
      </c>
      <c r="S423" s="71">
        <v>2.6</v>
      </c>
      <c r="T423" s="72">
        <v>9</v>
      </c>
      <c r="U423" s="72">
        <v>4</v>
      </c>
      <c r="V423" s="79">
        <v>5</v>
      </c>
      <c r="W423" s="79">
        <v>1</v>
      </c>
      <c r="X423" s="79">
        <v>1</v>
      </c>
      <c r="Y423" s="71">
        <v>9.3000000000000007</v>
      </c>
      <c r="Z423" s="72">
        <v>3.8</v>
      </c>
      <c r="AA423" s="79">
        <v>5.5</v>
      </c>
      <c r="AB423" s="79">
        <v>1.1100000000000001</v>
      </c>
      <c r="AC423" s="79">
        <v>12.95</v>
      </c>
      <c r="AD423" s="64" t="s">
        <v>25</v>
      </c>
    </row>
    <row r="424" spans="1:30" ht="17.25" thickBot="1">
      <c r="A424" s="73">
        <v>422</v>
      </c>
      <c r="B424" s="58" t="s">
        <v>312</v>
      </c>
      <c r="C424" s="59" t="s">
        <v>1852</v>
      </c>
      <c r="D424" s="70" t="s">
        <v>102</v>
      </c>
      <c r="E424" s="59" t="s">
        <v>79</v>
      </c>
      <c r="F424" s="70" t="s">
        <v>3683</v>
      </c>
      <c r="G424" s="70">
        <v>1992</v>
      </c>
      <c r="H424" s="71">
        <v>5</v>
      </c>
      <c r="I424" s="72">
        <v>430</v>
      </c>
      <c r="J424" s="72">
        <v>86</v>
      </c>
      <c r="K424" s="72">
        <v>95.6</v>
      </c>
      <c r="L424" s="72">
        <v>4.8</v>
      </c>
      <c r="M424" s="71">
        <v>5</v>
      </c>
      <c r="N424" s="72">
        <v>86</v>
      </c>
      <c r="O424" s="72">
        <v>2</v>
      </c>
      <c r="P424" s="60">
        <v>0</v>
      </c>
      <c r="Q424" s="61"/>
      <c r="R424" s="61">
        <v>0</v>
      </c>
      <c r="S424" s="71">
        <v>2.6</v>
      </c>
      <c r="T424" s="72">
        <v>12</v>
      </c>
      <c r="U424" s="72">
        <v>4</v>
      </c>
      <c r="V424" s="79">
        <v>8</v>
      </c>
      <c r="W424" s="79">
        <v>1.67</v>
      </c>
      <c r="X424" s="79">
        <v>1.67</v>
      </c>
      <c r="Y424" s="71">
        <v>10</v>
      </c>
      <c r="Z424" s="72">
        <v>5.6</v>
      </c>
      <c r="AA424" s="79">
        <v>4.4000000000000004</v>
      </c>
      <c r="AB424" s="79">
        <v>0.91</v>
      </c>
      <c r="AC424" s="79">
        <v>1.29</v>
      </c>
      <c r="AD424" s="64" t="s">
        <v>25</v>
      </c>
    </row>
    <row r="425" spans="1:30" ht="17.25" thickBot="1">
      <c r="A425" s="73">
        <v>423</v>
      </c>
      <c r="B425" s="58" t="s">
        <v>313</v>
      </c>
      <c r="C425" s="59" t="s">
        <v>1817</v>
      </c>
      <c r="D425" s="70" t="s">
        <v>104</v>
      </c>
      <c r="E425" s="59" t="s">
        <v>63</v>
      </c>
      <c r="F425" s="70" t="s">
        <v>3684</v>
      </c>
      <c r="G425" s="70">
        <v>2001</v>
      </c>
      <c r="H425" s="71">
        <v>5</v>
      </c>
      <c r="I425" s="72">
        <v>450</v>
      </c>
      <c r="J425" s="72">
        <v>90</v>
      </c>
      <c r="K425" s="72">
        <v>100</v>
      </c>
      <c r="L425" s="72">
        <v>5</v>
      </c>
      <c r="M425" s="71">
        <v>5</v>
      </c>
      <c r="N425" s="72">
        <v>90</v>
      </c>
      <c r="O425" s="72">
        <v>5</v>
      </c>
      <c r="P425" s="60">
        <v>0</v>
      </c>
      <c r="Q425" s="61"/>
      <c r="R425" s="61">
        <v>0</v>
      </c>
      <c r="S425" s="71">
        <v>2.6</v>
      </c>
      <c r="T425" s="72">
        <v>9</v>
      </c>
      <c r="U425" s="72">
        <v>4</v>
      </c>
      <c r="V425" s="79">
        <v>5</v>
      </c>
      <c r="W425" s="79">
        <v>1</v>
      </c>
      <c r="X425" s="61"/>
      <c r="Y425" s="71">
        <v>9.3000000000000007</v>
      </c>
      <c r="Z425" s="72">
        <v>4</v>
      </c>
      <c r="AA425" s="79">
        <v>5.3</v>
      </c>
      <c r="AB425" s="79">
        <v>1.05</v>
      </c>
      <c r="AC425" s="61"/>
      <c r="AD425" s="64" t="s">
        <v>25</v>
      </c>
    </row>
    <row r="426" spans="1:30" ht="17.25" thickBot="1">
      <c r="A426" s="73">
        <v>424</v>
      </c>
      <c r="B426" s="58" t="s">
        <v>3685</v>
      </c>
      <c r="C426" s="59" t="s">
        <v>1847</v>
      </c>
      <c r="D426" s="70" t="s">
        <v>103</v>
      </c>
      <c r="E426" s="59" t="s">
        <v>2671</v>
      </c>
      <c r="F426" s="70" t="s">
        <v>3236</v>
      </c>
      <c r="G426" s="70">
        <v>1999</v>
      </c>
      <c r="H426" s="71">
        <v>1</v>
      </c>
      <c r="I426" s="72">
        <v>73</v>
      </c>
      <c r="J426" s="72">
        <v>73</v>
      </c>
      <c r="K426" s="72">
        <v>20.3</v>
      </c>
      <c r="L426" s="72">
        <v>0.8</v>
      </c>
      <c r="M426" s="71">
        <v>1</v>
      </c>
      <c r="N426" s="72">
        <v>73</v>
      </c>
      <c r="O426" s="61">
        <v>0</v>
      </c>
      <c r="P426" s="60">
        <v>0</v>
      </c>
      <c r="Q426" s="61"/>
      <c r="R426" s="61">
        <v>0</v>
      </c>
      <c r="S426" s="60">
        <v>0</v>
      </c>
      <c r="T426" s="61">
        <v>0</v>
      </c>
      <c r="U426" s="72">
        <v>1</v>
      </c>
      <c r="V426" s="78">
        <v>-1</v>
      </c>
      <c r="W426" s="78">
        <v>-1.23</v>
      </c>
      <c r="X426" s="79">
        <v>0.96</v>
      </c>
      <c r="Y426" s="71">
        <v>0.7</v>
      </c>
      <c r="Z426" s="72">
        <v>0.9</v>
      </c>
      <c r="AA426" s="78">
        <v>-0.2</v>
      </c>
      <c r="AB426" s="78">
        <v>-0.19</v>
      </c>
      <c r="AC426" s="79">
        <v>0.95</v>
      </c>
      <c r="AD426" s="64" t="s">
        <v>25</v>
      </c>
    </row>
    <row r="427" spans="1:30" ht="17.25" thickBot="1">
      <c r="A427" s="73">
        <v>425</v>
      </c>
      <c r="B427" s="58" t="s">
        <v>314</v>
      </c>
      <c r="C427" s="59" t="s">
        <v>1849</v>
      </c>
      <c r="D427" s="70" t="s">
        <v>104</v>
      </c>
      <c r="E427" s="59" t="s">
        <v>71</v>
      </c>
      <c r="F427" s="70" t="s">
        <v>3686</v>
      </c>
      <c r="G427" s="70">
        <v>1996</v>
      </c>
      <c r="H427" s="71">
        <v>1</v>
      </c>
      <c r="I427" s="72">
        <v>77</v>
      </c>
      <c r="J427" s="72">
        <v>77</v>
      </c>
      <c r="K427" s="72">
        <v>17.100000000000001</v>
      </c>
      <c r="L427" s="72">
        <v>0.9</v>
      </c>
      <c r="M427" s="60">
        <v>0</v>
      </c>
      <c r="N427" s="61"/>
      <c r="O427" s="61">
        <v>0</v>
      </c>
      <c r="P427" s="71">
        <v>1</v>
      </c>
      <c r="Q427" s="72">
        <v>77</v>
      </c>
      <c r="R427" s="72">
        <v>3</v>
      </c>
      <c r="S427" s="71">
        <v>1</v>
      </c>
      <c r="T427" s="72">
        <v>1</v>
      </c>
      <c r="U427" s="72">
        <v>2</v>
      </c>
      <c r="V427" s="78">
        <v>-1</v>
      </c>
      <c r="W427" s="78">
        <v>-1.17</v>
      </c>
      <c r="X427" s="78">
        <v>-3.34</v>
      </c>
      <c r="Y427" s="71">
        <v>0.7</v>
      </c>
      <c r="Z427" s="72">
        <v>2.2000000000000002</v>
      </c>
      <c r="AA427" s="78">
        <v>-1.5</v>
      </c>
      <c r="AB427" s="78">
        <v>-1.8</v>
      </c>
      <c r="AC427" s="78">
        <v>-2.78</v>
      </c>
      <c r="AD427" s="64" t="s">
        <v>25</v>
      </c>
    </row>
    <row r="428" spans="1:30" ht="17.25" thickBot="1">
      <c r="A428" s="73">
        <v>426</v>
      </c>
      <c r="B428" s="58" t="s">
        <v>74</v>
      </c>
      <c r="C428" s="59" t="s">
        <v>1823</v>
      </c>
      <c r="D428" s="70" t="s">
        <v>111</v>
      </c>
      <c r="E428" s="59" t="s">
        <v>81</v>
      </c>
      <c r="F428" s="70" t="s">
        <v>3687</v>
      </c>
      <c r="G428" s="70">
        <v>1997</v>
      </c>
      <c r="H428" s="71">
        <v>5</v>
      </c>
      <c r="I428" s="72">
        <v>450</v>
      </c>
      <c r="J428" s="72">
        <v>90</v>
      </c>
      <c r="K428" s="72">
        <v>100</v>
      </c>
      <c r="L428" s="72">
        <v>5</v>
      </c>
      <c r="M428" s="71">
        <v>5</v>
      </c>
      <c r="N428" s="72">
        <v>90</v>
      </c>
      <c r="O428" s="72">
        <v>5</v>
      </c>
      <c r="P428" s="60">
        <v>0</v>
      </c>
      <c r="Q428" s="61"/>
      <c r="R428" s="61">
        <v>0</v>
      </c>
      <c r="S428" s="71">
        <v>1</v>
      </c>
      <c r="T428" s="72">
        <v>5</v>
      </c>
      <c r="U428" s="72">
        <v>5</v>
      </c>
      <c r="V428" s="61">
        <v>0</v>
      </c>
      <c r="W428" s="61">
        <v>0</v>
      </c>
      <c r="X428" s="61"/>
      <c r="Y428" s="71">
        <v>10.199999999999999</v>
      </c>
      <c r="Z428" s="72">
        <v>5.3</v>
      </c>
      <c r="AA428" s="79">
        <v>4.9000000000000004</v>
      </c>
      <c r="AB428" s="79">
        <v>0.99</v>
      </c>
      <c r="AC428" s="61"/>
      <c r="AD428" s="64" t="s">
        <v>25</v>
      </c>
    </row>
    <row r="429" spans="1:30" ht="17.25" thickBot="1">
      <c r="A429" s="73">
        <v>427</v>
      </c>
      <c r="B429" s="58" t="s">
        <v>315</v>
      </c>
      <c r="C429" s="59" t="s">
        <v>1815</v>
      </c>
      <c r="D429" s="70" t="s">
        <v>1822</v>
      </c>
      <c r="E429" s="59" t="s">
        <v>69</v>
      </c>
      <c r="F429" s="70" t="s">
        <v>3688</v>
      </c>
      <c r="G429" s="70">
        <v>2000</v>
      </c>
      <c r="H429" s="71">
        <v>3</v>
      </c>
      <c r="I429" s="72">
        <v>79</v>
      </c>
      <c r="J429" s="72">
        <v>26</v>
      </c>
      <c r="K429" s="72">
        <v>17.600000000000001</v>
      </c>
      <c r="L429" s="72">
        <v>0.9</v>
      </c>
      <c r="M429" s="60">
        <v>0</v>
      </c>
      <c r="N429" s="61"/>
      <c r="O429" s="61">
        <v>0</v>
      </c>
      <c r="P429" s="71">
        <v>3</v>
      </c>
      <c r="Q429" s="72">
        <v>26</v>
      </c>
      <c r="R429" s="61">
        <v>0</v>
      </c>
      <c r="S429" s="71">
        <v>2</v>
      </c>
      <c r="T429" s="72">
        <v>2</v>
      </c>
      <c r="U429" s="72">
        <v>1</v>
      </c>
      <c r="V429" s="79">
        <v>1</v>
      </c>
      <c r="W429" s="79">
        <v>1.1399999999999999</v>
      </c>
      <c r="X429" s="79">
        <v>2.35</v>
      </c>
      <c r="Y429" s="71">
        <v>2.6</v>
      </c>
      <c r="Z429" s="72">
        <v>1.9</v>
      </c>
      <c r="AA429" s="79">
        <v>0.8</v>
      </c>
      <c r="AB429" s="79">
        <v>0.89</v>
      </c>
      <c r="AC429" s="79">
        <v>1.1100000000000001</v>
      </c>
      <c r="AD429" s="64" t="s">
        <v>25</v>
      </c>
    </row>
    <row r="430" spans="1:30" ht="17.25" thickBot="1">
      <c r="A430" s="73">
        <v>428</v>
      </c>
      <c r="B430" s="58" t="s">
        <v>3689</v>
      </c>
      <c r="C430" s="59" t="s">
        <v>1833</v>
      </c>
      <c r="D430" s="70" t="s">
        <v>103</v>
      </c>
      <c r="E430" s="59" t="s">
        <v>87</v>
      </c>
      <c r="F430" s="70" t="s">
        <v>3207</v>
      </c>
      <c r="G430" s="70">
        <v>1997</v>
      </c>
      <c r="H430" s="71">
        <v>1</v>
      </c>
      <c r="I430" s="72">
        <v>90</v>
      </c>
      <c r="J430" s="72">
        <v>90</v>
      </c>
      <c r="K430" s="72">
        <v>20</v>
      </c>
      <c r="L430" s="72">
        <v>1</v>
      </c>
      <c r="M430" s="71">
        <v>1</v>
      </c>
      <c r="N430" s="72">
        <v>90</v>
      </c>
      <c r="O430" s="72">
        <v>1</v>
      </c>
      <c r="P430" s="60">
        <v>0</v>
      </c>
      <c r="Q430" s="61"/>
      <c r="R430" s="61">
        <v>0</v>
      </c>
      <c r="S430" s="71">
        <v>1</v>
      </c>
      <c r="T430" s="72">
        <v>1</v>
      </c>
      <c r="U430" s="72">
        <v>1</v>
      </c>
      <c r="V430" s="61">
        <v>0</v>
      </c>
      <c r="W430" s="61">
        <v>0</v>
      </c>
      <c r="X430" s="61">
        <v>0</v>
      </c>
      <c r="Y430" s="71">
        <v>0.7</v>
      </c>
      <c r="Z430" s="72">
        <v>0.5</v>
      </c>
      <c r="AA430" s="79">
        <v>0.2</v>
      </c>
      <c r="AB430" s="79">
        <v>0.18</v>
      </c>
      <c r="AC430" s="79">
        <v>0.66</v>
      </c>
      <c r="AD430" s="64" t="s">
        <v>25</v>
      </c>
    </row>
    <row r="431" spans="1:30" ht="17.25" thickBot="1">
      <c r="A431" s="73">
        <v>429</v>
      </c>
      <c r="B431" s="58" t="s">
        <v>2768</v>
      </c>
      <c r="C431" s="59" t="s">
        <v>1825</v>
      </c>
      <c r="D431" s="70" t="s">
        <v>103</v>
      </c>
      <c r="E431" s="59" t="s">
        <v>81</v>
      </c>
      <c r="F431" s="70" t="s">
        <v>3846</v>
      </c>
      <c r="G431" s="70">
        <v>2004</v>
      </c>
      <c r="H431" s="60">
        <v>0</v>
      </c>
      <c r="I431" s="61"/>
      <c r="J431" s="61"/>
      <c r="K431" s="61"/>
      <c r="L431" s="61"/>
      <c r="M431" s="60">
        <v>0</v>
      </c>
      <c r="N431" s="61"/>
      <c r="O431" s="61">
        <v>0</v>
      </c>
      <c r="P431" s="60">
        <v>0</v>
      </c>
      <c r="Q431" s="61"/>
      <c r="R431" s="72">
        <v>1</v>
      </c>
      <c r="S431" s="60"/>
      <c r="T431" s="61"/>
      <c r="U431" s="61"/>
      <c r="V431" s="61"/>
      <c r="W431" s="61"/>
      <c r="X431" s="61"/>
      <c r="Y431" s="60"/>
      <c r="Z431" s="61"/>
      <c r="AA431" s="61"/>
      <c r="AB431" s="61"/>
      <c r="AC431" s="61"/>
      <c r="AD431" s="64" t="s">
        <v>25</v>
      </c>
    </row>
    <row r="432" spans="1:30" ht="17.25" thickBot="1">
      <c r="A432" s="73">
        <v>430</v>
      </c>
      <c r="B432" s="58" t="s">
        <v>2768</v>
      </c>
      <c r="C432" s="59" t="s">
        <v>1825</v>
      </c>
      <c r="D432" s="70" t="s">
        <v>103</v>
      </c>
      <c r="E432" s="59" t="s">
        <v>87</v>
      </c>
      <c r="F432" s="70" t="s">
        <v>3846</v>
      </c>
      <c r="G432" s="70">
        <v>2004</v>
      </c>
      <c r="H432" s="60">
        <v>0</v>
      </c>
      <c r="I432" s="61"/>
      <c r="J432" s="61"/>
      <c r="K432" s="61"/>
      <c r="L432" s="61"/>
      <c r="M432" s="60">
        <v>0</v>
      </c>
      <c r="N432" s="61"/>
      <c r="O432" s="61">
        <v>0</v>
      </c>
      <c r="P432" s="60">
        <v>0</v>
      </c>
      <c r="Q432" s="61"/>
      <c r="R432" s="72">
        <v>1</v>
      </c>
      <c r="S432" s="60"/>
      <c r="T432" s="61"/>
      <c r="U432" s="61"/>
      <c r="V432" s="61"/>
      <c r="W432" s="61"/>
      <c r="X432" s="61"/>
      <c r="Y432" s="60"/>
      <c r="Z432" s="61"/>
      <c r="AA432" s="61"/>
      <c r="AB432" s="61"/>
      <c r="AC432" s="61"/>
      <c r="AD432" s="64" t="s">
        <v>25</v>
      </c>
    </row>
    <row r="433" spans="1:30" ht="17.25" thickBot="1">
      <c r="A433" s="73">
        <v>431</v>
      </c>
      <c r="B433" s="58" t="s">
        <v>316</v>
      </c>
      <c r="C433" s="59" t="s">
        <v>1823</v>
      </c>
      <c r="D433" s="70" t="s">
        <v>1822</v>
      </c>
      <c r="E433" s="59" t="s">
        <v>93</v>
      </c>
      <c r="F433" s="70" t="s">
        <v>3690</v>
      </c>
      <c r="G433" s="70">
        <v>1992</v>
      </c>
      <c r="H433" s="71">
        <v>4</v>
      </c>
      <c r="I433" s="72">
        <v>173</v>
      </c>
      <c r="J433" s="72">
        <v>43</v>
      </c>
      <c r="K433" s="72">
        <v>38.4</v>
      </c>
      <c r="L433" s="72">
        <v>1.9</v>
      </c>
      <c r="M433" s="71">
        <v>2</v>
      </c>
      <c r="N433" s="72">
        <v>61</v>
      </c>
      <c r="O433" s="61">
        <v>0</v>
      </c>
      <c r="P433" s="71">
        <v>2</v>
      </c>
      <c r="Q433" s="72">
        <v>26</v>
      </c>
      <c r="R433" s="72">
        <v>1</v>
      </c>
      <c r="S433" s="71">
        <v>0.75</v>
      </c>
      <c r="T433" s="72">
        <v>2</v>
      </c>
      <c r="U433" s="72">
        <v>1</v>
      </c>
      <c r="V433" s="79">
        <v>1</v>
      </c>
      <c r="W433" s="79">
        <v>0.52</v>
      </c>
      <c r="X433" s="79">
        <v>2.79</v>
      </c>
      <c r="Y433" s="71">
        <v>3.3</v>
      </c>
      <c r="Z433" s="72">
        <v>2.4</v>
      </c>
      <c r="AA433" s="79">
        <v>0.9</v>
      </c>
      <c r="AB433" s="79">
        <v>0.48</v>
      </c>
      <c r="AC433" s="79">
        <v>1.82</v>
      </c>
      <c r="AD433" s="64" t="s">
        <v>25</v>
      </c>
    </row>
    <row r="434" spans="1:30" ht="17.25" thickBot="1">
      <c r="A434" s="73">
        <v>432</v>
      </c>
      <c r="B434" s="58" t="s">
        <v>317</v>
      </c>
      <c r="C434" s="59" t="s">
        <v>1839</v>
      </c>
      <c r="D434" s="70" t="s">
        <v>1822</v>
      </c>
      <c r="E434" s="59" t="s">
        <v>77</v>
      </c>
      <c r="F434" s="70" t="s">
        <v>3691</v>
      </c>
      <c r="G434" s="70">
        <v>2001</v>
      </c>
      <c r="H434" s="71">
        <v>5</v>
      </c>
      <c r="I434" s="72">
        <v>257</v>
      </c>
      <c r="J434" s="72">
        <v>51</v>
      </c>
      <c r="K434" s="72">
        <v>57.1</v>
      </c>
      <c r="L434" s="72">
        <v>2.9</v>
      </c>
      <c r="M434" s="71">
        <v>3</v>
      </c>
      <c r="N434" s="72">
        <v>73</v>
      </c>
      <c r="O434" s="61">
        <v>0</v>
      </c>
      <c r="P434" s="71">
        <v>2</v>
      </c>
      <c r="Q434" s="72">
        <v>19</v>
      </c>
      <c r="R434" s="61">
        <v>0</v>
      </c>
      <c r="S434" s="71">
        <v>1.2</v>
      </c>
      <c r="T434" s="72">
        <v>4</v>
      </c>
      <c r="U434" s="72">
        <v>2</v>
      </c>
      <c r="V434" s="79">
        <v>2</v>
      </c>
      <c r="W434" s="79">
        <v>0.7</v>
      </c>
      <c r="X434" s="79">
        <v>0.7</v>
      </c>
      <c r="Y434" s="71">
        <v>4.4000000000000004</v>
      </c>
      <c r="Z434" s="72">
        <v>2.4</v>
      </c>
      <c r="AA434" s="79">
        <v>2</v>
      </c>
      <c r="AB434" s="79">
        <v>0.71</v>
      </c>
      <c r="AC434" s="78">
        <v>-0.32</v>
      </c>
      <c r="AD434" s="64" t="s">
        <v>25</v>
      </c>
    </row>
    <row r="435" spans="1:30" ht="17.25" thickBot="1">
      <c r="A435" s="73">
        <v>433</v>
      </c>
      <c r="B435" s="58" t="s">
        <v>318</v>
      </c>
      <c r="C435" s="59" t="s">
        <v>1820</v>
      </c>
      <c r="D435" s="70" t="s">
        <v>104</v>
      </c>
      <c r="E435" s="59" t="s">
        <v>67</v>
      </c>
      <c r="F435" s="70" t="s">
        <v>3556</v>
      </c>
      <c r="G435" s="70">
        <v>1991</v>
      </c>
      <c r="H435" s="71">
        <v>5</v>
      </c>
      <c r="I435" s="72">
        <v>450</v>
      </c>
      <c r="J435" s="72">
        <v>90</v>
      </c>
      <c r="K435" s="72">
        <v>100</v>
      </c>
      <c r="L435" s="72">
        <v>5</v>
      </c>
      <c r="M435" s="71">
        <v>5</v>
      </c>
      <c r="N435" s="72">
        <v>90</v>
      </c>
      <c r="O435" s="72">
        <v>5</v>
      </c>
      <c r="P435" s="60">
        <v>0</v>
      </c>
      <c r="Q435" s="61"/>
      <c r="R435" s="61">
        <v>0</v>
      </c>
      <c r="S435" s="71">
        <v>1.2</v>
      </c>
      <c r="T435" s="72">
        <v>8</v>
      </c>
      <c r="U435" s="72">
        <v>7</v>
      </c>
      <c r="V435" s="79">
        <v>1</v>
      </c>
      <c r="W435" s="79">
        <v>0.2</v>
      </c>
      <c r="X435" s="61"/>
      <c r="Y435" s="71">
        <v>8.3000000000000007</v>
      </c>
      <c r="Z435" s="72">
        <v>5.4</v>
      </c>
      <c r="AA435" s="79">
        <v>2.8</v>
      </c>
      <c r="AB435" s="79">
        <v>0.56999999999999995</v>
      </c>
      <c r="AC435" s="61"/>
      <c r="AD435" s="64" t="s">
        <v>25</v>
      </c>
    </row>
    <row r="436" spans="1:30" ht="17.25" thickBot="1">
      <c r="A436" s="73">
        <v>434</v>
      </c>
      <c r="B436" s="58" t="s">
        <v>319</v>
      </c>
      <c r="C436" s="59" t="s">
        <v>1827</v>
      </c>
      <c r="D436" s="70" t="s">
        <v>102</v>
      </c>
      <c r="E436" s="59" t="s">
        <v>85</v>
      </c>
      <c r="F436" s="70" t="s">
        <v>3692</v>
      </c>
      <c r="G436" s="70">
        <v>1992</v>
      </c>
      <c r="H436" s="71">
        <v>5</v>
      </c>
      <c r="I436" s="72">
        <v>393</v>
      </c>
      <c r="J436" s="72">
        <v>79</v>
      </c>
      <c r="K436" s="72">
        <v>87.3</v>
      </c>
      <c r="L436" s="72">
        <v>4.4000000000000004</v>
      </c>
      <c r="M436" s="71">
        <v>5</v>
      </c>
      <c r="N436" s="72">
        <v>79</v>
      </c>
      <c r="O436" s="72">
        <v>2</v>
      </c>
      <c r="P436" s="60">
        <v>0</v>
      </c>
      <c r="Q436" s="61"/>
      <c r="R436" s="61">
        <v>0</v>
      </c>
      <c r="S436" s="71">
        <v>1.4</v>
      </c>
      <c r="T436" s="72">
        <v>3</v>
      </c>
      <c r="U436" s="72">
        <v>6</v>
      </c>
      <c r="V436" s="78">
        <v>-3</v>
      </c>
      <c r="W436" s="78">
        <v>-0.69</v>
      </c>
      <c r="X436" s="78">
        <v>-3.84</v>
      </c>
      <c r="Y436" s="71">
        <v>5.3</v>
      </c>
      <c r="Z436" s="72">
        <v>6.8</v>
      </c>
      <c r="AA436" s="78">
        <v>-1.6</v>
      </c>
      <c r="AB436" s="78">
        <v>-0.36</v>
      </c>
      <c r="AC436" s="78">
        <v>-1.67</v>
      </c>
      <c r="AD436" s="64" t="s">
        <v>25</v>
      </c>
    </row>
    <row r="437" spans="1:30" ht="17.25" thickBot="1">
      <c r="A437" s="73">
        <v>435</v>
      </c>
      <c r="B437" s="58" t="s">
        <v>320</v>
      </c>
      <c r="C437" s="59" t="s">
        <v>1844</v>
      </c>
      <c r="D437" s="70" t="s">
        <v>104</v>
      </c>
      <c r="E437" s="59" t="s">
        <v>93</v>
      </c>
      <c r="F437" s="70" t="s">
        <v>3693</v>
      </c>
      <c r="G437" s="70">
        <v>1993</v>
      </c>
      <c r="H437" s="71">
        <v>5</v>
      </c>
      <c r="I437" s="72">
        <v>450</v>
      </c>
      <c r="J437" s="72">
        <v>90</v>
      </c>
      <c r="K437" s="72">
        <v>100</v>
      </c>
      <c r="L437" s="72">
        <v>5</v>
      </c>
      <c r="M437" s="71">
        <v>5</v>
      </c>
      <c r="N437" s="72">
        <v>90</v>
      </c>
      <c r="O437" s="72">
        <v>5</v>
      </c>
      <c r="P437" s="60">
        <v>0</v>
      </c>
      <c r="Q437" s="61"/>
      <c r="R437" s="61">
        <v>0</v>
      </c>
      <c r="S437" s="71">
        <v>0.6</v>
      </c>
      <c r="T437" s="72">
        <v>5</v>
      </c>
      <c r="U437" s="72">
        <v>11</v>
      </c>
      <c r="V437" s="78">
        <v>-6</v>
      </c>
      <c r="W437" s="78">
        <v>-1.2</v>
      </c>
      <c r="X437" s="61"/>
      <c r="Y437" s="71">
        <v>7.1</v>
      </c>
      <c r="Z437" s="72">
        <v>10.3</v>
      </c>
      <c r="AA437" s="78">
        <v>-3.2</v>
      </c>
      <c r="AB437" s="78">
        <v>-0.64</v>
      </c>
      <c r="AC437" s="61"/>
      <c r="AD437" s="64" t="s">
        <v>25</v>
      </c>
    </row>
    <row r="438" spans="1:30" ht="17.25" thickBot="1">
      <c r="A438" s="73">
        <v>436</v>
      </c>
      <c r="B438" s="58" t="s">
        <v>1783</v>
      </c>
      <c r="C438" s="59" t="s">
        <v>1827</v>
      </c>
      <c r="D438" s="70" t="s">
        <v>102</v>
      </c>
      <c r="E438" s="59" t="s">
        <v>95</v>
      </c>
      <c r="F438" s="70" t="s">
        <v>3694</v>
      </c>
      <c r="G438" s="70">
        <v>2000</v>
      </c>
      <c r="H438" s="71">
        <v>4</v>
      </c>
      <c r="I438" s="72">
        <v>222</v>
      </c>
      <c r="J438" s="72">
        <v>56</v>
      </c>
      <c r="K438" s="72">
        <v>49.3</v>
      </c>
      <c r="L438" s="72">
        <v>2.5</v>
      </c>
      <c r="M438" s="71">
        <v>3</v>
      </c>
      <c r="N438" s="72">
        <v>69</v>
      </c>
      <c r="O438" s="61">
        <v>0</v>
      </c>
      <c r="P438" s="71">
        <v>1</v>
      </c>
      <c r="Q438" s="72">
        <v>16</v>
      </c>
      <c r="R438" s="72">
        <v>1</v>
      </c>
      <c r="S438" s="71">
        <v>0.5</v>
      </c>
      <c r="T438" s="72">
        <v>3</v>
      </c>
      <c r="U438" s="72">
        <v>6</v>
      </c>
      <c r="V438" s="78">
        <v>-3</v>
      </c>
      <c r="W438" s="78">
        <v>-1.22</v>
      </c>
      <c r="X438" s="78">
        <v>-0.82</v>
      </c>
      <c r="Y438" s="71">
        <v>3</v>
      </c>
      <c r="Z438" s="72">
        <v>6.2</v>
      </c>
      <c r="AA438" s="78">
        <v>-3.2</v>
      </c>
      <c r="AB438" s="78">
        <v>-1.29</v>
      </c>
      <c r="AC438" s="78">
        <v>-0.74</v>
      </c>
      <c r="AD438" s="64" t="s">
        <v>25</v>
      </c>
    </row>
    <row r="439" spans="1:30" ht="17.25" thickBot="1">
      <c r="A439" s="73">
        <v>437</v>
      </c>
      <c r="B439" s="58" t="s">
        <v>321</v>
      </c>
      <c r="C439" s="59" t="s">
        <v>1824</v>
      </c>
      <c r="D439" s="70" t="s">
        <v>104</v>
      </c>
      <c r="E439" s="59" t="s">
        <v>95</v>
      </c>
      <c r="F439" s="70" t="s">
        <v>3672</v>
      </c>
      <c r="G439" s="70">
        <v>1997</v>
      </c>
      <c r="H439" s="71">
        <v>4</v>
      </c>
      <c r="I439" s="72">
        <v>249</v>
      </c>
      <c r="J439" s="72">
        <v>62</v>
      </c>
      <c r="K439" s="72">
        <v>55.3</v>
      </c>
      <c r="L439" s="72">
        <v>2.8</v>
      </c>
      <c r="M439" s="71">
        <v>3</v>
      </c>
      <c r="N439" s="72">
        <v>77</v>
      </c>
      <c r="O439" s="72">
        <v>1</v>
      </c>
      <c r="P439" s="71">
        <v>1</v>
      </c>
      <c r="Q439" s="72">
        <v>17</v>
      </c>
      <c r="R439" s="72">
        <v>1</v>
      </c>
      <c r="S439" s="71">
        <v>0.75</v>
      </c>
      <c r="T439" s="72">
        <v>3</v>
      </c>
      <c r="U439" s="72">
        <v>6</v>
      </c>
      <c r="V439" s="78">
        <v>-3</v>
      </c>
      <c r="W439" s="78">
        <v>-1.08</v>
      </c>
      <c r="X439" s="78">
        <v>-0.64</v>
      </c>
      <c r="Y439" s="71">
        <v>3.4</v>
      </c>
      <c r="Z439" s="72">
        <v>7.4</v>
      </c>
      <c r="AA439" s="78">
        <v>-4</v>
      </c>
      <c r="AB439" s="78">
        <v>-1.43</v>
      </c>
      <c r="AC439" s="78">
        <v>-1.17</v>
      </c>
      <c r="AD439" s="64" t="s">
        <v>25</v>
      </c>
    </row>
    <row r="440" spans="1:30" ht="17.25" thickBot="1">
      <c r="A440" s="73">
        <v>438</v>
      </c>
      <c r="B440" s="58" t="s">
        <v>2769</v>
      </c>
      <c r="C440" s="59" t="s">
        <v>1815</v>
      </c>
      <c r="D440" s="70" t="s">
        <v>104</v>
      </c>
      <c r="E440" s="59" t="s">
        <v>2356</v>
      </c>
      <c r="F440" s="70" t="s">
        <v>3847</v>
      </c>
      <c r="G440" s="70">
        <v>2002</v>
      </c>
      <c r="H440" s="60">
        <v>0</v>
      </c>
      <c r="I440" s="61"/>
      <c r="J440" s="61"/>
      <c r="K440" s="61"/>
      <c r="L440" s="61"/>
      <c r="M440" s="60">
        <v>0</v>
      </c>
      <c r="N440" s="61"/>
      <c r="O440" s="61">
        <v>0</v>
      </c>
      <c r="P440" s="60">
        <v>0</v>
      </c>
      <c r="Q440" s="61"/>
      <c r="R440" s="72">
        <v>3</v>
      </c>
      <c r="S440" s="60"/>
      <c r="T440" s="61"/>
      <c r="U440" s="61"/>
      <c r="V440" s="61"/>
      <c r="W440" s="61"/>
      <c r="X440" s="61"/>
      <c r="Y440" s="60"/>
      <c r="Z440" s="61"/>
      <c r="AA440" s="61"/>
      <c r="AB440" s="61"/>
      <c r="AC440" s="61"/>
      <c r="AD440" s="64" t="s">
        <v>25</v>
      </c>
    </row>
    <row r="441" spans="1:30" ht="17.25" thickBot="1">
      <c r="A441" s="73">
        <v>439</v>
      </c>
      <c r="B441" s="58" t="s">
        <v>322</v>
      </c>
      <c r="C441" s="59" t="s">
        <v>1815</v>
      </c>
      <c r="D441" s="70" t="s">
        <v>104</v>
      </c>
      <c r="E441" s="59" t="s">
        <v>69</v>
      </c>
      <c r="F441" s="70" t="s">
        <v>3695</v>
      </c>
      <c r="G441" s="70">
        <v>1995</v>
      </c>
      <c r="H441" s="71">
        <v>2</v>
      </c>
      <c r="I441" s="72">
        <v>180</v>
      </c>
      <c r="J441" s="72">
        <v>90</v>
      </c>
      <c r="K441" s="72">
        <v>40</v>
      </c>
      <c r="L441" s="72">
        <v>2</v>
      </c>
      <c r="M441" s="71">
        <v>2</v>
      </c>
      <c r="N441" s="72">
        <v>90</v>
      </c>
      <c r="O441" s="72">
        <v>2</v>
      </c>
      <c r="P441" s="60">
        <v>0</v>
      </c>
      <c r="Q441" s="61"/>
      <c r="R441" s="61">
        <v>0</v>
      </c>
      <c r="S441" s="71">
        <v>1.5</v>
      </c>
      <c r="T441" s="72">
        <v>1</v>
      </c>
      <c r="U441" s="72">
        <v>2</v>
      </c>
      <c r="V441" s="78">
        <v>-1</v>
      </c>
      <c r="W441" s="78">
        <v>-0.5</v>
      </c>
      <c r="X441" s="79">
        <v>0.5</v>
      </c>
      <c r="Y441" s="71">
        <v>4.3</v>
      </c>
      <c r="Z441" s="72">
        <v>4</v>
      </c>
      <c r="AA441" s="79">
        <v>0.3</v>
      </c>
      <c r="AB441" s="79">
        <v>0.15</v>
      </c>
      <c r="AC441" s="79">
        <v>0.3</v>
      </c>
      <c r="AD441" s="64" t="s">
        <v>25</v>
      </c>
    </row>
    <row r="442" spans="1:30" ht="17.25" thickBot="1">
      <c r="A442" s="73">
        <v>440</v>
      </c>
      <c r="B442" s="58" t="s">
        <v>2770</v>
      </c>
      <c r="C442" s="59" t="s">
        <v>1815</v>
      </c>
      <c r="D442" s="70" t="s">
        <v>111</v>
      </c>
      <c r="E442" s="59" t="s">
        <v>2671</v>
      </c>
      <c r="F442" s="70" t="s">
        <v>3848</v>
      </c>
      <c r="G442" s="70">
        <v>1991</v>
      </c>
      <c r="H442" s="60">
        <v>0</v>
      </c>
      <c r="I442" s="61"/>
      <c r="J442" s="61"/>
      <c r="K442" s="61"/>
      <c r="L442" s="61"/>
      <c r="M442" s="60">
        <v>0</v>
      </c>
      <c r="N442" s="61"/>
      <c r="O442" s="61">
        <v>0</v>
      </c>
      <c r="P442" s="60">
        <v>0</v>
      </c>
      <c r="Q442" s="61"/>
      <c r="R442" s="72">
        <v>1</v>
      </c>
      <c r="S442" s="60"/>
      <c r="T442" s="61"/>
      <c r="U442" s="61"/>
      <c r="V442" s="61"/>
      <c r="W442" s="61"/>
      <c r="X442" s="61"/>
      <c r="Y442" s="60"/>
      <c r="Z442" s="61"/>
      <c r="AA442" s="61"/>
      <c r="AB442" s="61"/>
      <c r="AC442" s="61"/>
      <c r="AD442" s="64" t="s">
        <v>25</v>
      </c>
    </row>
    <row r="443" spans="1:30" ht="17.25" thickBot="1">
      <c r="A443" s="73">
        <v>441</v>
      </c>
      <c r="B443" s="58" t="s">
        <v>323</v>
      </c>
      <c r="C443" s="59" t="s">
        <v>1844</v>
      </c>
      <c r="D443" s="70" t="s">
        <v>1813</v>
      </c>
      <c r="E443" s="59" t="s">
        <v>65</v>
      </c>
      <c r="F443" s="70" t="s">
        <v>3696</v>
      </c>
      <c r="G443" s="70">
        <v>1994</v>
      </c>
      <c r="H443" s="71">
        <v>4</v>
      </c>
      <c r="I443" s="72">
        <v>284</v>
      </c>
      <c r="J443" s="72">
        <v>71</v>
      </c>
      <c r="K443" s="72">
        <v>63.1</v>
      </c>
      <c r="L443" s="72">
        <v>3.2</v>
      </c>
      <c r="M443" s="71">
        <v>3</v>
      </c>
      <c r="N443" s="72">
        <v>90</v>
      </c>
      <c r="O443" s="72">
        <v>2</v>
      </c>
      <c r="P443" s="71">
        <v>1</v>
      </c>
      <c r="Q443" s="72">
        <v>15</v>
      </c>
      <c r="R443" s="61">
        <v>0</v>
      </c>
      <c r="S443" s="71">
        <v>3</v>
      </c>
      <c r="T443" s="72">
        <v>9</v>
      </c>
      <c r="U443" s="72">
        <v>2</v>
      </c>
      <c r="V443" s="79">
        <v>7</v>
      </c>
      <c r="W443" s="79">
        <v>2.2200000000000002</v>
      </c>
      <c r="X443" s="79">
        <v>0.05</v>
      </c>
      <c r="Y443" s="71">
        <v>9.1999999999999993</v>
      </c>
      <c r="Z443" s="72">
        <v>1.9</v>
      </c>
      <c r="AA443" s="79">
        <v>7.3</v>
      </c>
      <c r="AB443" s="79">
        <v>2.31</v>
      </c>
      <c r="AC443" s="79">
        <v>1.61</v>
      </c>
      <c r="AD443" s="64" t="s">
        <v>25</v>
      </c>
    </row>
    <row r="444" spans="1:30" ht="17.25" thickBot="1">
      <c r="A444" s="73">
        <v>442</v>
      </c>
      <c r="B444" s="58" t="s">
        <v>2338</v>
      </c>
      <c r="C444" s="59" t="s">
        <v>1844</v>
      </c>
      <c r="D444" s="70" t="s">
        <v>102</v>
      </c>
      <c r="E444" s="59" t="s">
        <v>93</v>
      </c>
      <c r="F444" s="70" t="s">
        <v>3697</v>
      </c>
      <c r="G444" s="70">
        <v>2002</v>
      </c>
      <c r="H444" s="71">
        <v>5</v>
      </c>
      <c r="I444" s="72">
        <v>244</v>
      </c>
      <c r="J444" s="72">
        <v>49</v>
      </c>
      <c r="K444" s="72">
        <v>54.2</v>
      </c>
      <c r="L444" s="72">
        <v>2.7</v>
      </c>
      <c r="M444" s="71">
        <v>3</v>
      </c>
      <c r="N444" s="72">
        <v>67</v>
      </c>
      <c r="O444" s="61">
        <v>0</v>
      </c>
      <c r="P444" s="71">
        <v>2</v>
      </c>
      <c r="Q444" s="72">
        <v>22</v>
      </c>
      <c r="R444" s="61">
        <v>0</v>
      </c>
      <c r="S444" s="71">
        <v>0.6</v>
      </c>
      <c r="T444" s="72">
        <v>1</v>
      </c>
      <c r="U444" s="72">
        <v>7</v>
      </c>
      <c r="V444" s="78">
        <v>-6</v>
      </c>
      <c r="W444" s="78">
        <v>-2.21</v>
      </c>
      <c r="X444" s="78">
        <v>-2.21</v>
      </c>
      <c r="Y444" s="71">
        <v>3.3</v>
      </c>
      <c r="Z444" s="72">
        <v>5.8</v>
      </c>
      <c r="AA444" s="78">
        <v>-2.6</v>
      </c>
      <c r="AB444" s="78">
        <v>-0.95</v>
      </c>
      <c r="AC444" s="78">
        <v>-0.66</v>
      </c>
      <c r="AD444" s="64" t="s">
        <v>25</v>
      </c>
    </row>
    <row r="445" spans="1:30" ht="17.25" thickBot="1">
      <c r="A445" s="73">
        <v>443</v>
      </c>
      <c r="B445" s="58" t="s">
        <v>324</v>
      </c>
      <c r="C445" s="59" t="s">
        <v>1825</v>
      </c>
      <c r="D445" s="70" t="s">
        <v>104</v>
      </c>
      <c r="E445" s="59" t="s">
        <v>81</v>
      </c>
      <c r="F445" s="70" t="s">
        <v>3698</v>
      </c>
      <c r="G445" s="70">
        <v>1984</v>
      </c>
      <c r="H445" s="71">
        <v>5</v>
      </c>
      <c r="I445" s="72">
        <v>450</v>
      </c>
      <c r="J445" s="72">
        <v>90</v>
      </c>
      <c r="K445" s="72">
        <v>100</v>
      </c>
      <c r="L445" s="72">
        <v>5</v>
      </c>
      <c r="M445" s="71">
        <v>5</v>
      </c>
      <c r="N445" s="72">
        <v>90</v>
      </c>
      <c r="O445" s="72">
        <v>5</v>
      </c>
      <c r="P445" s="60">
        <v>0</v>
      </c>
      <c r="Q445" s="61"/>
      <c r="R445" s="61">
        <v>0</v>
      </c>
      <c r="S445" s="71">
        <v>1</v>
      </c>
      <c r="T445" s="72">
        <v>5</v>
      </c>
      <c r="U445" s="72">
        <v>5</v>
      </c>
      <c r="V445" s="61">
        <v>0</v>
      </c>
      <c r="W445" s="61">
        <v>0</v>
      </c>
      <c r="X445" s="61"/>
      <c r="Y445" s="71">
        <v>10.199999999999999</v>
      </c>
      <c r="Z445" s="72">
        <v>5.3</v>
      </c>
      <c r="AA445" s="79">
        <v>4.9000000000000004</v>
      </c>
      <c r="AB445" s="79">
        <v>0.99</v>
      </c>
      <c r="AC445" s="61"/>
      <c r="AD445" s="64" t="s">
        <v>25</v>
      </c>
    </row>
    <row r="446" spans="1:30" ht="17.25" thickBot="1">
      <c r="A446" s="73">
        <v>444</v>
      </c>
      <c r="B446" s="58" t="s">
        <v>3699</v>
      </c>
      <c r="C446" s="59" t="s">
        <v>1849</v>
      </c>
      <c r="D446" s="70" t="s">
        <v>102</v>
      </c>
      <c r="E446" s="59" t="s">
        <v>95</v>
      </c>
      <c r="F446" s="70" t="s">
        <v>3700</v>
      </c>
      <c r="G446" s="70">
        <v>1999</v>
      </c>
      <c r="H446" s="71">
        <v>1</v>
      </c>
      <c r="I446" s="72">
        <v>18</v>
      </c>
      <c r="J446" s="72">
        <v>18</v>
      </c>
      <c r="K446" s="72">
        <v>4</v>
      </c>
      <c r="L446" s="72">
        <v>0.2</v>
      </c>
      <c r="M446" s="60">
        <v>0</v>
      </c>
      <c r="N446" s="61"/>
      <c r="O446" s="61">
        <v>0</v>
      </c>
      <c r="P446" s="71">
        <v>1</v>
      </c>
      <c r="Q446" s="72">
        <v>18</v>
      </c>
      <c r="R446" s="61">
        <v>0</v>
      </c>
      <c r="S446" s="71">
        <v>1</v>
      </c>
      <c r="T446" s="61">
        <v>0</v>
      </c>
      <c r="U446" s="61">
        <v>0</v>
      </c>
      <c r="V446" s="61">
        <v>0</v>
      </c>
      <c r="W446" s="61">
        <v>0</v>
      </c>
      <c r="X446" s="79">
        <v>0.83</v>
      </c>
      <c r="Y446" s="71">
        <v>0.6</v>
      </c>
      <c r="Z446" s="72">
        <v>0.6</v>
      </c>
      <c r="AA446" s="61">
        <v>0</v>
      </c>
      <c r="AB446" s="78">
        <v>-0.06</v>
      </c>
      <c r="AC446" s="79">
        <v>0.88</v>
      </c>
      <c r="AD446" s="64" t="s">
        <v>25</v>
      </c>
    </row>
    <row r="447" spans="1:30" ht="17.25" thickBot="1">
      <c r="A447" s="73">
        <v>445</v>
      </c>
      <c r="B447" s="58" t="s">
        <v>325</v>
      </c>
      <c r="C447" s="59" t="s">
        <v>1815</v>
      </c>
      <c r="D447" s="70" t="s">
        <v>103</v>
      </c>
      <c r="E447" s="59" t="s">
        <v>71</v>
      </c>
      <c r="F447" s="70" t="s">
        <v>3701</v>
      </c>
      <c r="G447" s="70">
        <v>2000</v>
      </c>
      <c r="H447" s="71">
        <v>3</v>
      </c>
      <c r="I447" s="72">
        <v>97</v>
      </c>
      <c r="J447" s="72">
        <v>32</v>
      </c>
      <c r="K447" s="72">
        <v>21.6</v>
      </c>
      <c r="L447" s="72">
        <v>1.1000000000000001</v>
      </c>
      <c r="M447" s="71">
        <v>1</v>
      </c>
      <c r="N447" s="72">
        <v>74</v>
      </c>
      <c r="O447" s="61">
        <v>0</v>
      </c>
      <c r="P447" s="71">
        <v>2</v>
      </c>
      <c r="Q447" s="72">
        <v>12</v>
      </c>
      <c r="R447" s="72">
        <v>2</v>
      </c>
      <c r="S447" s="71">
        <v>2.33</v>
      </c>
      <c r="T447" s="72">
        <v>2</v>
      </c>
      <c r="U447" s="72">
        <v>3</v>
      </c>
      <c r="V447" s="78">
        <v>-1</v>
      </c>
      <c r="W447" s="78">
        <v>-0.93</v>
      </c>
      <c r="X447" s="78">
        <v>-3.22</v>
      </c>
      <c r="Y447" s="71">
        <v>1.4</v>
      </c>
      <c r="Z447" s="72">
        <v>2.1</v>
      </c>
      <c r="AA447" s="78">
        <v>-0.7</v>
      </c>
      <c r="AB447" s="78">
        <v>-0.65</v>
      </c>
      <c r="AC447" s="78">
        <v>-1.47</v>
      </c>
      <c r="AD447" s="64" t="s">
        <v>25</v>
      </c>
    </row>
    <row r="448" spans="1:30" ht="17.25" thickBot="1">
      <c r="A448" s="73">
        <v>446</v>
      </c>
      <c r="B448" s="58" t="s">
        <v>3239</v>
      </c>
      <c r="C448" s="59" t="s">
        <v>1815</v>
      </c>
      <c r="D448" s="70" t="s">
        <v>1836</v>
      </c>
      <c r="E448" s="59" t="s">
        <v>95</v>
      </c>
      <c r="F448" s="70" t="s">
        <v>3849</v>
      </c>
      <c r="G448" s="70">
        <v>1991</v>
      </c>
      <c r="H448" s="60">
        <v>0</v>
      </c>
      <c r="I448" s="61"/>
      <c r="J448" s="61"/>
      <c r="K448" s="61"/>
      <c r="L448" s="61"/>
      <c r="M448" s="60">
        <v>0</v>
      </c>
      <c r="N448" s="61"/>
      <c r="O448" s="61">
        <v>0</v>
      </c>
      <c r="P448" s="60">
        <v>0</v>
      </c>
      <c r="Q448" s="61"/>
      <c r="R448" s="72">
        <v>2</v>
      </c>
      <c r="S448" s="60"/>
      <c r="T448" s="61"/>
      <c r="U448" s="61"/>
      <c r="V448" s="61"/>
      <c r="W448" s="61"/>
      <c r="X448" s="61"/>
      <c r="Y448" s="60"/>
      <c r="Z448" s="61"/>
      <c r="AA448" s="61"/>
      <c r="AB448" s="61"/>
      <c r="AC448" s="61"/>
      <c r="AD448" s="64" t="s">
        <v>25</v>
      </c>
    </row>
    <row r="449" spans="1:30" ht="17.25" thickBot="1">
      <c r="A449" s="73">
        <v>447</v>
      </c>
      <c r="B449" s="58" t="s">
        <v>326</v>
      </c>
      <c r="C449" s="59" t="s">
        <v>1815</v>
      </c>
      <c r="D449" s="70" t="s">
        <v>1822</v>
      </c>
      <c r="E449" s="59" t="s">
        <v>63</v>
      </c>
      <c r="F449" s="70" t="s">
        <v>3850</v>
      </c>
      <c r="G449" s="70">
        <v>2000</v>
      </c>
      <c r="H449" s="60">
        <v>0</v>
      </c>
      <c r="I449" s="61"/>
      <c r="J449" s="61"/>
      <c r="K449" s="61"/>
      <c r="L449" s="61"/>
      <c r="M449" s="60">
        <v>0</v>
      </c>
      <c r="N449" s="61"/>
      <c r="O449" s="61">
        <v>0</v>
      </c>
      <c r="P449" s="60">
        <v>0</v>
      </c>
      <c r="Q449" s="61"/>
      <c r="R449" s="72">
        <v>5</v>
      </c>
      <c r="S449" s="60"/>
      <c r="T449" s="61"/>
      <c r="U449" s="61"/>
      <c r="V449" s="61"/>
      <c r="W449" s="61"/>
      <c r="X449" s="61"/>
      <c r="Y449" s="60"/>
      <c r="Z449" s="61"/>
      <c r="AA449" s="61"/>
      <c r="AB449" s="61"/>
      <c r="AC449" s="61"/>
      <c r="AD449" s="64" t="s">
        <v>25</v>
      </c>
    </row>
    <row r="450" spans="1:30" ht="17.25" thickBot="1">
      <c r="A450" s="73">
        <v>448</v>
      </c>
      <c r="B450" s="58" t="s">
        <v>327</v>
      </c>
      <c r="C450" s="59" t="s">
        <v>1815</v>
      </c>
      <c r="D450" s="70" t="s">
        <v>102</v>
      </c>
      <c r="E450" s="59" t="s">
        <v>95</v>
      </c>
      <c r="F450" s="70" t="s">
        <v>3702</v>
      </c>
      <c r="G450" s="70">
        <v>1997</v>
      </c>
      <c r="H450" s="71">
        <v>5</v>
      </c>
      <c r="I450" s="72">
        <v>450</v>
      </c>
      <c r="J450" s="72">
        <v>90</v>
      </c>
      <c r="K450" s="72">
        <v>100</v>
      </c>
      <c r="L450" s="72">
        <v>5</v>
      </c>
      <c r="M450" s="71">
        <v>5</v>
      </c>
      <c r="N450" s="72">
        <v>90</v>
      </c>
      <c r="O450" s="72">
        <v>5</v>
      </c>
      <c r="P450" s="60">
        <v>0</v>
      </c>
      <c r="Q450" s="61"/>
      <c r="R450" s="61">
        <v>0</v>
      </c>
      <c r="S450" s="71">
        <v>0.6</v>
      </c>
      <c r="T450" s="72">
        <v>4</v>
      </c>
      <c r="U450" s="72">
        <v>8</v>
      </c>
      <c r="V450" s="78">
        <v>-4</v>
      </c>
      <c r="W450" s="78">
        <v>-0.8</v>
      </c>
      <c r="X450" s="61"/>
      <c r="Y450" s="71">
        <v>6.4</v>
      </c>
      <c r="Z450" s="72">
        <v>10.9</v>
      </c>
      <c r="AA450" s="78">
        <v>-4.5999999999999996</v>
      </c>
      <c r="AB450" s="78">
        <v>-0.91</v>
      </c>
      <c r="AC450" s="61"/>
      <c r="AD450" s="64" t="s">
        <v>25</v>
      </c>
    </row>
    <row r="451" spans="1:30" ht="17.25" thickBot="1">
      <c r="A451" s="73">
        <v>449</v>
      </c>
      <c r="B451" s="58" t="s">
        <v>328</v>
      </c>
      <c r="C451" s="59" t="s">
        <v>1867</v>
      </c>
      <c r="D451" s="70" t="s">
        <v>102</v>
      </c>
      <c r="E451" s="59" t="s">
        <v>71</v>
      </c>
      <c r="F451" s="70" t="s">
        <v>3703</v>
      </c>
      <c r="G451" s="70">
        <v>1999</v>
      </c>
      <c r="H451" s="71">
        <v>3</v>
      </c>
      <c r="I451" s="72">
        <v>149</v>
      </c>
      <c r="J451" s="72">
        <v>50</v>
      </c>
      <c r="K451" s="72">
        <v>33.1</v>
      </c>
      <c r="L451" s="72">
        <v>1.7</v>
      </c>
      <c r="M451" s="71">
        <v>2</v>
      </c>
      <c r="N451" s="72">
        <v>73</v>
      </c>
      <c r="O451" s="61">
        <v>0</v>
      </c>
      <c r="P451" s="71">
        <v>1</v>
      </c>
      <c r="Q451" s="72">
        <v>3</v>
      </c>
      <c r="R451" s="72">
        <v>2</v>
      </c>
      <c r="S451" s="71">
        <v>3</v>
      </c>
      <c r="T451" s="72">
        <v>5</v>
      </c>
      <c r="U451" s="72">
        <v>2</v>
      </c>
      <c r="V451" s="79">
        <v>3</v>
      </c>
      <c r="W451" s="79">
        <v>1.81</v>
      </c>
      <c r="X451" s="79">
        <v>0.32</v>
      </c>
      <c r="Y451" s="71">
        <v>3.7</v>
      </c>
      <c r="Z451" s="72">
        <v>1.6</v>
      </c>
      <c r="AA451" s="79">
        <v>2.1</v>
      </c>
      <c r="AB451" s="79">
        <v>1.28</v>
      </c>
      <c r="AC451" s="79">
        <v>1.17</v>
      </c>
      <c r="AD451" s="64" t="s">
        <v>25</v>
      </c>
    </row>
    <row r="452" spans="1:30" ht="17.25" thickBot="1">
      <c r="A452" s="73">
        <v>450</v>
      </c>
      <c r="B452" s="58" t="s">
        <v>329</v>
      </c>
      <c r="C452" s="59" t="s">
        <v>1848</v>
      </c>
      <c r="D452" s="70" t="s">
        <v>103</v>
      </c>
      <c r="E452" s="59" t="s">
        <v>91</v>
      </c>
      <c r="F452" s="70" t="s">
        <v>3704</v>
      </c>
      <c r="G452" s="70">
        <v>1995</v>
      </c>
      <c r="H452" s="71">
        <v>4</v>
      </c>
      <c r="I452" s="72">
        <v>304</v>
      </c>
      <c r="J452" s="72">
        <v>76</v>
      </c>
      <c r="K452" s="72">
        <v>67.599999999999994</v>
      </c>
      <c r="L452" s="72">
        <v>3.4</v>
      </c>
      <c r="M452" s="71">
        <v>4</v>
      </c>
      <c r="N452" s="72">
        <v>76</v>
      </c>
      <c r="O452" s="72">
        <v>2</v>
      </c>
      <c r="P452" s="60">
        <v>0</v>
      </c>
      <c r="Q452" s="61"/>
      <c r="R452" s="61">
        <v>0</v>
      </c>
      <c r="S452" s="71">
        <v>1.75</v>
      </c>
      <c r="T452" s="72">
        <v>6</v>
      </c>
      <c r="U452" s="72">
        <v>5</v>
      </c>
      <c r="V452" s="79">
        <v>1</v>
      </c>
      <c r="W452" s="79">
        <v>0.3</v>
      </c>
      <c r="X452" s="78">
        <v>-0.94</v>
      </c>
      <c r="Y452" s="71">
        <v>5</v>
      </c>
      <c r="Z452" s="72">
        <v>7.9</v>
      </c>
      <c r="AA452" s="78">
        <v>-2.9</v>
      </c>
      <c r="AB452" s="78">
        <v>-0.85</v>
      </c>
      <c r="AC452" s="78">
        <v>-1.1399999999999999</v>
      </c>
      <c r="AD452" s="64" t="s">
        <v>25</v>
      </c>
    </row>
    <row r="453" spans="1:30" ht="17.25" thickBot="1">
      <c r="A453" s="73">
        <v>451</v>
      </c>
      <c r="B453" s="58" t="s">
        <v>2731</v>
      </c>
      <c r="C453" s="59" t="s">
        <v>1825</v>
      </c>
      <c r="D453" s="70" t="s">
        <v>103</v>
      </c>
      <c r="E453" s="59" t="s">
        <v>2356</v>
      </c>
      <c r="F453" s="70" t="s">
        <v>3700</v>
      </c>
      <c r="G453" s="70">
        <v>1999</v>
      </c>
      <c r="H453" s="71">
        <v>5</v>
      </c>
      <c r="I453" s="72">
        <v>338</v>
      </c>
      <c r="J453" s="72">
        <v>68</v>
      </c>
      <c r="K453" s="72">
        <v>75.099999999999994</v>
      </c>
      <c r="L453" s="72">
        <v>3.8</v>
      </c>
      <c r="M453" s="71">
        <v>4</v>
      </c>
      <c r="N453" s="72">
        <v>82</v>
      </c>
      <c r="O453" s="72">
        <v>3</v>
      </c>
      <c r="P453" s="71">
        <v>1</v>
      </c>
      <c r="Q453" s="72">
        <v>11</v>
      </c>
      <c r="R453" s="61">
        <v>0</v>
      </c>
      <c r="S453" s="71">
        <v>0.2</v>
      </c>
      <c r="T453" s="72">
        <v>5</v>
      </c>
      <c r="U453" s="72">
        <v>7</v>
      </c>
      <c r="V453" s="78">
        <v>-2</v>
      </c>
      <c r="W453" s="78">
        <v>-0.53</v>
      </c>
      <c r="X453" s="79">
        <v>1.07</v>
      </c>
      <c r="Y453" s="71">
        <v>2.7</v>
      </c>
      <c r="Z453" s="72">
        <v>9.1999999999999993</v>
      </c>
      <c r="AA453" s="78">
        <v>-6.4</v>
      </c>
      <c r="AB453" s="78">
        <v>-1.71</v>
      </c>
      <c r="AC453" s="78">
        <v>-0.53</v>
      </c>
      <c r="AD453" s="64" t="s">
        <v>25</v>
      </c>
    </row>
    <row r="454" spans="1:30" ht="17.25" thickBot="1">
      <c r="A454" s="73">
        <v>452</v>
      </c>
      <c r="B454" s="58" t="s">
        <v>330</v>
      </c>
      <c r="C454" s="59" t="s">
        <v>1815</v>
      </c>
      <c r="D454" s="70" t="s">
        <v>102</v>
      </c>
      <c r="E454" s="59" t="s">
        <v>75</v>
      </c>
      <c r="F454" s="70" t="s">
        <v>3851</v>
      </c>
      <c r="G454" s="70">
        <v>2002</v>
      </c>
      <c r="H454" s="60">
        <v>0</v>
      </c>
      <c r="I454" s="61"/>
      <c r="J454" s="61"/>
      <c r="K454" s="61"/>
      <c r="L454" s="61"/>
      <c r="M454" s="60">
        <v>0</v>
      </c>
      <c r="N454" s="61"/>
      <c r="O454" s="61">
        <v>0</v>
      </c>
      <c r="P454" s="60">
        <v>0</v>
      </c>
      <c r="Q454" s="61"/>
      <c r="R454" s="72">
        <v>1</v>
      </c>
      <c r="S454" s="60"/>
      <c r="T454" s="61"/>
      <c r="U454" s="61"/>
      <c r="V454" s="61"/>
      <c r="W454" s="61"/>
      <c r="X454" s="61"/>
      <c r="Y454" s="60"/>
      <c r="Z454" s="61"/>
      <c r="AA454" s="61"/>
      <c r="AB454" s="61"/>
      <c r="AC454" s="61"/>
      <c r="AD454" s="64" t="s">
        <v>25</v>
      </c>
    </row>
    <row r="455" spans="1:30" ht="17.25" thickBot="1">
      <c r="A455" s="73">
        <v>453</v>
      </c>
      <c r="B455" s="58" t="s">
        <v>377</v>
      </c>
      <c r="C455" s="59" t="s">
        <v>1815</v>
      </c>
      <c r="D455" s="70" t="s">
        <v>111</v>
      </c>
      <c r="E455" s="59" t="s">
        <v>73</v>
      </c>
      <c r="F455" s="70" t="s">
        <v>3705</v>
      </c>
      <c r="G455" s="70">
        <v>1990</v>
      </c>
      <c r="H455" s="71">
        <v>3</v>
      </c>
      <c r="I455" s="72">
        <v>270</v>
      </c>
      <c r="J455" s="72">
        <v>90</v>
      </c>
      <c r="K455" s="72">
        <v>60</v>
      </c>
      <c r="L455" s="72">
        <v>3</v>
      </c>
      <c r="M455" s="71">
        <v>3</v>
      </c>
      <c r="N455" s="72">
        <v>90</v>
      </c>
      <c r="O455" s="72">
        <v>3</v>
      </c>
      <c r="P455" s="60">
        <v>0</v>
      </c>
      <c r="Q455" s="61"/>
      <c r="R455" s="72">
        <v>2</v>
      </c>
      <c r="S455" s="71">
        <v>3</v>
      </c>
      <c r="T455" s="72">
        <v>11</v>
      </c>
      <c r="U455" s="72">
        <v>3</v>
      </c>
      <c r="V455" s="79">
        <v>8</v>
      </c>
      <c r="W455" s="79">
        <v>2.67</v>
      </c>
      <c r="X455" s="79">
        <v>2.67</v>
      </c>
      <c r="Y455" s="71">
        <v>7.9</v>
      </c>
      <c r="Z455" s="72">
        <v>4.5</v>
      </c>
      <c r="AA455" s="79">
        <v>3.4</v>
      </c>
      <c r="AB455" s="79">
        <v>1.1399999999999999</v>
      </c>
      <c r="AC455" s="79">
        <v>1.9</v>
      </c>
      <c r="AD455" s="64" t="s">
        <v>25</v>
      </c>
    </row>
    <row r="456" spans="1:30" ht="17.25" thickBot="1">
      <c r="A456" s="73">
        <v>454</v>
      </c>
      <c r="B456" s="58" t="s">
        <v>331</v>
      </c>
      <c r="C456" s="59" t="s">
        <v>1815</v>
      </c>
      <c r="D456" s="70" t="s">
        <v>1813</v>
      </c>
      <c r="E456" s="59" t="s">
        <v>81</v>
      </c>
      <c r="F456" s="70" t="s">
        <v>3706</v>
      </c>
      <c r="G456" s="70">
        <v>1994</v>
      </c>
      <c r="H456" s="71">
        <v>5</v>
      </c>
      <c r="I456" s="72">
        <v>439</v>
      </c>
      <c r="J456" s="72">
        <v>88</v>
      </c>
      <c r="K456" s="72">
        <v>97.6</v>
      </c>
      <c r="L456" s="72">
        <v>4.9000000000000004</v>
      </c>
      <c r="M456" s="71">
        <v>5</v>
      </c>
      <c r="N456" s="72">
        <v>88</v>
      </c>
      <c r="O456" s="72">
        <v>3</v>
      </c>
      <c r="P456" s="60">
        <v>0</v>
      </c>
      <c r="Q456" s="61"/>
      <c r="R456" s="61">
        <v>0</v>
      </c>
      <c r="S456" s="71">
        <v>1</v>
      </c>
      <c r="T456" s="72">
        <v>5</v>
      </c>
      <c r="U456" s="72">
        <v>5</v>
      </c>
      <c r="V456" s="61">
        <v>0</v>
      </c>
      <c r="W456" s="61">
        <v>0</v>
      </c>
      <c r="X456" s="61">
        <v>0</v>
      </c>
      <c r="Y456" s="71">
        <v>10.199999999999999</v>
      </c>
      <c r="Z456" s="72">
        <v>5.2</v>
      </c>
      <c r="AA456" s="79">
        <v>5</v>
      </c>
      <c r="AB456" s="79">
        <v>1.02</v>
      </c>
      <c r="AC456" s="79">
        <v>1.32</v>
      </c>
      <c r="AD456" s="64" t="s">
        <v>25</v>
      </c>
    </row>
    <row r="457" spans="1:30" ht="17.25" thickBot="1">
      <c r="A457" s="73">
        <v>455</v>
      </c>
      <c r="B457" s="58" t="s">
        <v>378</v>
      </c>
      <c r="C457" s="59" t="s">
        <v>1843</v>
      </c>
      <c r="D457" s="70" t="s">
        <v>111</v>
      </c>
      <c r="E457" s="59" t="s">
        <v>77</v>
      </c>
      <c r="F457" s="70" t="s">
        <v>3852</v>
      </c>
      <c r="G457" s="70">
        <v>1995</v>
      </c>
      <c r="H457" s="60">
        <v>0</v>
      </c>
      <c r="I457" s="61"/>
      <c r="J457" s="61"/>
      <c r="K457" s="61"/>
      <c r="L457" s="61"/>
      <c r="M457" s="60">
        <v>0</v>
      </c>
      <c r="N457" s="61"/>
      <c r="O457" s="61">
        <v>0</v>
      </c>
      <c r="P457" s="60">
        <v>0</v>
      </c>
      <c r="Q457" s="61"/>
      <c r="R457" s="72">
        <v>4</v>
      </c>
      <c r="S457" s="60"/>
      <c r="T457" s="61"/>
      <c r="U457" s="61"/>
      <c r="V457" s="61"/>
      <c r="W457" s="61"/>
      <c r="X457" s="61"/>
      <c r="Y457" s="60"/>
      <c r="Z457" s="61"/>
      <c r="AA457" s="61"/>
      <c r="AB457" s="61"/>
      <c r="AC457" s="61"/>
      <c r="AD457" s="64" t="s">
        <v>25</v>
      </c>
    </row>
    <row r="458" spans="1:30" ht="17.25" thickBot="1">
      <c r="A458" s="73">
        <v>456</v>
      </c>
      <c r="B458" s="58" t="s">
        <v>3853</v>
      </c>
      <c r="C458" s="59" t="s">
        <v>1815</v>
      </c>
      <c r="D458" s="70" t="s">
        <v>102</v>
      </c>
      <c r="E458" s="59" t="s">
        <v>81</v>
      </c>
      <c r="F458" s="70" t="s">
        <v>3220</v>
      </c>
      <c r="G458" s="70">
        <v>2005</v>
      </c>
      <c r="H458" s="60">
        <v>0</v>
      </c>
      <c r="I458" s="61"/>
      <c r="J458" s="61"/>
      <c r="K458" s="61"/>
      <c r="L458" s="61"/>
      <c r="M458" s="60">
        <v>0</v>
      </c>
      <c r="N458" s="61"/>
      <c r="O458" s="61">
        <v>0</v>
      </c>
      <c r="P458" s="60">
        <v>0</v>
      </c>
      <c r="Q458" s="61"/>
      <c r="R458" s="72">
        <v>1</v>
      </c>
      <c r="S458" s="60"/>
      <c r="T458" s="61"/>
      <c r="U458" s="61"/>
      <c r="V458" s="61"/>
      <c r="W458" s="61"/>
      <c r="X458" s="61"/>
      <c r="Y458" s="60"/>
      <c r="Z458" s="61"/>
      <c r="AA458" s="61"/>
      <c r="AB458" s="61"/>
      <c r="AC458" s="61"/>
      <c r="AD458" s="64" t="s">
        <v>25</v>
      </c>
    </row>
    <row r="459" spans="1:30" ht="17.25" thickBot="1">
      <c r="A459" s="73">
        <v>457</v>
      </c>
      <c r="B459" s="58" t="s">
        <v>2732</v>
      </c>
      <c r="C459" s="59" t="s">
        <v>1873</v>
      </c>
      <c r="D459" s="70" t="s">
        <v>103</v>
      </c>
      <c r="E459" s="59" t="s">
        <v>79</v>
      </c>
      <c r="F459" s="70" t="s">
        <v>3707</v>
      </c>
      <c r="G459" s="70">
        <v>2000</v>
      </c>
      <c r="H459" s="71">
        <v>5</v>
      </c>
      <c r="I459" s="72">
        <v>450</v>
      </c>
      <c r="J459" s="72">
        <v>90</v>
      </c>
      <c r="K459" s="72">
        <v>100</v>
      </c>
      <c r="L459" s="72">
        <v>5</v>
      </c>
      <c r="M459" s="71">
        <v>5</v>
      </c>
      <c r="N459" s="72">
        <v>90</v>
      </c>
      <c r="O459" s="72">
        <v>5</v>
      </c>
      <c r="P459" s="60">
        <v>0</v>
      </c>
      <c r="Q459" s="61"/>
      <c r="R459" s="61">
        <v>0</v>
      </c>
      <c r="S459" s="71">
        <v>2.6</v>
      </c>
      <c r="T459" s="72">
        <v>12</v>
      </c>
      <c r="U459" s="72">
        <v>4</v>
      </c>
      <c r="V459" s="79">
        <v>8</v>
      </c>
      <c r="W459" s="79">
        <v>1.6</v>
      </c>
      <c r="X459" s="61"/>
      <c r="Y459" s="71">
        <v>10.199999999999999</v>
      </c>
      <c r="Z459" s="72">
        <v>5.9</v>
      </c>
      <c r="AA459" s="79">
        <v>4.3</v>
      </c>
      <c r="AB459" s="79">
        <v>0.85</v>
      </c>
      <c r="AC459" s="61"/>
      <c r="AD459" s="64" t="s">
        <v>25</v>
      </c>
    </row>
    <row r="460" spans="1:30" ht="17.25" thickBot="1">
      <c r="A460" s="73">
        <v>458</v>
      </c>
      <c r="B460" s="58" t="s">
        <v>332</v>
      </c>
      <c r="C460" s="59" t="s">
        <v>1815</v>
      </c>
      <c r="D460" s="70" t="s">
        <v>104</v>
      </c>
      <c r="E460" s="59" t="s">
        <v>67</v>
      </c>
      <c r="F460" s="70" t="s">
        <v>3708</v>
      </c>
      <c r="G460" s="70">
        <v>1995</v>
      </c>
      <c r="H460" s="71">
        <v>2</v>
      </c>
      <c r="I460" s="72">
        <v>77</v>
      </c>
      <c r="J460" s="72">
        <v>39</v>
      </c>
      <c r="K460" s="72">
        <v>17.100000000000001</v>
      </c>
      <c r="L460" s="72">
        <v>0.9</v>
      </c>
      <c r="M460" s="71">
        <v>1</v>
      </c>
      <c r="N460" s="72">
        <v>73</v>
      </c>
      <c r="O460" s="61">
        <v>0</v>
      </c>
      <c r="P460" s="71">
        <v>1</v>
      </c>
      <c r="Q460" s="72">
        <v>4</v>
      </c>
      <c r="R460" s="72">
        <v>3</v>
      </c>
      <c r="S460" s="60">
        <v>0</v>
      </c>
      <c r="T460" s="61">
        <v>0</v>
      </c>
      <c r="U460" s="72">
        <v>4</v>
      </c>
      <c r="V460" s="78">
        <v>-4</v>
      </c>
      <c r="W460" s="78">
        <v>-4.68</v>
      </c>
      <c r="X460" s="78">
        <v>-5.88</v>
      </c>
      <c r="Y460" s="71">
        <v>1.1000000000000001</v>
      </c>
      <c r="Z460" s="72">
        <v>1.6</v>
      </c>
      <c r="AA460" s="78">
        <v>-0.5</v>
      </c>
      <c r="AB460" s="78">
        <v>-0.56000000000000005</v>
      </c>
      <c r="AC460" s="78">
        <v>-1.36</v>
      </c>
      <c r="AD460" s="64" t="s">
        <v>25</v>
      </c>
    </row>
    <row r="461" spans="1:30" ht="17.25" thickBot="1">
      <c r="A461" s="73">
        <v>459</v>
      </c>
      <c r="B461" s="58" t="s">
        <v>333</v>
      </c>
      <c r="C461" s="59" t="s">
        <v>1815</v>
      </c>
      <c r="D461" s="70" t="s">
        <v>104</v>
      </c>
      <c r="E461" s="59" t="s">
        <v>96</v>
      </c>
      <c r="F461" s="70" t="s">
        <v>3709</v>
      </c>
      <c r="G461" s="70">
        <v>1992</v>
      </c>
      <c r="H461" s="71">
        <v>5</v>
      </c>
      <c r="I461" s="72">
        <v>449</v>
      </c>
      <c r="J461" s="72">
        <v>90</v>
      </c>
      <c r="K461" s="72">
        <v>99.8</v>
      </c>
      <c r="L461" s="72">
        <v>5</v>
      </c>
      <c r="M461" s="71">
        <v>5</v>
      </c>
      <c r="N461" s="72">
        <v>90</v>
      </c>
      <c r="O461" s="72">
        <v>4</v>
      </c>
      <c r="P461" s="60">
        <v>0</v>
      </c>
      <c r="Q461" s="61"/>
      <c r="R461" s="61">
        <v>0</v>
      </c>
      <c r="S461" s="71">
        <v>0.2</v>
      </c>
      <c r="T461" s="72">
        <v>2</v>
      </c>
      <c r="U461" s="72">
        <v>9</v>
      </c>
      <c r="V461" s="78">
        <v>-7</v>
      </c>
      <c r="W461" s="78">
        <v>-1.4</v>
      </c>
      <c r="X461" s="78">
        <v>-1.4</v>
      </c>
      <c r="Y461" s="71">
        <v>7.5</v>
      </c>
      <c r="Z461" s="72">
        <v>7.3</v>
      </c>
      <c r="AA461" s="79">
        <v>0.1</v>
      </c>
      <c r="AB461" s="79">
        <v>0.03</v>
      </c>
      <c r="AC461" s="79">
        <v>29.88</v>
      </c>
      <c r="AD461" s="64" t="s">
        <v>25</v>
      </c>
    </row>
    <row r="462" spans="1:30" ht="17.25" thickBot="1">
      <c r="A462" s="73">
        <v>460</v>
      </c>
      <c r="B462" s="58" t="s">
        <v>3210</v>
      </c>
      <c r="C462" s="59" t="s">
        <v>1844</v>
      </c>
      <c r="D462" s="70" t="s">
        <v>104</v>
      </c>
      <c r="E462" s="59" t="s">
        <v>87</v>
      </c>
      <c r="F462" s="70" t="s">
        <v>2984</v>
      </c>
      <c r="G462" s="70">
        <v>2000</v>
      </c>
      <c r="H462" s="71">
        <v>2</v>
      </c>
      <c r="I462" s="72">
        <v>57</v>
      </c>
      <c r="J462" s="72">
        <v>29</v>
      </c>
      <c r="K462" s="72">
        <v>12.7</v>
      </c>
      <c r="L462" s="72">
        <v>0.6</v>
      </c>
      <c r="M462" s="60">
        <v>0</v>
      </c>
      <c r="N462" s="61"/>
      <c r="O462" s="61">
        <v>0</v>
      </c>
      <c r="P462" s="71">
        <v>2</v>
      </c>
      <c r="Q462" s="72">
        <v>29</v>
      </c>
      <c r="R462" s="61">
        <v>0</v>
      </c>
      <c r="S462" s="71">
        <v>2</v>
      </c>
      <c r="T462" s="72">
        <v>1</v>
      </c>
      <c r="U462" s="61">
        <v>0</v>
      </c>
      <c r="V462" s="79">
        <v>1</v>
      </c>
      <c r="W462" s="79">
        <v>1.58</v>
      </c>
      <c r="X462" s="79">
        <v>1.81</v>
      </c>
      <c r="Y462" s="71">
        <v>0.5</v>
      </c>
      <c r="Z462" s="72">
        <v>1</v>
      </c>
      <c r="AA462" s="78">
        <v>-0.5</v>
      </c>
      <c r="AB462" s="78">
        <v>-0.79</v>
      </c>
      <c r="AC462" s="78">
        <v>-0.51</v>
      </c>
      <c r="AD462" s="64" t="s">
        <v>25</v>
      </c>
    </row>
    <row r="463" spans="1:30" ht="17.25" thickBot="1">
      <c r="A463" s="73">
        <v>461</v>
      </c>
      <c r="B463" s="58" t="s">
        <v>3211</v>
      </c>
      <c r="C463" s="59" t="s">
        <v>1815</v>
      </c>
      <c r="D463" s="70" t="s">
        <v>1822</v>
      </c>
      <c r="E463" s="59" t="s">
        <v>95</v>
      </c>
      <c r="F463" s="70" t="s">
        <v>3710</v>
      </c>
      <c r="G463" s="70">
        <v>1999</v>
      </c>
      <c r="H463" s="71">
        <v>2</v>
      </c>
      <c r="I463" s="72">
        <v>92</v>
      </c>
      <c r="J463" s="72">
        <v>46</v>
      </c>
      <c r="K463" s="72">
        <v>20.399999999999999</v>
      </c>
      <c r="L463" s="72">
        <v>1</v>
      </c>
      <c r="M463" s="71">
        <v>1</v>
      </c>
      <c r="N463" s="72">
        <v>72</v>
      </c>
      <c r="O463" s="61">
        <v>0</v>
      </c>
      <c r="P463" s="71">
        <v>1</v>
      </c>
      <c r="Q463" s="72">
        <v>20</v>
      </c>
      <c r="R463" s="61">
        <v>0</v>
      </c>
      <c r="S463" s="71">
        <v>1</v>
      </c>
      <c r="T463" s="72">
        <v>1</v>
      </c>
      <c r="U463" s="72">
        <v>1</v>
      </c>
      <c r="V463" s="61">
        <v>0</v>
      </c>
      <c r="W463" s="61">
        <v>0</v>
      </c>
      <c r="X463" s="79">
        <v>1.01</v>
      </c>
      <c r="Y463" s="71">
        <v>1.4</v>
      </c>
      <c r="Z463" s="72">
        <v>2.8</v>
      </c>
      <c r="AA463" s="78">
        <v>-1.4</v>
      </c>
      <c r="AB463" s="78">
        <v>-1.37</v>
      </c>
      <c r="AC463" s="78">
        <v>-0.56999999999999995</v>
      </c>
      <c r="AD463" s="64" t="s">
        <v>25</v>
      </c>
    </row>
    <row r="464" spans="1:30" ht="17.25" thickBot="1">
      <c r="A464" s="73">
        <v>462</v>
      </c>
      <c r="B464" s="58" t="s">
        <v>3711</v>
      </c>
      <c r="C464" s="59" t="s">
        <v>1815</v>
      </c>
      <c r="D464" s="70" t="s">
        <v>104</v>
      </c>
      <c r="E464" s="59" t="s">
        <v>2355</v>
      </c>
      <c r="F464" s="70" t="s">
        <v>3712</v>
      </c>
      <c r="G464" s="70">
        <v>1993</v>
      </c>
      <c r="H464" s="71">
        <v>1</v>
      </c>
      <c r="I464" s="72">
        <v>90</v>
      </c>
      <c r="J464" s="72">
        <v>90</v>
      </c>
      <c r="K464" s="72">
        <v>25</v>
      </c>
      <c r="L464" s="72">
        <v>1</v>
      </c>
      <c r="M464" s="71">
        <v>1</v>
      </c>
      <c r="N464" s="72">
        <v>90</v>
      </c>
      <c r="O464" s="72">
        <v>1</v>
      </c>
      <c r="P464" s="60">
        <v>0</v>
      </c>
      <c r="Q464" s="61"/>
      <c r="R464" s="61">
        <v>0</v>
      </c>
      <c r="S464" s="71">
        <v>1</v>
      </c>
      <c r="T464" s="72">
        <v>1</v>
      </c>
      <c r="U464" s="72">
        <v>1</v>
      </c>
      <c r="V464" s="61">
        <v>0</v>
      </c>
      <c r="W464" s="61">
        <v>0</v>
      </c>
      <c r="X464" s="79">
        <v>2.67</v>
      </c>
      <c r="Y464" s="71">
        <v>0.5</v>
      </c>
      <c r="Z464" s="72">
        <v>0.7</v>
      </c>
      <c r="AA464" s="78">
        <v>-0.2</v>
      </c>
      <c r="AB464" s="78">
        <v>-0.18</v>
      </c>
      <c r="AC464" s="79">
        <v>1.25</v>
      </c>
      <c r="AD464" s="64" t="s">
        <v>25</v>
      </c>
    </row>
    <row r="465" spans="1:30" ht="17.25" thickBot="1">
      <c r="A465" s="73">
        <v>463</v>
      </c>
      <c r="B465" s="58" t="s">
        <v>334</v>
      </c>
      <c r="C465" s="59" t="s">
        <v>1821</v>
      </c>
      <c r="D465" s="70" t="s">
        <v>104</v>
      </c>
      <c r="E465" s="59" t="s">
        <v>75</v>
      </c>
      <c r="F465" s="70" t="s">
        <v>3713</v>
      </c>
      <c r="G465" s="70">
        <v>1995</v>
      </c>
      <c r="H465" s="71">
        <v>5</v>
      </c>
      <c r="I465" s="72">
        <v>427</v>
      </c>
      <c r="J465" s="72">
        <v>85</v>
      </c>
      <c r="K465" s="72">
        <v>94.9</v>
      </c>
      <c r="L465" s="72">
        <v>4.7</v>
      </c>
      <c r="M465" s="71">
        <v>5</v>
      </c>
      <c r="N465" s="72">
        <v>85</v>
      </c>
      <c r="O465" s="72">
        <v>3</v>
      </c>
      <c r="P465" s="60">
        <v>0</v>
      </c>
      <c r="Q465" s="61"/>
      <c r="R465" s="61">
        <v>0</v>
      </c>
      <c r="S465" s="71">
        <v>1.4</v>
      </c>
      <c r="T465" s="72">
        <v>5</v>
      </c>
      <c r="U465" s="72">
        <v>8</v>
      </c>
      <c r="V465" s="78">
        <v>-3</v>
      </c>
      <c r="W465" s="78">
        <v>-0.63</v>
      </c>
      <c r="X465" s="79">
        <v>7.19</v>
      </c>
      <c r="Y465" s="71">
        <v>4.7</v>
      </c>
      <c r="Z465" s="72">
        <v>11.3</v>
      </c>
      <c r="AA465" s="78">
        <v>-6.6</v>
      </c>
      <c r="AB465" s="78">
        <v>-1.38</v>
      </c>
      <c r="AC465" s="79">
        <v>3.96</v>
      </c>
      <c r="AD465" s="64" t="s">
        <v>25</v>
      </c>
    </row>
    <row r="466" spans="1:30" ht="17.25" thickBot="1">
      <c r="A466" s="73">
        <v>464</v>
      </c>
      <c r="B466" s="58" t="s">
        <v>3212</v>
      </c>
      <c r="C466" s="59" t="s">
        <v>1815</v>
      </c>
      <c r="D466" s="70" t="s">
        <v>104</v>
      </c>
      <c r="E466" s="59" t="s">
        <v>2356</v>
      </c>
      <c r="F466" s="70" t="s">
        <v>3714</v>
      </c>
      <c r="G466" s="70">
        <v>2001</v>
      </c>
      <c r="H466" s="71">
        <v>2</v>
      </c>
      <c r="I466" s="72">
        <v>113</v>
      </c>
      <c r="J466" s="72">
        <v>57</v>
      </c>
      <c r="K466" s="72">
        <v>25.1</v>
      </c>
      <c r="L466" s="72">
        <v>1.3</v>
      </c>
      <c r="M466" s="71">
        <v>1</v>
      </c>
      <c r="N466" s="72">
        <v>90</v>
      </c>
      <c r="O466" s="72">
        <v>1</v>
      </c>
      <c r="P466" s="71">
        <v>1</v>
      </c>
      <c r="Q466" s="72">
        <v>23</v>
      </c>
      <c r="R466" s="61">
        <v>0</v>
      </c>
      <c r="S466" s="71">
        <v>0.5</v>
      </c>
      <c r="T466" s="72">
        <v>1</v>
      </c>
      <c r="U466" s="72">
        <v>2</v>
      </c>
      <c r="V466" s="78">
        <v>-1</v>
      </c>
      <c r="W466" s="78">
        <v>-0.8</v>
      </c>
      <c r="X466" s="61">
        <v>0</v>
      </c>
      <c r="Y466" s="71">
        <v>1.4</v>
      </c>
      <c r="Z466" s="72">
        <v>2.2000000000000002</v>
      </c>
      <c r="AA466" s="78">
        <v>-0.8</v>
      </c>
      <c r="AB466" s="78">
        <v>-0.65</v>
      </c>
      <c r="AC466" s="79">
        <v>1.24</v>
      </c>
      <c r="AD466" s="64" t="s">
        <v>25</v>
      </c>
    </row>
    <row r="467" spans="1:30" ht="17.25" thickBot="1">
      <c r="A467" s="73">
        <v>465</v>
      </c>
      <c r="B467" s="58" t="s">
        <v>335</v>
      </c>
      <c r="C467" s="59" t="s">
        <v>1847</v>
      </c>
      <c r="D467" s="70" t="s">
        <v>1813</v>
      </c>
      <c r="E467" s="59" t="s">
        <v>83</v>
      </c>
      <c r="F467" s="70" t="s">
        <v>3715</v>
      </c>
      <c r="G467" s="70">
        <v>1997</v>
      </c>
      <c r="H467" s="71">
        <v>5</v>
      </c>
      <c r="I467" s="72">
        <v>130</v>
      </c>
      <c r="J467" s="72">
        <v>26</v>
      </c>
      <c r="K467" s="72">
        <v>28.9</v>
      </c>
      <c r="L467" s="72">
        <v>1.4</v>
      </c>
      <c r="M467" s="60">
        <v>0</v>
      </c>
      <c r="N467" s="61"/>
      <c r="O467" s="61">
        <v>0</v>
      </c>
      <c r="P467" s="71">
        <v>5</v>
      </c>
      <c r="Q467" s="72">
        <v>26</v>
      </c>
      <c r="R467" s="61">
        <v>0</v>
      </c>
      <c r="S467" s="71">
        <v>1.8</v>
      </c>
      <c r="T467" s="72">
        <v>4</v>
      </c>
      <c r="U467" s="72">
        <v>3</v>
      </c>
      <c r="V467" s="79">
        <v>1</v>
      </c>
      <c r="W467" s="79">
        <v>0.69</v>
      </c>
      <c r="X467" s="79">
        <v>0.69</v>
      </c>
      <c r="Y467" s="71">
        <v>4</v>
      </c>
      <c r="Z467" s="72">
        <v>3.4</v>
      </c>
      <c r="AA467" s="79">
        <v>0.7</v>
      </c>
      <c r="AB467" s="79">
        <v>0.46</v>
      </c>
      <c r="AC467" s="78">
        <v>-7.0000000000000007E-2</v>
      </c>
      <c r="AD467" s="64" t="s">
        <v>25</v>
      </c>
    </row>
    <row r="468" spans="1:30" ht="17.25" thickBot="1">
      <c r="A468" s="73">
        <v>466</v>
      </c>
      <c r="B468" s="58" t="s">
        <v>2733</v>
      </c>
      <c r="C468" s="59" t="s">
        <v>1821</v>
      </c>
      <c r="D468" s="70" t="s">
        <v>104</v>
      </c>
      <c r="E468" s="59" t="s">
        <v>63</v>
      </c>
      <c r="F468" s="70" t="s">
        <v>3716</v>
      </c>
      <c r="G468" s="70">
        <v>2001</v>
      </c>
      <c r="H468" s="71">
        <v>1</v>
      </c>
      <c r="I468" s="72">
        <v>49</v>
      </c>
      <c r="J468" s="72">
        <v>49</v>
      </c>
      <c r="K468" s="72">
        <v>10.9</v>
      </c>
      <c r="L468" s="72">
        <v>0.5</v>
      </c>
      <c r="M468" s="71">
        <v>1</v>
      </c>
      <c r="N468" s="72">
        <v>49</v>
      </c>
      <c r="O468" s="61">
        <v>0</v>
      </c>
      <c r="P468" s="60">
        <v>0</v>
      </c>
      <c r="Q468" s="61"/>
      <c r="R468" s="61">
        <v>0</v>
      </c>
      <c r="S468" s="71">
        <v>3</v>
      </c>
      <c r="T468" s="72">
        <v>2</v>
      </c>
      <c r="U468" s="61">
        <v>0</v>
      </c>
      <c r="V468" s="79">
        <v>2</v>
      </c>
      <c r="W468" s="79">
        <v>3.67</v>
      </c>
      <c r="X468" s="79">
        <v>3</v>
      </c>
      <c r="Y468" s="71">
        <v>0.3</v>
      </c>
      <c r="Z468" s="72">
        <v>0.3</v>
      </c>
      <c r="AA468" s="61">
        <v>0</v>
      </c>
      <c r="AB468" s="79">
        <v>7.0000000000000007E-2</v>
      </c>
      <c r="AC468" s="78">
        <v>-1.1000000000000001</v>
      </c>
      <c r="AD468" s="64" t="s">
        <v>25</v>
      </c>
    </row>
    <row r="469" spans="1:30" ht="17.25" thickBot="1">
      <c r="A469" s="73">
        <v>467</v>
      </c>
      <c r="B469" s="58" t="s">
        <v>2883</v>
      </c>
      <c r="C469" s="59" t="s">
        <v>1815</v>
      </c>
      <c r="D469" s="70" t="s">
        <v>1836</v>
      </c>
      <c r="E469" s="59" t="s">
        <v>87</v>
      </c>
      <c r="F469" s="70" t="s">
        <v>3191</v>
      </c>
      <c r="G469" s="70">
        <v>1995</v>
      </c>
      <c r="H469" s="60">
        <v>0</v>
      </c>
      <c r="I469" s="61"/>
      <c r="J469" s="61"/>
      <c r="K469" s="61"/>
      <c r="L469" s="61"/>
      <c r="M469" s="60">
        <v>0</v>
      </c>
      <c r="N469" s="61"/>
      <c r="O469" s="61">
        <v>0</v>
      </c>
      <c r="P469" s="60">
        <v>0</v>
      </c>
      <c r="Q469" s="61"/>
      <c r="R469" s="72">
        <v>1</v>
      </c>
      <c r="S469" s="60"/>
      <c r="T469" s="61"/>
      <c r="U469" s="61"/>
      <c r="V469" s="61"/>
      <c r="W469" s="61"/>
      <c r="X469" s="61"/>
      <c r="Y469" s="60"/>
      <c r="Z469" s="61"/>
      <c r="AA469" s="61"/>
      <c r="AB469" s="61"/>
      <c r="AC469" s="61"/>
      <c r="AD469" s="64" t="s">
        <v>25</v>
      </c>
    </row>
    <row r="470" spans="1:30" ht="17.25" thickBot="1">
      <c r="A470" s="73">
        <v>468</v>
      </c>
      <c r="B470" s="58" t="s">
        <v>336</v>
      </c>
      <c r="C470" s="59" t="s">
        <v>1864</v>
      </c>
      <c r="D470" s="70" t="s">
        <v>104</v>
      </c>
      <c r="E470" s="59" t="s">
        <v>63</v>
      </c>
      <c r="F470" s="70" t="s">
        <v>3717</v>
      </c>
      <c r="G470" s="70">
        <v>1998</v>
      </c>
      <c r="H470" s="71">
        <v>4</v>
      </c>
      <c r="I470" s="72">
        <v>133</v>
      </c>
      <c r="J470" s="72">
        <v>33</v>
      </c>
      <c r="K470" s="72">
        <v>29.6</v>
      </c>
      <c r="L470" s="72">
        <v>1.5</v>
      </c>
      <c r="M470" s="71">
        <v>1</v>
      </c>
      <c r="N470" s="72">
        <v>66</v>
      </c>
      <c r="O470" s="61">
        <v>0</v>
      </c>
      <c r="P470" s="71">
        <v>3</v>
      </c>
      <c r="Q470" s="72">
        <v>22</v>
      </c>
      <c r="R470" s="61">
        <v>0</v>
      </c>
      <c r="S470" s="71">
        <v>3</v>
      </c>
      <c r="T470" s="72">
        <v>3</v>
      </c>
      <c r="U470" s="72">
        <v>1</v>
      </c>
      <c r="V470" s="79">
        <v>2</v>
      </c>
      <c r="W470" s="79">
        <v>1.35</v>
      </c>
      <c r="X470" s="79">
        <v>0.5</v>
      </c>
      <c r="Y470" s="71">
        <v>3.8</v>
      </c>
      <c r="Z470" s="72">
        <v>1.4</v>
      </c>
      <c r="AA470" s="79">
        <v>2.4</v>
      </c>
      <c r="AB470" s="79">
        <v>1.59</v>
      </c>
      <c r="AC470" s="79">
        <v>0.77</v>
      </c>
      <c r="AD470" s="64" t="s">
        <v>25</v>
      </c>
    </row>
    <row r="471" spans="1:30" ht="17.25" thickBot="1">
      <c r="A471" s="73">
        <v>469</v>
      </c>
      <c r="B471" s="58" t="s">
        <v>337</v>
      </c>
      <c r="C471" s="59" t="s">
        <v>1815</v>
      </c>
      <c r="D471" s="70" t="s">
        <v>104</v>
      </c>
      <c r="E471" s="59" t="s">
        <v>85</v>
      </c>
      <c r="F471" s="70" t="s">
        <v>3718</v>
      </c>
      <c r="G471" s="70">
        <v>1989</v>
      </c>
      <c r="H471" s="71">
        <v>1</v>
      </c>
      <c r="I471" s="72">
        <v>1</v>
      </c>
      <c r="J471" s="72">
        <v>1</v>
      </c>
      <c r="K471" s="72">
        <v>0.2</v>
      </c>
      <c r="L471" s="61">
        <v>0</v>
      </c>
      <c r="M471" s="60">
        <v>0</v>
      </c>
      <c r="N471" s="61"/>
      <c r="O471" s="61">
        <v>0</v>
      </c>
      <c r="P471" s="71">
        <v>1</v>
      </c>
      <c r="Q471" s="72">
        <v>1</v>
      </c>
      <c r="R471" s="72">
        <v>3</v>
      </c>
      <c r="S471" s="71">
        <v>3</v>
      </c>
      <c r="T471" s="61">
        <v>0</v>
      </c>
      <c r="U471" s="61">
        <v>0</v>
      </c>
      <c r="V471" s="61">
        <v>0</v>
      </c>
      <c r="W471" s="61">
        <v>0</v>
      </c>
      <c r="X471" s="79">
        <v>0.2</v>
      </c>
      <c r="Y471" s="60">
        <v>0</v>
      </c>
      <c r="Z471" s="61">
        <v>0</v>
      </c>
      <c r="AA471" s="61">
        <v>0</v>
      </c>
      <c r="AB471" s="61">
        <v>0</v>
      </c>
      <c r="AC471" s="79">
        <v>0.15</v>
      </c>
      <c r="AD471" s="64" t="s">
        <v>25</v>
      </c>
    </row>
    <row r="472" spans="1:30" ht="17.25" thickBot="1">
      <c r="A472" s="73">
        <v>470</v>
      </c>
      <c r="B472" s="58" t="s">
        <v>2734</v>
      </c>
      <c r="C472" s="59" t="s">
        <v>1855</v>
      </c>
      <c r="D472" s="70" t="s">
        <v>103</v>
      </c>
      <c r="E472" s="59" t="s">
        <v>67</v>
      </c>
      <c r="F472" s="70" t="s">
        <v>3719</v>
      </c>
      <c r="G472" s="70">
        <v>2000</v>
      </c>
      <c r="H472" s="71">
        <v>4</v>
      </c>
      <c r="I472" s="72">
        <v>282</v>
      </c>
      <c r="J472" s="72">
        <v>71</v>
      </c>
      <c r="K472" s="72">
        <v>62.7</v>
      </c>
      <c r="L472" s="72">
        <v>3.1</v>
      </c>
      <c r="M472" s="71">
        <v>4</v>
      </c>
      <c r="N472" s="72">
        <v>71</v>
      </c>
      <c r="O472" s="61">
        <v>0</v>
      </c>
      <c r="P472" s="60">
        <v>0</v>
      </c>
      <c r="Q472" s="61"/>
      <c r="R472" s="72">
        <v>1</v>
      </c>
      <c r="S472" s="71">
        <v>0.75</v>
      </c>
      <c r="T472" s="72">
        <v>6</v>
      </c>
      <c r="U472" s="72">
        <v>3</v>
      </c>
      <c r="V472" s="79">
        <v>3</v>
      </c>
      <c r="W472" s="79">
        <v>0.96</v>
      </c>
      <c r="X472" s="79">
        <v>2.0299999999999998</v>
      </c>
      <c r="Y472" s="71">
        <v>5.5</v>
      </c>
      <c r="Z472" s="72">
        <v>3.8</v>
      </c>
      <c r="AA472" s="79">
        <v>1.7</v>
      </c>
      <c r="AB472" s="79">
        <v>0.53</v>
      </c>
      <c r="AC472" s="78">
        <v>-0.1</v>
      </c>
      <c r="AD472" s="64" t="s">
        <v>25</v>
      </c>
    </row>
    <row r="473" spans="1:30" ht="17.25" thickBot="1">
      <c r="A473" s="73">
        <v>471</v>
      </c>
      <c r="B473" s="58" t="s">
        <v>2735</v>
      </c>
      <c r="C473" s="59" t="s">
        <v>1823</v>
      </c>
      <c r="D473" s="70" t="s">
        <v>104</v>
      </c>
      <c r="E473" s="59" t="s">
        <v>83</v>
      </c>
      <c r="F473" s="70" t="s">
        <v>3720</v>
      </c>
      <c r="G473" s="70">
        <v>1997</v>
      </c>
      <c r="H473" s="71">
        <v>5</v>
      </c>
      <c r="I473" s="72">
        <v>420</v>
      </c>
      <c r="J473" s="72">
        <v>84</v>
      </c>
      <c r="K473" s="72">
        <v>93.3</v>
      </c>
      <c r="L473" s="72">
        <v>4.7</v>
      </c>
      <c r="M473" s="71">
        <v>4</v>
      </c>
      <c r="N473" s="72">
        <v>90</v>
      </c>
      <c r="O473" s="72">
        <v>4</v>
      </c>
      <c r="P473" s="71">
        <v>1</v>
      </c>
      <c r="Q473" s="72">
        <v>60</v>
      </c>
      <c r="R473" s="61">
        <v>0</v>
      </c>
      <c r="S473" s="71">
        <v>1.8</v>
      </c>
      <c r="T473" s="72">
        <v>10</v>
      </c>
      <c r="U473" s="72">
        <v>8</v>
      </c>
      <c r="V473" s="79">
        <v>2</v>
      </c>
      <c r="W473" s="79">
        <v>0.43</v>
      </c>
      <c r="X473" s="79">
        <v>3.43</v>
      </c>
      <c r="Y473" s="71">
        <v>10.6</v>
      </c>
      <c r="Z473" s="72">
        <v>7.2</v>
      </c>
      <c r="AA473" s="79">
        <v>3.4</v>
      </c>
      <c r="AB473" s="79">
        <v>0.72</v>
      </c>
      <c r="AC473" s="79">
        <v>3.15</v>
      </c>
      <c r="AD473" s="64" t="s">
        <v>25</v>
      </c>
    </row>
    <row r="474" spans="1:30" ht="17.25" thickBot="1">
      <c r="A474" s="73">
        <v>472</v>
      </c>
      <c r="B474" s="58" t="s">
        <v>2736</v>
      </c>
      <c r="C474" s="59" t="s">
        <v>1815</v>
      </c>
      <c r="D474" s="70" t="s">
        <v>111</v>
      </c>
      <c r="E474" s="59" t="s">
        <v>2355</v>
      </c>
      <c r="F474" s="70" t="s">
        <v>3721</v>
      </c>
      <c r="G474" s="70">
        <v>2002</v>
      </c>
      <c r="H474" s="71">
        <v>4</v>
      </c>
      <c r="I474" s="72">
        <v>360</v>
      </c>
      <c r="J474" s="72">
        <v>90</v>
      </c>
      <c r="K474" s="72">
        <v>100</v>
      </c>
      <c r="L474" s="72">
        <v>4</v>
      </c>
      <c r="M474" s="71">
        <v>4</v>
      </c>
      <c r="N474" s="72">
        <v>90</v>
      </c>
      <c r="O474" s="72">
        <v>4</v>
      </c>
      <c r="P474" s="60">
        <v>0</v>
      </c>
      <c r="Q474" s="61"/>
      <c r="R474" s="61">
        <v>0</v>
      </c>
      <c r="S474" s="71">
        <v>0.25</v>
      </c>
      <c r="T474" s="72">
        <v>4</v>
      </c>
      <c r="U474" s="72">
        <v>12</v>
      </c>
      <c r="V474" s="78">
        <v>-8</v>
      </c>
      <c r="W474" s="78">
        <v>-2</v>
      </c>
      <c r="X474" s="61"/>
      <c r="Y474" s="71">
        <v>2.9</v>
      </c>
      <c r="Z474" s="72">
        <v>7.4</v>
      </c>
      <c r="AA474" s="78">
        <v>-4.5</v>
      </c>
      <c r="AB474" s="78">
        <v>-1.1200000000000001</v>
      </c>
      <c r="AC474" s="61"/>
      <c r="AD474" s="64" t="s">
        <v>25</v>
      </c>
    </row>
    <row r="475" spans="1:30" ht="17.25" thickBot="1">
      <c r="A475" s="73">
        <v>473</v>
      </c>
      <c r="B475" s="58" t="s">
        <v>2869</v>
      </c>
      <c r="C475" s="59" t="s">
        <v>1823</v>
      </c>
      <c r="D475" s="70" t="s">
        <v>2868</v>
      </c>
      <c r="E475" s="59" t="s">
        <v>75</v>
      </c>
      <c r="F475" s="70" t="s">
        <v>3722</v>
      </c>
      <c r="G475" s="70">
        <v>1996</v>
      </c>
      <c r="H475" s="71">
        <v>3</v>
      </c>
      <c r="I475" s="72">
        <v>35</v>
      </c>
      <c r="J475" s="72">
        <v>12</v>
      </c>
      <c r="K475" s="72">
        <v>7.8</v>
      </c>
      <c r="L475" s="72">
        <v>0.4</v>
      </c>
      <c r="M475" s="60">
        <v>0</v>
      </c>
      <c r="N475" s="61"/>
      <c r="O475" s="61">
        <v>0</v>
      </c>
      <c r="P475" s="71">
        <v>3</v>
      </c>
      <c r="Q475" s="72">
        <v>12</v>
      </c>
      <c r="R475" s="61">
        <v>0</v>
      </c>
      <c r="S475" s="71">
        <v>0.33</v>
      </c>
      <c r="T475" s="72">
        <v>1</v>
      </c>
      <c r="U475" s="72">
        <v>3</v>
      </c>
      <c r="V475" s="78">
        <v>-2</v>
      </c>
      <c r="W475" s="78">
        <v>-5.14</v>
      </c>
      <c r="X475" s="78">
        <v>-4.49</v>
      </c>
      <c r="Y475" s="71">
        <v>0.3</v>
      </c>
      <c r="Z475" s="72">
        <v>2.4</v>
      </c>
      <c r="AA475" s="78">
        <v>-2.1</v>
      </c>
      <c r="AB475" s="78">
        <v>-5.45</v>
      </c>
      <c r="AC475" s="78">
        <v>-4.1900000000000004</v>
      </c>
      <c r="AD475" s="64" t="s">
        <v>25</v>
      </c>
    </row>
    <row r="476" spans="1:30" ht="17.25" thickBot="1">
      <c r="A476" s="73">
        <v>474</v>
      </c>
      <c r="B476" s="58" t="s">
        <v>669</v>
      </c>
      <c r="C476" s="59" t="s">
        <v>1866</v>
      </c>
      <c r="D476" s="70" t="s">
        <v>104</v>
      </c>
      <c r="E476" s="59" t="s">
        <v>83</v>
      </c>
      <c r="F476" s="70" t="s">
        <v>3723</v>
      </c>
      <c r="G476" s="70">
        <v>1995</v>
      </c>
      <c r="H476" s="71">
        <v>1</v>
      </c>
      <c r="I476" s="72">
        <v>10</v>
      </c>
      <c r="J476" s="72">
        <v>10</v>
      </c>
      <c r="K476" s="72">
        <v>2.2000000000000002</v>
      </c>
      <c r="L476" s="72">
        <v>0.1</v>
      </c>
      <c r="M476" s="60">
        <v>0</v>
      </c>
      <c r="N476" s="61"/>
      <c r="O476" s="61">
        <v>0</v>
      </c>
      <c r="P476" s="71">
        <v>1</v>
      </c>
      <c r="Q476" s="72">
        <v>10</v>
      </c>
      <c r="R476" s="72">
        <v>1</v>
      </c>
      <c r="S476" s="71">
        <v>3</v>
      </c>
      <c r="T476" s="61">
        <v>0</v>
      </c>
      <c r="U476" s="61">
        <v>0</v>
      </c>
      <c r="V476" s="61">
        <v>0</v>
      </c>
      <c r="W476" s="61">
        <v>0</v>
      </c>
      <c r="X476" s="78">
        <v>-0.2</v>
      </c>
      <c r="Y476" s="60">
        <v>0</v>
      </c>
      <c r="Z476" s="72">
        <v>0.5</v>
      </c>
      <c r="AA476" s="78">
        <v>-0.4</v>
      </c>
      <c r="AB476" s="78">
        <v>-3.8</v>
      </c>
      <c r="AC476" s="78">
        <v>-4.41</v>
      </c>
      <c r="AD476" s="64" t="s">
        <v>25</v>
      </c>
    </row>
    <row r="477" spans="1:30" ht="17.25" thickBot="1">
      <c r="A477" s="73">
        <v>475</v>
      </c>
      <c r="B477" s="58" t="s">
        <v>338</v>
      </c>
      <c r="C477" s="59" t="s">
        <v>1842</v>
      </c>
      <c r="D477" s="70" t="s">
        <v>1813</v>
      </c>
      <c r="E477" s="59" t="s">
        <v>93</v>
      </c>
      <c r="F477" s="70" t="s">
        <v>3724</v>
      </c>
      <c r="G477" s="70">
        <v>2001</v>
      </c>
      <c r="H477" s="71">
        <v>2</v>
      </c>
      <c r="I477" s="72">
        <v>30</v>
      </c>
      <c r="J477" s="72">
        <v>15</v>
      </c>
      <c r="K477" s="72">
        <v>6.7</v>
      </c>
      <c r="L477" s="72">
        <v>0.3</v>
      </c>
      <c r="M477" s="60">
        <v>0</v>
      </c>
      <c r="N477" s="61"/>
      <c r="O477" s="61">
        <v>0</v>
      </c>
      <c r="P477" s="71">
        <v>2</v>
      </c>
      <c r="Q477" s="72">
        <v>15</v>
      </c>
      <c r="R477" s="72">
        <v>3</v>
      </c>
      <c r="S477" s="60">
        <v>0</v>
      </c>
      <c r="T477" s="72">
        <v>1</v>
      </c>
      <c r="U477" s="72">
        <v>4</v>
      </c>
      <c r="V477" s="78">
        <v>-3</v>
      </c>
      <c r="W477" s="78">
        <v>-9</v>
      </c>
      <c r="X477" s="78">
        <v>-8.36</v>
      </c>
      <c r="Y477" s="71">
        <v>0.6</v>
      </c>
      <c r="Z477" s="72">
        <v>1.5</v>
      </c>
      <c r="AA477" s="78">
        <v>-0.9</v>
      </c>
      <c r="AB477" s="78">
        <v>-2.6</v>
      </c>
      <c r="AC477" s="78">
        <v>-2.1</v>
      </c>
      <c r="AD477" s="64" t="s">
        <v>25</v>
      </c>
    </row>
    <row r="478" spans="1:30" ht="17.25" thickBot="1">
      <c r="A478" s="73">
        <v>476</v>
      </c>
      <c r="B478" s="58" t="s">
        <v>3725</v>
      </c>
      <c r="C478" s="59" t="s">
        <v>1847</v>
      </c>
      <c r="D478" s="70" t="s">
        <v>102</v>
      </c>
      <c r="E478" s="59" t="s">
        <v>2355</v>
      </c>
      <c r="F478" s="70" t="s">
        <v>3726</v>
      </c>
      <c r="G478" s="70">
        <v>1999</v>
      </c>
      <c r="H478" s="71">
        <v>1</v>
      </c>
      <c r="I478" s="72">
        <v>15</v>
      </c>
      <c r="J478" s="72">
        <v>15</v>
      </c>
      <c r="K478" s="72">
        <v>4.2</v>
      </c>
      <c r="L478" s="72">
        <v>0.2</v>
      </c>
      <c r="M478" s="60">
        <v>0</v>
      </c>
      <c r="N478" s="61"/>
      <c r="O478" s="61">
        <v>0</v>
      </c>
      <c r="P478" s="71">
        <v>1</v>
      </c>
      <c r="Q478" s="72">
        <v>15</v>
      </c>
      <c r="R478" s="61">
        <v>0</v>
      </c>
      <c r="S478" s="71">
        <v>1</v>
      </c>
      <c r="T478" s="61">
        <v>0</v>
      </c>
      <c r="U478" s="61">
        <v>0</v>
      </c>
      <c r="V478" s="61">
        <v>0</v>
      </c>
      <c r="W478" s="61">
        <v>0</v>
      </c>
      <c r="X478" s="79">
        <v>2.09</v>
      </c>
      <c r="Y478" s="71">
        <v>0.3</v>
      </c>
      <c r="Z478" s="72">
        <v>0.1</v>
      </c>
      <c r="AA478" s="79">
        <v>0.1</v>
      </c>
      <c r="AB478" s="79">
        <v>0.75</v>
      </c>
      <c r="AC478" s="79">
        <v>1.95</v>
      </c>
      <c r="AD478" s="64" t="s">
        <v>25</v>
      </c>
    </row>
    <row r="479" spans="1:30" ht="17.25" thickBot="1">
      <c r="A479" s="73">
        <v>477</v>
      </c>
      <c r="B479" s="58" t="s">
        <v>339</v>
      </c>
      <c r="C479" s="59" t="s">
        <v>1815</v>
      </c>
      <c r="D479" s="70" t="s">
        <v>104</v>
      </c>
      <c r="E479" s="59" t="s">
        <v>67</v>
      </c>
      <c r="F479" s="70" t="s">
        <v>3727</v>
      </c>
      <c r="G479" s="70">
        <v>1990</v>
      </c>
      <c r="H479" s="71">
        <v>5</v>
      </c>
      <c r="I479" s="72">
        <v>450</v>
      </c>
      <c r="J479" s="72">
        <v>90</v>
      </c>
      <c r="K479" s="72">
        <v>100</v>
      </c>
      <c r="L479" s="72">
        <v>5</v>
      </c>
      <c r="M479" s="71">
        <v>5</v>
      </c>
      <c r="N479" s="72">
        <v>90</v>
      </c>
      <c r="O479" s="72">
        <v>5</v>
      </c>
      <c r="P479" s="60">
        <v>0</v>
      </c>
      <c r="Q479" s="61"/>
      <c r="R479" s="61">
        <v>0</v>
      </c>
      <c r="S479" s="71">
        <v>1.2</v>
      </c>
      <c r="T479" s="72">
        <v>8</v>
      </c>
      <c r="U479" s="72">
        <v>7</v>
      </c>
      <c r="V479" s="79">
        <v>1</v>
      </c>
      <c r="W479" s="79">
        <v>0.2</v>
      </c>
      <c r="X479" s="61"/>
      <c r="Y479" s="71">
        <v>8.3000000000000007</v>
      </c>
      <c r="Z479" s="72">
        <v>5.4</v>
      </c>
      <c r="AA479" s="79">
        <v>2.8</v>
      </c>
      <c r="AB479" s="79">
        <v>0.56999999999999995</v>
      </c>
      <c r="AC479" s="61"/>
      <c r="AD479" s="64" t="s">
        <v>25</v>
      </c>
    </row>
    <row r="480" spans="1:30" ht="17.25" thickBot="1">
      <c r="A480" s="73">
        <v>478</v>
      </c>
      <c r="B480" s="58" t="s">
        <v>340</v>
      </c>
      <c r="C480" s="59" t="s">
        <v>1847</v>
      </c>
      <c r="D480" s="70" t="s">
        <v>102</v>
      </c>
      <c r="E480" s="59" t="s">
        <v>63</v>
      </c>
      <c r="F480" s="70" t="s">
        <v>3728</v>
      </c>
      <c r="G480" s="70">
        <v>1994</v>
      </c>
      <c r="H480" s="71">
        <v>3</v>
      </c>
      <c r="I480" s="72">
        <v>129</v>
      </c>
      <c r="J480" s="72">
        <v>43</v>
      </c>
      <c r="K480" s="72">
        <v>28.7</v>
      </c>
      <c r="L480" s="72">
        <v>1.4</v>
      </c>
      <c r="M480" s="71">
        <v>1</v>
      </c>
      <c r="N480" s="72">
        <v>45</v>
      </c>
      <c r="O480" s="61">
        <v>0</v>
      </c>
      <c r="P480" s="71">
        <v>2</v>
      </c>
      <c r="Q480" s="72">
        <v>42</v>
      </c>
      <c r="R480" s="72">
        <v>2</v>
      </c>
      <c r="S480" s="71">
        <v>2.33</v>
      </c>
      <c r="T480" s="72">
        <v>1</v>
      </c>
      <c r="U480" s="72">
        <v>2</v>
      </c>
      <c r="V480" s="78">
        <v>-1</v>
      </c>
      <c r="W480" s="78">
        <v>-0.7</v>
      </c>
      <c r="X480" s="78">
        <v>-2.38</v>
      </c>
      <c r="Y480" s="71">
        <v>2.8</v>
      </c>
      <c r="Z480" s="72">
        <v>1.5</v>
      </c>
      <c r="AA480" s="79">
        <v>1.3</v>
      </c>
      <c r="AB480" s="79">
        <v>0.9</v>
      </c>
      <c r="AC480" s="78">
        <v>-0.21</v>
      </c>
      <c r="AD480" s="64" t="s">
        <v>25</v>
      </c>
    </row>
    <row r="481" spans="1:30" ht="17.25" thickBot="1">
      <c r="A481" s="73">
        <v>479</v>
      </c>
      <c r="B481" s="58" t="s">
        <v>2771</v>
      </c>
      <c r="C481" s="59" t="s">
        <v>1812</v>
      </c>
      <c r="D481" s="70" t="s">
        <v>104</v>
      </c>
      <c r="E481" s="59" t="s">
        <v>2356</v>
      </c>
      <c r="F481" s="70" t="s">
        <v>3729</v>
      </c>
      <c r="G481" s="70">
        <v>1998</v>
      </c>
      <c r="H481" s="71">
        <v>1</v>
      </c>
      <c r="I481" s="72">
        <v>5</v>
      </c>
      <c r="J481" s="72">
        <v>5</v>
      </c>
      <c r="K481" s="72">
        <v>1.1000000000000001</v>
      </c>
      <c r="L481" s="72">
        <v>0.1</v>
      </c>
      <c r="M481" s="60">
        <v>0</v>
      </c>
      <c r="N481" s="61"/>
      <c r="O481" s="61">
        <v>0</v>
      </c>
      <c r="P481" s="71">
        <v>1</v>
      </c>
      <c r="Q481" s="72">
        <v>5</v>
      </c>
      <c r="R481" s="72">
        <v>4</v>
      </c>
      <c r="S481" s="60">
        <v>0</v>
      </c>
      <c r="T481" s="61">
        <v>0</v>
      </c>
      <c r="U481" s="72">
        <v>2</v>
      </c>
      <c r="V481" s="78">
        <v>-2</v>
      </c>
      <c r="W481" s="78">
        <v>-36</v>
      </c>
      <c r="X481" s="78">
        <v>-35.6</v>
      </c>
      <c r="Y481" s="60">
        <v>0</v>
      </c>
      <c r="Z481" s="72">
        <v>0.6</v>
      </c>
      <c r="AA481" s="78">
        <v>-0.6</v>
      </c>
      <c r="AB481" s="78">
        <v>-9.94</v>
      </c>
      <c r="AC481" s="78">
        <v>-8.4600000000000009</v>
      </c>
      <c r="AD481" s="64" t="s">
        <v>25</v>
      </c>
    </row>
    <row r="482" spans="1:30" ht="17.25" thickBot="1">
      <c r="A482" s="73">
        <v>480</v>
      </c>
      <c r="B482" s="58" t="s">
        <v>341</v>
      </c>
      <c r="C482" s="59" t="s">
        <v>1868</v>
      </c>
      <c r="D482" s="70" t="s">
        <v>103</v>
      </c>
      <c r="E482" s="59" t="s">
        <v>79</v>
      </c>
      <c r="F482" s="70" t="s">
        <v>3730</v>
      </c>
      <c r="G482" s="70">
        <v>1996</v>
      </c>
      <c r="H482" s="71">
        <v>1</v>
      </c>
      <c r="I482" s="72">
        <v>5</v>
      </c>
      <c r="J482" s="72">
        <v>5</v>
      </c>
      <c r="K482" s="72">
        <v>1.1000000000000001</v>
      </c>
      <c r="L482" s="72">
        <v>0.1</v>
      </c>
      <c r="M482" s="60">
        <v>0</v>
      </c>
      <c r="N482" s="61"/>
      <c r="O482" s="61">
        <v>0</v>
      </c>
      <c r="P482" s="71">
        <v>1</v>
      </c>
      <c r="Q482" s="72">
        <v>5</v>
      </c>
      <c r="R482" s="72">
        <v>4</v>
      </c>
      <c r="S482" s="71">
        <v>3</v>
      </c>
      <c r="T482" s="61">
        <v>0</v>
      </c>
      <c r="U482" s="61">
        <v>0</v>
      </c>
      <c r="V482" s="61">
        <v>0</v>
      </c>
      <c r="W482" s="61">
        <v>0</v>
      </c>
      <c r="X482" s="78">
        <v>-1.62</v>
      </c>
      <c r="Y482" s="60">
        <v>0</v>
      </c>
      <c r="Z482" s="72">
        <v>0.3</v>
      </c>
      <c r="AA482" s="78">
        <v>-0.3</v>
      </c>
      <c r="AB482" s="78">
        <v>-4.96</v>
      </c>
      <c r="AC482" s="78">
        <v>-5.88</v>
      </c>
      <c r="AD482" s="64" t="s">
        <v>25</v>
      </c>
    </row>
    <row r="483" spans="1:30" ht="17.25" thickBot="1">
      <c r="A483" s="73">
        <v>481</v>
      </c>
      <c r="B483" s="58" t="s">
        <v>379</v>
      </c>
      <c r="C483" s="59" t="s">
        <v>1812</v>
      </c>
      <c r="D483" s="70" t="s">
        <v>111</v>
      </c>
      <c r="E483" s="59" t="s">
        <v>87</v>
      </c>
      <c r="F483" s="70" t="s">
        <v>3731</v>
      </c>
      <c r="G483" s="70">
        <v>1994</v>
      </c>
      <c r="H483" s="71">
        <v>5</v>
      </c>
      <c r="I483" s="72">
        <v>450</v>
      </c>
      <c r="J483" s="72">
        <v>90</v>
      </c>
      <c r="K483" s="72">
        <v>100</v>
      </c>
      <c r="L483" s="72">
        <v>5</v>
      </c>
      <c r="M483" s="71">
        <v>5</v>
      </c>
      <c r="N483" s="72">
        <v>90</v>
      </c>
      <c r="O483" s="72">
        <v>5</v>
      </c>
      <c r="P483" s="60">
        <v>0</v>
      </c>
      <c r="Q483" s="61"/>
      <c r="R483" s="61">
        <v>0</v>
      </c>
      <c r="S483" s="71">
        <v>1.4</v>
      </c>
      <c r="T483" s="72">
        <v>7</v>
      </c>
      <c r="U483" s="72">
        <v>7</v>
      </c>
      <c r="V483" s="61">
        <v>0</v>
      </c>
      <c r="W483" s="61">
        <v>0</v>
      </c>
      <c r="X483" s="61"/>
      <c r="Y483" s="71">
        <v>5.3</v>
      </c>
      <c r="Z483" s="72">
        <v>7</v>
      </c>
      <c r="AA483" s="78">
        <v>-1.7</v>
      </c>
      <c r="AB483" s="78">
        <v>-0.34</v>
      </c>
      <c r="AC483" s="61"/>
      <c r="AD483" s="64" t="s">
        <v>25</v>
      </c>
    </row>
    <row r="484" spans="1:30" ht="17.25" thickBot="1">
      <c r="A484" s="73">
        <v>482</v>
      </c>
      <c r="B484" s="58" t="s">
        <v>2737</v>
      </c>
      <c r="C484" s="59" t="s">
        <v>1855</v>
      </c>
      <c r="D484" s="70" t="s">
        <v>104</v>
      </c>
      <c r="E484" s="59" t="s">
        <v>71</v>
      </c>
      <c r="F484" s="70" t="s">
        <v>3732</v>
      </c>
      <c r="G484" s="70">
        <v>2002</v>
      </c>
      <c r="H484" s="71">
        <v>5</v>
      </c>
      <c r="I484" s="72">
        <v>420</v>
      </c>
      <c r="J484" s="72">
        <v>84</v>
      </c>
      <c r="K484" s="72">
        <v>93.3</v>
      </c>
      <c r="L484" s="72">
        <v>4.7</v>
      </c>
      <c r="M484" s="71">
        <v>5</v>
      </c>
      <c r="N484" s="72">
        <v>84</v>
      </c>
      <c r="O484" s="72">
        <v>3</v>
      </c>
      <c r="P484" s="60">
        <v>0</v>
      </c>
      <c r="Q484" s="61"/>
      <c r="R484" s="61">
        <v>0</v>
      </c>
      <c r="S484" s="71">
        <v>2.6</v>
      </c>
      <c r="T484" s="72">
        <v>12</v>
      </c>
      <c r="U484" s="72">
        <v>5</v>
      </c>
      <c r="V484" s="79">
        <v>7</v>
      </c>
      <c r="W484" s="79">
        <v>1.5</v>
      </c>
      <c r="X484" s="78">
        <v>-1.5</v>
      </c>
      <c r="Y484" s="71">
        <v>8.6</v>
      </c>
      <c r="Z484" s="72">
        <v>6.5</v>
      </c>
      <c r="AA484" s="79">
        <v>2.1</v>
      </c>
      <c r="AB484" s="79">
        <v>0.45</v>
      </c>
      <c r="AC484" s="78">
        <v>-0.73</v>
      </c>
      <c r="AD484" s="64" t="s">
        <v>25</v>
      </c>
    </row>
    <row r="485" spans="1:30" ht="17.25" thickBot="1">
      <c r="A485" s="73">
        <v>483</v>
      </c>
      <c r="B485" s="58" t="s">
        <v>2738</v>
      </c>
      <c r="C485" s="59" t="s">
        <v>1817</v>
      </c>
      <c r="D485" s="70" t="s">
        <v>103</v>
      </c>
      <c r="E485" s="59" t="s">
        <v>81</v>
      </c>
      <c r="F485" s="70" t="s">
        <v>3733</v>
      </c>
      <c r="G485" s="70">
        <v>2004</v>
      </c>
      <c r="H485" s="71">
        <v>3</v>
      </c>
      <c r="I485" s="72">
        <v>99</v>
      </c>
      <c r="J485" s="72">
        <v>33</v>
      </c>
      <c r="K485" s="72">
        <v>22</v>
      </c>
      <c r="L485" s="72">
        <v>1.1000000000000001</v>
      </c>
      <c r="M485" s="71">
        <v>1</v>
      </c>
      <c r="N485" s="72">
        <v>90</v>
      </c>
      <c r="O485" s="72">
        <v>1</v>
      </c>
      <c r="P485" s="71">
        <v>2</v>
      </c>
      <c r="Q485" s="72">
        <v>5</v>
      </c>
      <c r="R485" s="72">
        <v>2</v>
      </c>
      <c r="S485" s="71">
        <v>1.67</v>
      </c>
      <c r="T485" s="61">
        <v>0</v>
      </c>
      <c r="U485" s="61">
        <v>0</v>
      </c>
      <c r="V485" s="61">
        <v>0</v>
      </c>
      <c r="W485" s="61">
        <v>0</v>
      </c>
      <c r="X485" s="61">
        <v>0</v>
      </c>
      <c r="Y485" s="71">
        <v>1.9</v>
      </c>
      <c r="Z485" s="72">
        <v>1.1000000000000001</v>
      </c>
      <c r="AA485" s="79">
        <v>0.8</v>
      </c>
      <c r="AB485" s="79">
        <v>0.76</v>
      </c>
      <c r="AC485" s="78">
        <v>-0.28999999999999998</v>
      </c>
      <c r="AD485" s="64" t="s">
        <v>25</v>
      </c>
    </row>
    <row r="486" spans="1:30" ht="17.25" thickBot="1">
      <c r="A486" s="73">
        <v>484</v>
      </c>
      <c r="B486" s="58" t="s">
        <v>2884</v>
      </c>
      <c r="C486" s="59" t="s">
        <v>1857</v>
      </c>
      <c r="D486" s="70" t="s">
        <v>1822</v>
      </c>
      <c r="E486" s="59" t="s">
        <v>87</v>
      </c>
      <c r="F486" s="70" t="s">
        <v>3854</v>
      </c>
      <c r="G486" s="70">
        <v>1992</v>
      </c>
      <c r="H486" s="60">
        <v>0</v>
      </c>
      <c r="I486" s="61"/>
      <c r="J486" s="61"/>
      <c r="K486" s="61"/>
      <c r="L486" s="61"/>
      <c r="M486" s="60">
        <v>0</v>
      </c>
      <c r="N486" s="61"/>
      <c r="O486" s="61">
        <v>0</v>
      </c>
      <c r="P486" s="60">
        <v>0</v>
      </c>
      <c r="Q486" s="61"/>
      <c r="R486" s="72">
        <v>2</v>
      </c>
      <c r="S486" s="60"/>
      <c r="T486" s="61"/>
      <c r="U486" s="61"/>
      <c r="V486" s="61"/>
      <c r="W486" s="61"/>
      <c r="X486" s="61"/>
      <c r="Y486" s="60"/>
      <c r="Z486" s="61"/>
      <c r="AA486" s="61"/>
      <c r="AB486" s="61"/>
      <c r="AC486" s="61"/>
      <c r="AD486" s="64" t="s">
        <v>25</v>
      </c>
    </row>
    <row r="487" spans="1:30" ht="17.25" thickBot="1">
      <c r="A487" s="73">
        <v>485</v>
      </c>
      <c r="B487" s="58" t="s">
        <v>342</v>
      </c>
      <c r="C487" s="59" t="s">
        <v>1821</v>
      </c>
      <c r="D487" s="70" t="s">
        <v>104</v>
      </c>
      <c r="E487" s="59" t="s">
        <v>79</v>
      </c>
      <c r="F487" s="70" t="s">
        <v>3734</v>
      </c>
      <c r="G487" s="70">
        <v>1991</v>
      </c>
      <c r="H487" s="71">
        <v>3</v>
      </c>
      <c r="I487" s="72">
        <v>207</v>
      </c>
      <c r="J487" s="72">
        <v>69</v>
      </c>
      <c r="K487" s="72">
        <v>46</v>
      </c>
      <c r="L487" s="72">
        <v>2.2999999999999998</v>
      </c>
      <c r="M487" s="71">
        <v>3</v>
      </c>
      <c r="N487" s="72">
        <v>69</v>
      </c>
      <c r="O487" s="72">
        <v>2</v>
      </c>
      <c r="P487" s="60">
        <v>0</v>
      </c>
      <c r="Q487" s="61"/>
      <c r="R487" s="61">
        <v>0</v>
      </c>
      <c r="S487" s="71">
        <v>2.33</v>
      </c>
      <c r="T487" s="72">
        <v>4</v>
      </c>
      <c r="U487" s="72">
        <v>3</v>
      </c>
      <c r="V487" s="79">
        <v>1</v>
      </c>
      <c r="W487" s="79">
        <v>0.43</v>
      </c>
      <c r="X487" s="78">
        <v>-2.16</v>
      </c>
      <c r="Y487" s="71">
        <v>4.5</v>
      </c>
      <c r="Z487" s="72">
        <v>3.2</v>
      </c>
      <c r="AA487" s="79">
        <v>1.3</v>
      </c>
      <c r="AB487" s="79">
        <v>0.56999999999999995</v>
      </c>
      <c r="AC487" s="78">
        <v>-0.52</v>
      </c>
      <c r="AD487" s="64" t="s">
        <v>25</v>
      </c>
    </row>
    <row r="488" spans="1:30" ht="17.25" thickBot="1">
      <c r="A488" s="73">
        <v>486</v>
      </c>
      <c r="B488" s="58" t="s">
        <v>343</v>
      </c>
      <c r="C488" s="59" t="s">
        <v>1817</v>
      </c>
      <c r="D488" s="70" t="s">
        <v>104</v>
      </c>
      <c r="E488" s="59" t="s">
        <v>69</v>
      </c>
      <c r="F488" s="70" t="s">
        <v>3735</v>
      </c>
      <c r="G488" s="70">
        <v>1993</v>
      </c>
      <c r="H488" s="71">
        <v>3</v>
      </c>
      <c r="I488" s="72">
        <v>225</v>
      </c>
      <c r="J488" s="72">
        <v>75</v>
      </c>
      <c r="K488" s="72">
        <v>50</v>
      </c>
      <c r="L488" s="72">
        <v>2.5</v>
      </c>
      <c r="M488" s="71">
        <v>3</v>
      </c>
      <c r="N488" s="72">
        <v>75</v>
      </c>
      <c r="O488" s="72">
        <v>2</v>
      </c>
      <c r="P488" s="60">
        <v>0</v>
      </c>
      <c r="Q488" s="61"/>
      <c r="R488" s="61">
        <v>0</v>
      </c>
      <c r="S488" s="71">
        <v>2</v>
      </c>
      <c r="T488" s="72">
        <v>2</v>
      </c>
      <c r="U488" s="72">
        <v>4</v>
      </c>
      <c r="V488" s="78">
        <v>-2</v>
      </c>
      <c r="W488" s="78">
        <v>-0.8</v>
      </c>
      <c r="X488" s="61">
        <v>0</v>
      </c>
      <c r="Y488" s="71">
        <v>5.4</v>
      </c>
      <c r="Z488" s="72">
        <v>4.9000000000000004</v>
      </c>
      <c r="AA488" s="79">
        <v>0.5</v>
      </c>
      <c r="AB488" s="79">
        <v>0.19</v>
      </c>
      <c r="AC488" s="79">
        <v>0.44</v>
      </c>
      <c r="AD488" s="64" t="s">
        <v>25</v>
      </c>
    </row>
    <row r="489" spans="1:30" ht="17.25" thickBot="1">
      <c r="A489" s="73">
        <v>487</v>
      </c>
      <c r="B489" s="58" t="s">
        <v>344</v>
      </c>
      <c r="C489" s="59" t="s">
        <v>1821</v>
      </c>
      <c r="D489" s="70" t="s">
        <v>104</v>
      </c>
      <c r="E489" s="59" t="s">
        <v>73</v>
      </c>
      <c r="F489" s="70" t="s">
        <v>3736</v>
      </c>
      <c r="G489" s="70">
        <v>1992</v>
      </c>
      <c r="H489" s="71">
        <v>5</v>
      </c>
      <c r="I489" s="72">
        <v>245</v>
      </c>
      <c r="J489" s="72">
        <v>49</v>
      </c>
      <c r="K489" s="72">
        <v>54.4</v>
      </c>
      <c r="L489" s="72">
        <v>2.7</v>
      </c>
      <c r="M489" s="71">
        <v>2</v>
      </c>
      <c r="N489" s="72">
        <v>90</v>
      </c>
      <c r="O489" s="72">
        <v>2</v>
      </c>
      <c r="P489" s="71">
        <v>3</v>
      </c>
      <c r="Q489" s="72">
        <v>22</v>
      </c>
      <c r="R489" s="61">
        <v>0</v>
      </c>
      <c r="S489" s="71">
        <v>2.4</v>
      </c>
      <c r="T489" s="72">
        <v>9</v>
      </c>
      <c r="U489" s="72">
        <v>4</v>
      </c>
      <c r="V489" s="79">
        <v>5</v>
      </c>
      <c r="W489" s="79">
        <v>1.84</v>
      </c>
      <c r="X489" s="79">
        <v>0.52</v>
      </c>
      <c r="Y489" s="71">
        <v>5.5</v>
      </c>
      <c r="Z489" s="72">
        <v>4.8</v>
      </c>
      <c r="AA489" s="79">
        <v>0.7</v>
      </c>
      <c r="AB489" s="79">
        <v>0.25</v>
      </c>
      <c r="AC489" s="78">
        <v>-0.28999999999999998</v>
      </c>
      <c r="AD489" s="64" t="s">
        <v>25</v>
      </c>
    </row>
    <row r="490" spans="1:30" ht="17.25" thickBot="1">
      <c r="A490" s="73">
        <v>488</v>
      </c>
      <c r="B490" s="58" t="s">
        <v>2739</v>
      </c>
      <c r="C490" s="59" t="s">
        <v>1821</v>
      </c>
      <c r="D490" s="70" t="s">
        <v>104</v>
      </c>
      <c r="E490" s="59" t="s">
        <v>71</v>
      </c>
      <c r="F490" s="70" t="s">
        <v>3737</v>
      </c>
      <c r="G490" s="70">
        <v>2001</v>
      </c>
      <c r="H490" s="71">
        <v>5</v>
      </c>
      <c r="I490" s="72">
        <v>449</v>
      </c>
      <c r="J490" s="72">
        <v>90</v>
      </c>
      <c r="K490" s="72">
        <v>99.8</v>
      </c>
      <c r="L490" s="72">
        <v>5</v>
      </c>
      <c r="M490" s="71">
        <v>5</v>
      </c>
      <c r="N490" s="72">
        <v>90</v>
      </c>
      <c r="O490" s="72">
        <v>4</v>
      </c>
      <c r="P490" s="60">
        <v>0</v>
      </c>
      <c r="Q490" s="61"/>
      <c r="R490" s="61">
        <v>0</v>
      </c>
      <c r="S490" s="71">
        <v>2.6</v>
      </c>
      <c r="T490" s="72">
        <v>11</v>
      </c>
      <c r="U490" s="72">
        <v>5</v>
      </c>
      <c r="V490" s="79">
        <v>6</v>
      </c>
      <c r="W490" s="79">
        <v>1.2</v>
      </c>
      <c r="X490" s="78">
        <v>-178.8</v>
      </c>
      <c r="Y490" s="71">
        <v>9.1999999999999993</v>
      </c>
      <c r="Z490" s="72">
        <v>6.9</v>
      </c>
      <c r="AA490" s="79">
        <v>2.2999999999999998</v>
      </c>
      <c r="AB490" s="79">
        <v>0.46</v>
      </c>
      <c r="AC490" s="78">
        <v>-20.97</v>
      </c>
      <c r="AD490" s="64" t="s">
        <v>25</v>
      </c>
    </row>
    <row r="491" spans="1:30" ht="17.25" thickBot="1">
      <c r="A491" s="73">
        <v>489</v>
      </c>
      <c r="B491" s="58" t="s">
        <v>2772</v>
      </c>
      <c r="C491" s="59" t="s">
        <v>1821</v>
      </c>
      <c r="D491" s="70" t="s">
        <v>111</v>
      </c>
      <c r="E491" s="59" t="s">
        <v>73</v>
      </c>
      <c r="F491" s="70" t="s">
        <v>3738</v>
      </c>
      <c r="G491" s="70">
        <v>2002</v>
      </c>
      <c r="H491" s="71">
        <v>2</v>
      </c>
      <c r="I491" s="72">
        <v>180</v>
      </c>
      <c r="J491" s="72">
        <v>90</v>
      </c>
      <c r="K491" s="72">
        <v>40</v>
      </c>
      <c r="L491" s="72">
        <v>2</v>
      </c>
      <c r="M491" s="71">
        <v>2</v>
      </c>
      <c r="N491" s="72">
        <v>90</v>
      </c>
      <c r="O491" s="72">
        <v>2</v>
      </c>
      <c r="P491" s="60">
        <v>0</v>
      </c>
      <c r="Q491" s="61"/>
      <c r="R491" s="72">
        <v>3</v>
      </c>
      <c r="S491" s="71">
        <v>1.5</v>
      </c>
      <c r="T491" s="72">
        <v>4</v>
      </c>
      <c r="U491" s="72">
        <v>4</v>
      </c>
      <c r="V491" s="61">
        <v>0</v>
      </c>
      <c r="W491" s="61">
        <v>0</v>
      </c>
      <c r="X491" s="78">
        <v>-2.67</v>
      </c>
      <c r="Y491" s="71">
        <v>2.8</v>
      </c>
      <c r="Z491" s="72">
        <v>4.3</v>
      </c>
      <c r="AA491" s="78">
        <v>-1.5</v>
      </c>
      <c r="AB491" s="78">
        <v>-0.76</v>
      </c>
      <c r="AC491" s="78">
        <v>-1.9</v>
      </c>
      <c r="AD491" s="64" t="s">
        <v>25</v>
      </c>
    </row>
    <row r="492" spans="1:30" ht="17.25" thickBot="1">
      <c r="A492" s="73">
        <v>490</v>
      </c>
      <c r="B492" s="58" t="s">
        <v>2740</v>
      </c>
      <c r="C492" s="59" t="s">
        <v>1855</v>
      </c>
      <c r="D492" s="70" t="s">
        <v>111</v>
      </c>
      <c r="E492" s="59" t="s">
        <v>71</v>
      </c>
      <c r="F492" s="70" t="s">
        <v>3739</v>
      </c>
      <c r="G492" s="70">
        <v>1996</v>
      </c>
      <c r="H492" s="71">
        <v>5</v>
      </c>
      <c r="I492" s="72">
        <v>450</v>
      </c>
      <c r="J492" s="72">
        <v>90</v>
      </c>
      <c r="K492" s="72">
        <v>100</v>
      </c>
      <c r="L492" s="72">
        <v>5</v>
      </c>
      <c r="M492" s="71">
        <v>5</v>
      </c>
      <c r="N492" s="72">
        <v>90</v>
      </c>
      <c r="O492" s="72">
        <v>5</v>
      </c>
      <c r="P492" s="60">
        <v>0</v>
      </c>
      <c r="Q492" s="61"/>
      <c r="R492" s="61">
        <v>0</v>
      </c>
      <c r="S492" s="71">
        <v>2.6</v>
      </c>
      <c r="T492" s="72">
        <v>13</v>
      </c>
      <c r="U492" s="72">
        <v>5</v>
      </c>
      <c r="V492" s="79">
        <v>8</v>
      </c>
      <c r="W492" s="79">
        <v>1.6</v>
      </c>
      <c r="X492" s="61"/>
      <c r="Y492" s="71">
        <v>9.4</v>
      </c>
      <c r="Z492" s="72">
        <v>6.9</v>
      </c>
      <c r="AA492" s="79">
        <v>2.5</v>
      </c>
      <c r="AB492" s="79">
        <v>0.5</v>
      </c>
      <c r="AC492" s="61"/>
      <c r="AD492" s="64" t="s">
        <v>25</v>
      </c>
    </row>
    <row r="493" spans="1:30" ht="17.25" thickBot="1">
      <c r="A493" s="73">
        <v>491</v>
      </c>
      <c r="B493" s="58" t="s">
        <v>345</v>
      </c>
      <c r="C493" s="59" t="s">
        <v>1844</v>
      </c>
      <c r="D493" s="70" t="s">
        <v>103</v>
      </c>
      <c r="E493" s="59" t="s">
        <v>63</v>
      </c>
      <c r="F493" s="70" t="s">
        <v>3740</v>
      </c>
      <c r="G493" s="70">
        <v>2000</v>
      </c>
      <c r="H493" s="71">
        <v>3</v>
      </c>
      <c r="I493" s="72">
        <v>128</v>
      </c>
      <c r="J493" s="72">
        <v>43</v>
      </c>
      <c r="K493" s="72">
        <v>28.4</v>
      </c>
      <c r="L493" s="72">
        <v>1.4</v>
      </c>
      <c r="M493" s="71">
        <v>1</v>
      </c>
      <c r="N493" s="72">
        <v>79</v>
      </c>
      <c r="O493" s="61">
        <v>0</v>
      </c>
      <c r="P493" s="71">
        <v>2</v>
      </c>
      <c r="Q493" s="72">
        <v>25</v>
      </c>
      <c r="R493" s="72">
        <v>2</v>
      </c>
      <c r="S493" s="71">
        <v>2.33</v>
      </c>
      <c r="T493" s="72">
        <v>5</v>
      </c>
      <c r="U493" s="72">
        <v>1</v>
      </c>
      <c r="V493" s="79">
        <v>4</v>
      </c>
      <c r="W493" s="79">
        <v>2.81</v>
      </c>
      <c r="X493" s="79">
        <v>2.5299999999999998</v>
      </c>
      <c r="Y493" s="71">
        <v>4.0999999999999996</v>
      </c>
      <c r="Z493" s="72">
        <v>0.6</v>
      </c>
      <c r="AA493" s="79">
        <v>3.4</v>
      </c>
      <c r="AB493" s="79">
        <v>2.42</v>
      </c>
      <c r="AC493" s="79">
        <v>1.91</v>
      </c>
      <c r="AD493" s="64" t="s">
        <v>25</v>
      </c>
    </row>
    <row r="494" spans="1:30" ht="17.25" thickBot="1">
      <c r="A494" s="73">
        <v>492</v>
      </c>
      <c r="B494" s="58" t="s">
        <v>346</v>
      </c>
      <c r="C494" s="59" t="s">
        <v>1825</v>
      </c>
      <c r="D494" s="70" t="s">
        <v>102</v>
      </c>
      <c r="E494" s="59" t="s">
        <v>75</v>
      </c>
      <c r="F494" s="70" t="s">
        <v>3741</v>
      </c>
      <c r="G494" s="70">
        <v>1995</v>
      </c>
      <c r="H494" s="71">
        <v>1</v>
      </c>
      <c r="I494" s="72">
        <v>29</v>
      </c>
      <c r="J494" s="72">
        <v>29</v>
      </c>
      <c r="K494" s="72">
        <v>6.4</v>
      </c>
      <c r="L494" s="72">
        <v>0.3</v>
      </c>
      <c r="M494" s="60">
        <v>0</v>
      </c>
      <c r="N494" s="61"/>
      <c r="O494" s="61">
        <v>0</v>
      </c>
      <c r="P494" s="71">
        <v>1</v>
      </c>
      <c r="Q494" s="72">
        <v>29</v>
      </c>
      <c r="R494" s="72">
        <v>4</v>
      </c>
      <c r="S494" s="71">
        <v>3</v>
      </c>
      <c r="T494" s="72">
        <v>1</v>
      </c>
      <c r="U494" s="61">
        <v>0</v>
      </c>
      <c r="V494" s="79">
        <v>1</v>
      </c>
      <c r="W494" s="79">
        <v>3.1</v>
      </c>
      <c r="X494" s="79">
        <v>4.3899999999999997</v>
      </c>
      <c r="Y494" s="71">
        <v>0.5</v>
      </c>
      <c r="Z494" s="72">
        <v>0.4</v>
      </c>
      <c r="AA494" s="79">
        <v>0.1</v>
      </c>
      <c r="AB494" s="79">
        <v>0.41</v>
      </c>
      <c r="AC494" s="79">
        <v>2.13</v>
      </c>
      <c r="AD494" s="64" t="s">
        <v>25</v>
      </c>
    </row>
    <row r="495" spans="1:30" ht="17.25" thickBot="1">
      <c r="A495" s="73">
        <v>493</v>
      </c>
      <c r="B495" s="58" t="s">
        <v>2773</v>
      </c>
      <c r="C495" s="59" t="s">
        <v>1844</v>
      </c>
      <c r="D495" s="70" t="s">
        <v>111</v>
      </c>
      <c r="E495" s="59" t="s">
        <v>96</v>
      </c>
      <c r="F495" s="70" t="s">
        <v>3855</v>
      </c>
      <c r="G495" s="70">
        <v>1999</v>
      </c>
      <c r="H495" s="60">
        <v>0</v>
      </c>
      <c r="I495" s="61"/>
      <c r="J495" s="61"/>
      <c r="K495" s="61"/>
      <c r="L495" s="61"/>
      <c r="M495" s="60">
        <v>0</v>
      </c>
      <c r="N495" s="61"/>
      <c r="O495" s="61">
        <v>0</v>
      </c>
      <c r="P495" s="60">
        <v>0</v>
      </c>
      <c r="Q495" s="61"/>
      <c r="R495" s="72">
        <v>5</v>
      </c>
      <c r="S495" s="60"/>
      <c r="T495" s="61"/>
      <c r="U495" s="61"/>
      <c r="V495" s="61"/>
      <c r="W495" s="61"/>
      <c r="X495" s="61"/>
      <c r="Y495" s="60"/>
      <c r="Z495" s="61"/>
      <c r="AA495" s="61"/>
      <c r="AB495" s="61"/>
      <c r="AC495" s="61"/>
      <c r="AD495" s="64" t="s">
        <v>25</v>
      </c>
    </row>
    <row r="496" spans="1:30" ht="17.25" thickBot="1">
      <c r="A496" s="73">
        <v>494</v>
      </c>
      <c r="B496" s="58" t="s">
        <v>2885</v>
      </c>
      <c r="C496" s="80"/>
      <c r="D496" s="70" t="s">
        <v>111</v>
      </c>
      <c r="E496" s="59" t="s">
        <v>69</v>
      </c>
      <c r="F496" s="70" t="s">
        <v>3856</v>
      </c>
      <c r="G496" s="70">
        <v>2003</v>
      </c>
      <c r="H496" s="60">
        <v>0</v>
      </c>
      <c r="I496" s="61"/>
      <c r="J496" s="61"/>
      <c r="K496" s="61"/>
      <c r="L496" s="61"/>
      <c r="M496" s="60">
        <v>0</v>
      </c>
      <c r="N496" s="61"/>
      <c r="O496" s="61">
        <v>0</v>
      </c>
      <c r="P496" s="60">
        <v>0</v>
      </c>
      <c r="Q496" s="61"/>
      <c r="R496" s="72">
        <v>1</v>
      </c>
      <c r="S496" s="60"/>
      <c r="T496" s="61"/>
      <c r="U496" s="61"/>
      <c r="V496" s="61"/>
      <c r="W496" s="61"/>
      <c r="X496" s="61"/>
      <c r="Y496" s="60"/>
      <c r="Z496" s="61"/>
      <c r="AA496" s="61"/>
      <c r="AB496" s="61"/>
      <c r="AC496" s="61"/>
      <c r="AD496" s="64" t="s">
        <v>25</v>
      </c>
    </row>
    <row r="497" spans="1:30" ht="17.25" thickBot="1">
      <c r="A497" s="73">
        <v>495</v>
      </c>
      <c r="B497" s="58" t="s">
        <v>2042</v>
      </c>
      <c r="C497" s="59" t="s">
        <v>1825</v>
      </c>
      <c r="D497" s="70" t="s">
        <v>104</v>
      </c>
      <c r="E497" s="59" t="s">
        <v>2355</v>
      </c>
      <c r="F497" s="70" t="s">
        <v>3742</v>
      </c>
      <c r="G497" s="70">
        <v>1999</v>
      </c>
      <c r="H497" s="71">
        <v>1</v>
      </c>
      <c r="I497" s="72">
        <v>90</v>
      </c>
      <c r="J497" s="72">
        <v>90</v>
      </c>
      <c r="K497" s="72">
        <v>25</v>
      </c>
      <c r="L497" s="72">
        <v>1</v>
      </c>
      <c r="M497" s="71">
        <v>1</v>
      </c>
      <c r="N497" s="72">
        <v>90</v>
      </c>
      <c r="O497" s="72">
        <v>1</v>
      </c>
      <c r="P497" s="60">
        <v>0</v>
      </c>
      <c r="Q497" s="61"/>
      <c r="R497" s="72">
        <v>1</v>
      </c>
      <c r="S497" s="60">
        <v>0</v>
      </c>
      <c r="T497" s="61">
        <v>0</v>
      </c>
      <c r="U497" s="72">
        <v>3</v>
      </c>
      <c r="V497" s="78">
        <v>-3</v>
      </c>
      <c r="W497" s="78">
        <v>-3</v>
      </c>
      <c r="X497" s="78">
        <v>-1.33</v>
      </c>
      <c r="Y497" s="71">
        <v>0.3</v>
      </c>
      <c r="Z497" s="72">
        <v>1.9</v>
      </c>
      <c r="AA497" s="78">
        <v>-1.6</v>
      </c>
      <c r="AB497" s="78">
        <v>-1.62</v>
      </c>
      <c r="AC497" s="78">
        <v>-0.66</v>
      </c>
      <c r="AD497" s="64" t="s">
        <v>25</v>
      </c>
    </row>
    <row r="498" spans="1:30" ht="17.25" thickBot="1">
      <c r="A498" s="73">
        <v>496</v>
      </c>
      <c r="B498" s="58" t="s">
        <v>3857</v>
      </c>
      <c r="C498" s="59" t="s">
        <v>1868</v>
      </c>
      <c r="D498" s="70" t="s">
        <v>111</v>
      </c>
      <c r="E498" s="59" t="s">
        <v>87</v>
      </c>
      <c r="F498" s="70" t="s">
        <v>3858</v>
      </c>
      <c r="G498" s="70">
        <v>1994</v>
      </c>
      <c r="H498" s="60">
        <v>0</v>
      </c>
      <c r="I498" s="61"/>
      <c r="J498" s="61"/>
      <c r="K498" s="61"/>
      <c r="L498" s="61"/>
      <c r="M498" s="60">
        <v>0</v>
      </c>
      <c r="N498" s="61"/>
      <c r="O498" s="61">
        <v>0</v>
      </c>
      <c r="P498" s="60">
        <v>0</v>
      </c>
      <c r="Q498" s="61"/>
      <c r="R498" s="72">
        <v>1</v>
      </c>
      <c r="S498" s="60"/>
      <c r="T498" s="61"/>
      <c r="U498" s="61"/>
      <c r="V498" s="61"/>
      <c r="W498" s="61"/>
      <c r="X498" s="61"/>
      <c r="Y498" s="60"/>
      <c r="Z498" s="61"/>
      <c r="AA498" s="61"/>
      <c r="AB498" s="61"/>
      <c r="AC498" s="61"/>
      <c r="AD498" s="64" t="s">
        <v>25</v>
      </c>
    </row>
    <row r="499" spans="1:30" ht="17.25" thickBot="1">
      <c r="A499" s="73">
        <v>497</v>
      </c>
      <c r="B499" s="58" t="s">
        <v>347</v>
      </c>
      <c r="C499" s="59" t="s">
        <v>1815</v>
      </c>
      <c r="D499" s="70" t="s">
        <v>104</v>
      </c>
      <c r="E499" s="59" t="s">
        <v>65</v>
      </c>
      <c r="F499" s="70" t="s">
        <v>3743</v>
      </c>
      <c r="G499" s="70">
        <v>1990</v>
      </c>
      <c r="H499" s="71">
        <v>5</v>
      </c>
      <c r="I499" s="72">
        <v>449</v>
      </c>
      <c r="J499" s="72">
        <v>90</v>
      </c>
      <c r="K499" s="72">
        <v>99.8</v>
      </c>
      <c r="L499" s="72">
        <v>5</v>
      </c>
      <c r="M499" s="71">
        <v>5</v>
      </c>
      <c r="N499" s="72">
        <v>90</v>
      </c>
      <c r="O499" s="72">
        <v>4</v>
      </c>
      <c r="P499" s="60">
        <v>0</v>
      </c>
      <c r="Q499" s="61"/>
      <c r="R499" s="61">
        <v>0</v>
      </c>
      <c r="S499" s="71">
        <v>3</v>
      </c>
      <c r="T499" s="72">
        <v>14</v>
      </c>
      <c r="U499" s="72">
        <v>3</v>
      </c>
      <c r="V499" s="79">
        <v>11</v>
      </c>
      <c r="W499" s="79">
        <v>2.2000000000000002</v>
      </c>
      <c r="X499" s="79">
        <v>2.2000000000000002</v>
      </c>
      <c r="Y499" s="71">
        <v>12.2</v>
      </c>
      <c r="Z499" s="72">
        <v>3.6</v>
      </c>
      <c r="AA499" s="79">
        <v>8.6</v>
      </c>
      <c r="AB499" s="79">
        <v>1.72</v>
      </c>
      <c r="AC499" s="78">
        <v>-1.51</v>
      </c>
      <c r="AD499" s="64" t="s">
        <v>25</v>
      </c>
    </row>
    <row r="500" spans="1:30" ht="17.25" thickBot="1">
      <c r="A500" s="73">
        <v>498</v>
      </c>
      <c r="B500" s="58" t="s">
        <v>348</v>
      </c>
      <c r="C500" s="59" t="s">
        <v>1815</v>
      </c>
      <c r="D500" s="70" t="s">
        <v>104</v>
      </c>
      <c r="E500" s="59" t="s">
        <v>69</v>
      </c>
      <c r="F500" s="70" t="s">
        <v>3744</v>
      </c>
      <c r="G500" s="70">
        <v>1997</v>
      </c>
      <c r="H500" s="71">
        <v>5</v>
      </c>
      <c r="I500" s="72">
        <v>341</v>
      </c>
      <c r="J500" s="72">
        <v>68</v>
      </c>
      <c r="K500" s="72">
        <v>75.8</v>
      </c>
      <c r="L500" s="72">
        <v>3.8</v>
      </c>
      <c r="M500" s="71">
        <v>4</v>
      </c>
      <c r="N500" s="72">
        <v>84</v>
      </c>
      <c r="O500" s="72">
        <v>3</v>
      </c>
      <c r="P500" s="71">
        <v>1</v>
      </c>
      <c r="Q500" s="72">
        <v>6</v>
      </c>
      <c r="R500" s="61">
        <v>0</v>
      </c>
      <c r="S500" s="71">
        <v>1.2</v>
      </c>
      <c r="T500" s="72">
        <v>5</v>
      </c>
      <c r="U500" s="72">
        <v>6</v>
      </c>
      <c r="V500" s="78">
        <v>-1</v>
      </c>
      <c r="W500" s="78">
        <v>-0.26</v>
      </c>
      <c r="X500" s="79">
        <v>2.21</v>
      </c>
      <c r="Y500" s="71">
        <v>7.7</v>
      </c>
      <c r="Z500" s="72">
        <v>7.5</v>
      </c>
      <c r="AA500" s="79">
        <v>0.2</v>
      </c>
      <c r="AB500" s="79">
        <v>0.06</v>
      </c>
      <c r="AC500" s="79">
        <v>0.4</v>
      </c>
      <c r="AD500" s="64" t="s">
        <v>25</v>
      </c>
    </row>
    <row r="501" spans="1:30" ht="17.25" thickBot="1">
      <c r="A501" s="73">
        <v>499</v>
      </c>
      <c r="B501" s="58" t="s">
        <v>349</v>
      </c>
      <c r="C501" s="59" t="s">
        <v>1815</v>
      </c>
      <c r="D501" s="70" t="s">
        <v>104</v>
      </c>
      <c r="E501" s="59" t="s">
        <v>85</v>
      </c>
      <c r="F501" s="70" t="s">
        <v>3745</v>
      </c>
      <c r="G501" s="70">
        <v>1989</v>
      </c>
      <c r="H501" s="71">
        <v>5</v>
      </c>
      <c r="I501" s="72">
        <v>442</v>
      </c>
      <c r="J501" s="72">
        <v>88</v>
      </c>
      <c r="K501" s="72">
        <v>98.2</v>
      </c>
      <c r="L501" s="72">
        <v>4.9000000000000004</v>
      </c>
      <c r="M501" s="71">
        <v>5</v>
      </c>
      <c r="N501" s="72">
        <v>88</v>
      </c>
      <c r="O501" s="72">
        <v>4</v>
      </c>
      <c r="P501" s="60">
        <v>0</v>
      </c>
      <c r="Q501" s="61"/>
      <c r="R501" s="61">
        <v>0</v>
      </c>
      <c r="S501" s="71">
        <v>1.4</v>
      </c>
      <c r="T501" s="72">
        <v>6</v>
      </c>
      <c r="U501" s="72">
        <v>7</v>
      </c>
      <c r="V501" s="78">
        <v>-1</v>
      </c>
      <c r="W501" s="78">
        <v>-0.2</v>
      </c>
      <c r="X501" s="78">
        <v>-0.2</v>
      </c>
      <c r="Y501" s="71">
        <v>6.4</v>
      </c>
      <c r="Z501" s="72">
        <v>7.7</v>
      </c>
      <c r="AA501" s="78">
        <v>-1.3</v>
      </c>
      <c r="AB501" s="78">
        <v>-0.27</v>
      </c>
      <c r="AC501" s="78">
        <v>-6.46</v>
      </c>
      <c r="AD501" s="64" t="s">
        <v>25</v>
      </c>
    </row>
    <row r="502" spans="1:30" ht="17.25" thickBot="1">
      <c r="A502" s="73">
        <v>500</v>
      </c>
      <c r="B502" s="58" t="s">
        <v>2870</v>
      </c>
      <c r="C502" s="59" t="s">
        <v>1815</v>
      </c>
      <c r="D502" s="70" t="s">
        <v>103</v>
      </c>
      <c r="E502" s="59" t="s">
        <v>91</v>
      </c>
      <c r="F502" s="70" t="s">
        <v>3197</v>
      </c>
      <c r="G502" s="70">
        <v>1994</v>
      </c>
      <c r="H502" s="71">
        <v>4</v>
      </c>
      <c r="I502" s="72">
        <v>350</v>
      </c>
      <c r="J502" s="72">
        <v>88</v>
      </c>
      <c r="K502" s="72">
        <v>77.8</v>
      </c>
      <c r="L502" s="72">
        <v>3.9</v>
      </c>
      <c r="M502" s="71">
        <v>4</v>
      </c>
      <c r="N502" s="72">
        <v>88</v>
      </c>
      <c r="O502" s="72">
        <v>3</v>
      </c>
      <c r="P502" s="60">
        <v>0</v>
      </c>
      <c r="Q502" s="61"/>
      <c r="R502" s="61">
        <v>0</v>
      </c>
      <c r="S502" s="71">
        <v>2.25</v>
      </c>
      <c r="T502" s="72">
        <v>8</v>
      </c>
      <c r="U502" s="72">
        <v>6</v>
      </c>
      <c r="V502" s="79">
        <v>2</v>
      </c>
      <c r="W502" s="79">
        <v>0.51</v>
      </c>
      <c r="X502" s="78">
        <v>-0.39</v>
      </c>
      <c r="Y502" s="71">
        <v>5.9</v>
      </c>
      <c r="Z502" s="72">
        <v>8.8000000000000007</v>
      </c>
      <c r="AA502" s="78">
        <v>-2.9</v>
      </c>
      <c r="AB502" s="78">
        <v>-0.74</v>
      </c>
      <c r="AC502" s="78">
        <v>-1.2</v>
      </c>
      <c r="AD502" s="64" t="s">
        <v>25</v>
      </c>
    </row>
    <row r="503" spans="1:30" ht="17.25" thickBot="1">
      <c r="A503" s="73">
        <v>501</v>
      </c>
      <c r="B503" s="58" t="s">
        <v>2917</v>
      </c>
      <c r="C503" s="59" t="s">
        <v>1825</v>
      </c>
      <c r="D503" s="70" t="s">
        <v>102</v>
      </c>
      <c r="E503" s="59" t="s">
        <v>81</v>
      </c>
      <c r="F503" s="70" t="s">
        <v>3859</v>
      </c>
      <c r="G503" s="70">
        <v>2005</v>
      </c>
      <c r="H503" s="60">
        <v>0</v>
      </c>
      <c r="I503" s="61"/>
      <c r="J503" s="61"/>
      <c r="K503" s="61"/>
      <c r="L503" s="61"/>
      <c r="M503" s="60">
        <v>0</v>
      </c>
      <c r="N503" s="61"/>
      <c r="O503" s="61">
        <v>0</v>
      </c>
      <c r="P503" s="60">
        <v>0</v>
      </c>
      <c r="Q503" s="61"/>
      <c r="R503" s="72">
        <v>2</v>
      </c>
      <c r="S503" s="60"/>
      <c r="T503" s="61"/>
      <c r="U503" s="61"/>
      <c r="V503" s="61"/>
      <c r="W503" s="61"/>
      <c r="X503" s="61"/>
      <c r="Y503" s="60"/>
      <c r="Z503" s="61"/>
      <c r="AA503" s="61"/>
      <c r="AB503" s="61"/>
      <c r="AC503" s="61"/>
      <c r="AD503" s="64" t="s">
        <v>25</v>
      </c>
    </row>
    <row r="504" spans="1:30" ht="17.25" thickBot="1">
      <c r="A504" s="73">
        <v>502</v>
      </c>
      <c r="B504" s="58" t="s">
        <v>350</v>
      </c>
      <c r="C504" s="59" t="s">
        <v>1815</v>
      </c>
      <c r="D504" s="70" t="s">
        <v>102</v>
      </c>
      <c r="E504" s="59" t="s">
        <v>83</v>
      </c>
      <c r="F504" s="70" t="s">
        <v>3202</v>
      </c>
      <c r="G504" s="70">
        <v>1995</v>
      </c>
      <c r="H504" s="71">
        <v>5</v>
      </c>
      <c r="I504" s="72">
        <v>409</v>
      </c>
      <c r="J504" s="72">
        <v>82</v>
      </c>
      <c r="K504" s="72">
        <v>90.9</v>
      </c>
      <c r="L504" s="72">
        <v>4.5</v>
      </c>
      <c r="M504" s="71">
        <v>5</v>
      </c>
      <c r="N504" s="72">
        <v>82</v>
      </c>
      <c r="O504" s="72">
        <v>1</v>
      </c>
      <c r="P504" s="60">
        <v>0</v>
      </c>
      <c r="Q504" s="61"/>
      <c r="R504" s="61">
        <v>0</v>
      </c>
      <c r="S504" s="71">
        <v>1.8</v>
      </c>
      <c r="T504" s="72">
        <v>9</v>
      </c>
      <c r="U504" s="72">
        <v>10</v>
      </c>
      <c r="V504" s="78">
        <v>-1</v>
      </c>
      <c r="W504" s="78">
        <v>-0.22</v>
      </c>
      <c r="X504" s="78">
        <v>-4.6100000000000003</v>
      </c>
      <c r="Y504" s="71">
        <v>9.6</v>
      </c>
      <c r="Z504" s="72">
        <v>7.8</v>
      </c>
      <c r="AA504" s="79">
        <v>1.8</v>
      </c>
      <c r="AB504" s="79">
        <v>0.39</v>
      </c>
      <c r="AC504" s="78">
        <v>-1.35</v>
      </c>
      <c r="AD504" s="64" t="s">
        <v>25</v>
      </c>
    </row>
    <row r="505" spans="1:30" ht="17.25" thickBot="1">
      <c r="A505" s="73">
        <v>503</v>
      </c>
      <c r="B505" s="58" t="s">
        <v>2871</v>
      </c>
      <c r="C505" s="59" t="s">
        <v>1815</v>
      </c>
      <c r="D505" s="70" t="s">
        <v>104</v>
      </c>
      <c r="E505" s="59" t="s">
        <v>73</v>
      </c>
      <c r="F505" s="70" t="s">
        <v>3746</v>
      </c>
      <c r="G505" s="70">
        <v>1995</v>
      </c>
      <c r="H505" s="71">
        <v>2</v>
      </c>
      <c r="I505" s="72">
        <v>180</v>
      </c>
      <c r="J505" s="72">
        <v>90</v>
      </c>
      <c r="K505" s="72">
        <v>40</v>
      </c>
      <c r="L505" s="72">
        <v>2</v>
      </c>
      <c r="M505" s="71">
        <v>2</v>
      </c>
      <c r="N505" s="72">
        <v>90</v>
      </c>
      <c r="O505" s="72">
        <v>2</v>
      </c>
      <c r="P505" s="60">
        <v>0</v>
      </c>
      <c r="Q505" s="61"/>
      <c r="R505" s="72">
        <v>2</v>
      </c>
      <c r="S505" s="71">
        <v>1.5</v>
      </c>
      <c r="T505" s="72">
        <v>5</v>
      </c>
      <c r="U505" s="72">
        <v>4</v>
      </c>
      <c r="V505" s="79">
        <v>1</v>
      </c>
      <c r="W505" s="79">
        <v>0.5</v>
      </c>
      <c r="X505" s="78">
        <v>-1.83</v>
      </c>
      <c r="Y505" s="71">
        <v>3.7</v>
      </c>
      <c r="Z505" s="72">
        <v>5.0999999999999996</v>
      </c>
      <c r="AA505" s="78">
        <v>-1.4</v>
      </c>
      <c r="AB505" s="78">
        <v>-0.72</v>
      </c>
      <c r="AC505" s="78">
        <v>-1.84</v>
      </c>
      <c r="AD505" s="64" t="s">
        <v>25</v>
      </c>
    </row>
    <row r="506" spans="1:30" ht="17.25" thickBot="1">
      <c r="A506" s="73">
        <v>504</v>
      </c>
      <c r="B506" s="58" t="s">
        <v>351</v>
      </c>
      <c r="C506" s="59" t="s">
        <v>1815</v>
      </c>
      <c r="D506" s="70" t="s">
        <v>1822</v>
      </c>
      <c r="E506" s="59" t="s">
        <v>73</v>
      </c>
      <c r="F506" s="70" t="s">
        <v>3747</v>
      </c>
      <c r="G506" s="70">
        <v>1990</v>
      </c>
      <c r="H506" s="71">
        <v>4</v>
      </c>
      <c r="I506" s="72">
        <v>255</v>
      </c>
      <c r="J506" s="72">
        <v>64</v>
      </c>
      <c r="K506" s="72">
        <v>56.7</v>
      </c>
      <c r="L506" s="72">
        <v>2.8</v>
      </c>
      <c r="M506" s="71">
        <v>4</v>
      </c>
      <c r="N506" s="72">
        <v>64</v>
      </c>
      <c r="O506" s="61">
        <v>0</v>
      </c>
      <c r="P506" s="60">
        <v>0</v>
      </c>
      <c r="Q506" s="61"/>
      <c r="R506" s="61">
        <v>0</v>
      </c>
      <c r="S506" s="71">
        <v>2.25</v>
      </c>
      <c r="T506" s="72">
        <v>8</v>
      </c>
      <c r="U506" s="72">
        <v>2</v>
      </c>
      <c r="V506" s="79">
        <v>6</v>
      </c>
      <c r="W506" s="79">
        <v>2.12</v>
      </c>
      <c r="X506" s="79">
        <v>1.19</v>
      </c>
      <c r="Y506" s="71">
        <v>6</v>
      </c>
      <c r="Z506" s="72">
        <v>4.0999999999999996</v>
      </c>
      <c r="AA506" s="79">
        <v>1.8</v>
      </c>
      <c r="AB506" s="79">
        <v>0.65</v>
      </c>
      <c r="AC506" s="79">
        <v>0.61</v>
      </c>
      <c r="AD506" s="64" t="s">
        <v>25</v>
      </c>
    </row>
    <row r="507" spans="1:30" ht="17.25" thickBot="1">
      <c r="A507" s="73">
        <v>505</v>
      </c>
      <c r="B507" s="58" t="s">
        <v>352</v>
      </c>
      <c r="C507" s="59" t="s">
        <v>1815</v>
      </c>
      <c r="D507" s="70" t="s">
        <v>104</v>
      </c>
      <c r="E507" s="59" t="s">
        <v>63</v>
      </c>
      <c r="F507" s="70" t="s">
        <v>3172</v>
      </c>
      <c r="G507" s="70">
        <v>1997</v>
      </c>
      <c r="H507" s="71">
        <v>5</v>
      </c>
      <c r="I507" s="72">
        <v>450</v>
      </c>
      <c r="J507" s="72">
        <v>90</v>
      </c>
      <c r="K507" s="72">
        <v>100</v>
      </c>
      <c r="L507" s="72">
        <v>5</v>
      </c>
      <c r="M507" s="71">
        <v>5</v>
      </c>
      <c r="N507" s="72">
        <v>90</v>
      </c>
      <c r="O507" s="72">
        <v>5</v>
      </c>
      <c r="P507" s="60">
        <v>0</v>
      </c>
      <c r="Q507" s="61"/>
      <c r="R507" s="61">
        <v>0</v>
      </c>
      <c r="S507" s="71">
        <v>2.6</v>
      </c>
      <c r="T507" s="72">
        <v>9</v>
      </c>
      <c r="U507" s="72">
        <v>4</v>
      </c>
      <c r="V507" s="79">
        <v>5</v>
      </c>
      <c r="W507" s="79">
        <v>1</v>
      </c>
      <c r="X507" s="61"/>
      <c r="Y507" s="71">
        <v>9.3000000000000007</v>
      </c>
      <c r="Z507" s="72">
        <v>4</v>
      </c>
      <c r="AA507" s="79">
        <v>5.3</v>
      </c>
      <c r="AB507" s="79">
        <v>1.05</v>
      </c>
      <c r="AC507" s="61"/>
      <c r="AD507" s="64" t="s">
        <v>25</v>
      </c>
    </row>
    <row r="508" spans="1:30" ht="17.25" thickBot="1">
      <c r="A508" s="73">
        <v>506</v>
      </c>
      <c r="B508" s="58" t="s">
        <v>353</v>
      </c>
      <c r="C508" s="59" t="s">
        <v>1841</v>
      </c>
      <c r="D508" s="70" t="s">
        <v>1856</v>
      </c>
      <c r="E508" s="59" t="s">
        <v>87</v>
      </c>
      <c r="F508" s="70" t="s">
        <v>3748</v>
      </c>
      <c r="G508" s="70">
        <v>2001</v>
      </c>
      <c r="H508" s="71">
        <v>2</v>
      </c>
      <c r="I508" s="72">
        <v>109</v>
      </c>
      <c r="J508" s="72">
        <v>55</v>
      </c>
      <c r="K508" s="72">
        <v>24.2</v>
      </c>
      <c r="L508" s="72">
        <v>1.2</v>
      </c>
      <c r="M508" s="71">
        <v>1</v>
      </c>
      <c r="N508" s="72">
        <v>90</v>
      </c>
      <c r="O508" s="72">
        <v>1</v>
      </c>
      <c r="P508" s="71">
        <v>1</v>
      </c>
      <c r="Q508" s="72">
        <v>19</v>
      </c>
      <c r="R508" s="72">
        <v>1</v>
      </c>
      <c r="S508" s="71">
        <v>1.5</v>
      </c>
      <c r="T508" s="72">
        <v>3</v>
      </c>
      <c r="U508" s="72">
        <v>1</v>
      </c>
      <c r="V508" s="79">
        <v>2</v>
      </c>
      <c r="W508" s="79">
        <v>1.65</v>
      </c>
      <c r="X508" s="79">
        <v>2.1800000000000002</v>
      </c>
      <c r="Y508" s="71">
        <v>2.2999999999999998</v>
      </c>
      <c r="Z508" s="72">
        <v>1</v>
      </c>
      <c r="AA508" s="79">
        <v>1.3</v>
      </c>
      <c r="AB508" s="79">
        <v>1.08</v>
      </c>
      <c r="AC508" s="79">
        <v>1.88</v>
      </c>
      <c r="AD508" s="64" t="s">
        <v>25</v>
      </c>
    </row>
    <row r="509" spans="1:30" ht="17.25" thickBot="1">
      <c r="A509" s="73">
        <v>507</v>
      </c>
      <c r="B509" s="58" t="s">
        <v>354</v>
      </c>
      <c r="C509" s="59" t="s">
        <v>1825</v>
      </c>
      <c r="D509" s="70" t="s">
        <v>1822</v>
      </c>
      <c r="E509" s="59" t="s">
        <v>75</v>
      </c>
      <c r="F509" s="70" t="s">
        <v>3749</v>
      </c>
      <c r="G509" s="70">
        <v>1988</v>
      </c>
      <c r="H509" s="71">
        <v>4</v>
      </c>
      <c r="I509" s="72">
        <v>175</v>
      </c>
      <c r="J509" s="72">
        <v>44</v>
      </c>
      <c r="K509" s="72">
        <v>38.9</v>
      </c>
      <c r="L509" s="72">
        <v>1.9</v>
      </c>
      <c r="M509" s="71">
        <v>2</v>
      </c>
      <c r="N509" s="72">
        <v>67</v>
      </c>
      <c r="O509" s="61">
        <v>0</v>
      </c>
      <c r="P509" s="71">
        <v>2</v>
      </c>
      <c r="Q509" s="72">
        <v>21</v>
      </c>
      <c r="R509" s="61">
        <v>0</v>
      </c>
      <c r="S509" s="71">
        <v>1.5</v>
      </c>
      <c r="T509" s="72">
        <v>1</v>
      </c>
      <c r="U509" s="72">
        <v>2</v>
      </c>
      <c r="V509" s="78">
        <v>-1</v>
      </c>
      <c r="W509" s="78">
        <v>-0.51</v>
      </c>
      <c r="X509" s="79">
        <v>0.79</v>
      </c>
      <c r="Y509" s="71">
        <v>1.2</v>
      </c>
      <c r="Z509" s="72">
        <v>5.0999999999999996</v>
      </c>
      <c r="AA509" s="78">
        <v>-3.9</v>
      </c>
      <c r="AB509" s="78">
        <v>-1.98</v>
      </c>
      <c r="AC509" s="78">
        <v>-0.64</v>
      </c>
      <c r="AD509" s="64" t="s">
        <v>25</v>
      </c>
    </row>
    <row r="510" spans="1:30" ht="17.25" thickBot="1">
      <c r="A510" s="73">
        <v>508</v>
      </c>
      <c r="B510" s="58" t="s">
        <v>355</v>
      </c>
      <c r="C510" s="59" t="s">
        <v>1815</v>
      </c>
      <c r="D510" s="70" t="s">
        <v>102</v>
      </c>
      <c r="E510" s="59" t="s">
        <v>67</v>
      </c>
      <c r="F510" s="70" t="s">
        <v>3750</v>
      </c>
      <c r="G510" s="70">
        <v>1992</v>
      </c>
      <c r="H510" s="71">
        <v>5</v>
      </c>
      <c r="I510" s="72">
        <v>190</v>
      </c>
      <c r="J510" s="72">
        <v>38</v>
      </c>
      <c r="K510" s="72">
        <v>42.2</v>
      </c>
      <c r="L510" s="72">
        <v>2.1</v>
      </c>
      <c r="M510" s="71">
        <v>1</v>
      </c>
      <c r="N510" s="72">
        <v>90</v>
      </c>
      <c r="O510" s="72">
        <v>1</v>
      </c>
      <c r="P510" s="71">
        <v>4</v>
      </c>
      <c r="Q510" s="72">
        <v>25</v>
      </c>
      <c r="R510" s="61">
        <v>0</v>
      </c>
      <c r="S510" s="71">
        <v>1.2</v>
      </c>
      <c r="T510" s="72">
        <v>4</v>
      </c>
      <c r="U510" s="72">
        <v>4</v>
      </c>
      <c r="V510" s="61">
        <v>0</v>
      </c>
      <c r="W510" s="61">
        <v>0</v>
      </c>
      <c r="X510" s="78">
        <v>-0.35</v>
      </c>
      <c r="Y510" s="71">
        <v>4.3</v>
      </c>
      <c r="Z510" s="72">
        <v>1.8</v>
      </c>
      <c r="AA510" s="79">
        <v>2.5</v>
      </c>
      <c r="AB510" s="79">
        <v>1.19</v>
      </c>
      <c r="AC510" s="79">
        <v>1.07</v>
      </c>
      <c r="AD510" s="64" t="s">
        <v>25</v>
      </c>
    </row>
    <row r="511" spans="1:30" ht="17.25" thickBot="1">
      <c r="A511" s="73">
        <v>509</v>
      </c>
      <c r="B511" s="58" t="s">
        <v>356</v>
      </c>
      <c r="C511" s="59" t="s">
        <v>1841</v>
      </c>
      <c r="D511" s="70" t="s">
        <v>102</v>
      </c>
      <c r="E511" s="59" t="s">
        <v>75</v>
      </c>
      <c r="F511" s="70" t="s">
        <v>3751</v>
      </c>
      <c r="G511" s="70">
        <v>1997</v>
      </c>
      <c r="H511" s="71">
        <v>5</v>
      </c>
      <c r="I511" s="72">
        <v>410</v>
      </c>
      <c r="J511" s="72">
        <v>82</v>
      </c>
      <c r="K511" s="72">
        <v>91.1</v>
      </c>
      <c r="L511" s="72">
        <v>4.5999999999999996</v>
      </c>
      <c r="M511" s="71">
        <v>5</v>
      </c>
      <c r="N511" s="72">
        <v>82</v>
      </c>
      <c r="O511" s="72">
        <v>2</v>
      </c>
      <c r="P511" s="60">
        <v>0</v>
      </c>
      <c r="Q511" s="61"/>
      <c r="R511" s="61">
        <v>0</v>
      </c>
      <c r="S511" s="71">
        <v>1.4</v>
      </c>
      <c r="T511" s="72">
        <v>4</v>
      </c>
      <c r="U511" s="72">
        <v>8</v>
      </c>
      <c r="V511" s="78">
        <v>-4</v>
      </c>
      <c r="W511" s="78">
        <v>-0.88</v>
      </c>
      <c r="X511" s="79">
        <v>1.37</v>
      </c>
      <c r="Y511" s="71">
        <v>4.5</v>
      </c>
      <c r="Z511" s="72">
        <v>11.3</v>
      </c>
      <c r="AA511" s="78">
        <v>-6.8</v>
      </c>
      <c r="AB511" s="78">
        <v>-1.5</v>
      </c>
      <c r="AC511" s="79">
        <v>1.02</v>
      </c>
      <c r="AD511" s="64" t="s">
        <v>25</v>
      </c>
    </row>
    <row r="512" spans="1:30" ht="17.25" thickBot="1">
      <c r="A512" s="73">
        <v>510</v>
      </c>
      <c r="B512" s="58" t="s">
        <v>357</v>
      </c>
      <c r="C512" s="59" t="s">
        <v>1860</v>
      </c>
      <c r="D512" s="70" t="s">
        <v>102</v>
      </c>
      <c r="E512" s="59" t="s">
        <v>77</v>
      </c>
      <c r="F512" s="70" t="s">
        <v>3752</v>
      </c>
      <c r="G512" s="70">
        <v>1996</v>
      </c>
      <c r="H512" s="71">
        <v>5</v>
      </c>
      <c r="I512" s="72">
        <v>419</v>
      </c>
      <c r="J512" s="72">
        <v>84</v>
      </c>
      <c r="K512" s="72">
        <v>93.1</v>
      </c>
      <c r="L512" s="72">
        <v>4.7</v>
      </c>
      <c r="M512" s="71">
        <v>5</v>
      </c>
      <c r="N512" s="72">
        <v>84</v>
      </c>
      <c r="O512" s="72">
        <v>3</v>
      </c>
      <c r="P512" s="60">
        <v>0</v>
      </c>
      <c r="Q512" s="61"/>
      <c r="R512" s="61">
        <v>0</v>
      </c>
      <c r="S512" s="71">
        <v>1.2</v>
      </c>
      <c r="T512" s="72">
        <v>7</v>
      </c>
      <c r="U512" s="72">
        <v>6</v>
      </c>
      <c r="V512" s="79">
        <v>1</v>
      </c>
      <c r="W512" s="79">
        <v>0.21</v>
      </c>
      <c r="X512" s="78">
        <v>-2.69</v>
      </c>
      <c r="Y512" s="71">
        <v>8.5</v>
      </c>
      <c r="Z512" s="72">
        <v>5.7</v>
      </c>
      <c r="AA512" s="79">
        <v>2.8</v>
      </c>
      <c r="AB512" s="79">
        <v>0.6</v>
      </c>
      <c r="AC512" s="78">
        <v>-3.53</v>
      </c>
      <c r="AD512" s="64" t="s">
        <v>25</v>
      </c>
    </row>
    <row r="513" spans="1:30" ht="17.25" thickBot="1">
      <c r="A513" s="73">
        <v>511</v>
      </c>
      <c r="B513" s="58" t="s">
        <v>358</v>
      </c>
      <c r="C513" s="59" t="s">
        <v>1870</v>
      </c>
      <c r="D513" s="70" t="s">
        <v>102</v>
      </c>
      <c r="E513" s="59" t="s">
        <v>87</v>
      </c>
      <c r="F513" s="70" t="s">
        <v>3753</v>
      </c>
      <c r="G513" s="70">
        <v>1991</v>
      </c>
      <c r="H513" s="71">
        <v>5</v>
      </c>
      <c r="I513" s="72">
        <v>47</v>
      </c>
      <c r="J513" s="72">
        <v>9</v>
      </c>
      <c r="K513" s="72">
        <v>10.4</v>
      </c>
      <c r="L513" s="72">
        <v>0.5</v>
      </c>
      <c r="M513" s="60">
        <v>0</v>
      </c>
      <c r="N513" s="61"/>
      <c r="O513" s="61">
        <v>0</v>
      </c>
      <c r="P513" s="71">
        <v>5</v>
      </c>
      <c r="Q513" s="72">
        <v>9</v>
      </c>
      <c r="R513" s="61">
        <v>0</v>
      </c>
      <c r="S513" s="71">
        <v>1.4</v>
      </c>
      <c r="T513" s="72">
        <v>1</v>
      </c>
      <c r="U513" s="61">
        <v>0</v>
      </c>
      <c r="V513" s="79">
        <v>1</v>
      </c>
      <c r="W513" s="79">
        <v>1.91</v>
      </c>
      <c r="X513" s="79">
        <v>2.14</v>
      </c>
      <c r="Y513" s="71">
        <v>0.4</v>
      </c>
      <c r="Z513" s="72">
        <v>1.1000000000000001</v>
      </c>
      <c r="AA513" s="78">
        <v>-0.7</v>
      </c>
      <c r="AB513" s="78">
        <v>-1.37</v>
      </c>
      <c r="AC513" s="78">
        <v>-1.1499999999999999</v>
      </c>
      <c r="AD513" s="64" t="s">
        <v>25</v>
      </c>
    </row>
    <row r="514" spans="1:30" ht="17.25" thickBot="1">
      <c r="A514" s="73">
        <v>512</v>
      </c>
      <c r="B514" s="58" t="s">
        <v>2741</v>
      </c>
      <c r="C514" s="59" t="s">
        <v>1815</v>
      </c>
      <c r="D514" s="70" t="s">
        <v>1813</v>
      </c>
      <c r="E514" s="59" t="s">
        <v>2671</v>
      </c>
      <c r="F514" s="70" t="s">
        <v>3754</v>
      </c>
      <c r="G514" s="70">
        <v>1994</v>
      </c>
      <c r="H514" s="71">
        <v>3</v>
      </c>
      <c r="I514" s="72">
        <v>20</v>
      </c>
      <c r="J514" s="72">
        <v>7</v>
      </c>
      <c r="K514" s="72">
        <v>5.6</v>
      </c>
      <c r="L514" s="72">
        <v>0.2</v>
      </c>
      <c r="M514" s="60">
        <v>0</v>
      </c>
      <c r="N514" s="61"/>
      <c r="O514" s="61">
        <v>0</v>
      </c>
      <c r="P514" s="71">
        <v>3</v>
      </c>
      <c r="Q514" s="72">
        <v>7</v>
      </c>
      <c r="R514" s="72">
        <v>1</v>
      </c>
      <c r="S514" s="60">
        <v>0</v>
      </c>
      <c r="T514" s="72">
        <v>1</v>
      </c>
      <c r="U514" s="72">
        <v>2</v>
      </c>
      <c r="V514" s="78">
        <v>-1</v>
      </c>
      <c r="W514" s="78">
        <v>-4.5</v>
      </c>
      <c r="X514" s="78">
        <v>-2.65</v>
      </c>
      <c r="Y514" s="71">
        <v>0.7</v>
      </c>
      <c r="Z514" s="72">
        <v>1.4</v>
      </c>
      <c r="AA514" s="78">
        <v>-0.7</v>
      </c>
      <c r="AB514" s="78">
        <v>-3.1</v>
      </c>
      <c r="AC514" s="78">
        <v>-2.27</v>
      </c>
      <c r="AD514" s="64" t="s">
        <v>25</v>
      </c>
    </row>
    <row r="515" spans="1:30" ht="17.25" thickBot="1">
      <c r="A515" s="73">
        <v>513</v>
      </c>
      <c r="B515" s="58" t="s">
        <v>359</v>
      </c>
      <c r="C515" s="59" t="s">
        <v>1815</v>
      </c>
      <c r="D515" s="70" t="s">
        <v>104</v>
      </c>
      <c r="E515" s="59" t="s">
        <v>87</v>
      </c>
      <c r="F515" s="70" t="s">
        <v>3755</v>
      </c>
      <c r="G515" s="70">
        <v>1997</v>
      </c>
      <c r="H515" s="71">
        <v>5</v>
      </c>
      <c r="I515" s="72">
        <v>425</v>
      </c>
      <c r="J515" s="72">
        <v>85</v>
      </c>
      <c r="K515" s="72">
        <v>94.4</v>
      </c>
      <c r="L515" s="72">
        <v>4.7</v>
      </c>
      <c r="M515" s="71">
        <v>5</v>
      </c>
      <c r="N515" s="72">
        <v>85</v>
      </c>
      <c r="O515" s="72">
        <v>3</v>
      </c>
      <c r="P515" s="60">
        <v>0</v>
      </c>
      <c r="Q515" s="61"/>
      <c r="R515" s="61">
        <v>0</v>
      </c>
      <c r="S515" s="71">
        <v>1.4</v>
      </c>
      <c r="T515" s="72">
        <v>7</v>
      </c>
      <c r="U515" s="72">
        <v>6</v>
      </c>
      <c r="V515" s="79">
        <v>1</v>
      </c>
      <c r="W515" s="79">
        <v>0.21</v>
      </c>
      <c r="X515" s="79">
        <v>3.81</v>
      </c>
      <c r="Y515" s="71">
        <v>5.0999999999999996</v>
      </c>
      <c r="Z515" s="72">
        <v>6</v>
      </c>
      <c r="AA515" s="78">
        <v>-0.9</v>
      </c>
      <c r="AB515" s="78">
        <v>-0.2</v>
      </c>
      <c r="AC515" s="79">
        <v>2.65</v>
      </c>
      <c r="AD515" s="64" t="s">
        <v>25</v>
      </c>
    </row>
    <row r="516" spans="1:30" ht="17.25" thickBot="1">
      <c r="A516" s="73">
        <v>514</v>
      </c>
      <c r="B516" s="58" t="s">
        <v>380</v>
      </c>
      <c r="C516" s="59" t="s">
        <v>1865</v>
      </c>
      <c r="D516" s="70" t="s">
        <v>103</v>
      </c>
      <c r="E516" s="59" t="s">
        <v>77</v>
      </c>
      <c r="F516" s="70" t="s">
        <v>3860</v>
      </c>
      <c r="G516" s="70">
        <v>2004</v>
      </c>
      <c r="H516" s="60">
        <v>0</v>
      </c>
      <c r="I516" s="61"/>
      <c r="J516" s="61"/>
      <c r="K516" s="61"/>
      <c r="L516" s="61"/>
      <c r="M516" s="60">
        <v>0</v>
      </c>
      <c r="N516" s="61"/>
      <c r="O516" s="61">
        <v>0</v>
      </c>
      <c r="P516" s="60">
        <v>0</v>
      </c>
      <c r="Q516" s="61"/>
      <c r="R516" s="72">
        <v>5</v>
      </c>
      <c r="S516" s="60"/>
      <c r="T516" s="61"/>
      <c r="U516" s="61"/>
      <c r="V516" s="61"/>
      <c r="W516" s="61"/>
      <c r="X516" s="61"/>
      <c r="Y516" s="60"/>
      <c r="Z516" s="61"/>
      <c r="AA516" s="61"/>
      <c r="AB516" s="61"/>
      <c r="AC516" s="61"/>
      <c r="AD516" s="64" t="s">
        <v>25</v>
      </c>
    </row>
    <row r="517" spans="1:30" ht="17.25" thickBot="1">
      <c r="A517" s="73">
        <v>515</v>
      </c>
      <c r="B517" s="58" t="s">
        <v>360</v>
      </c>
      <c r="C517" s="59" t="s">
        <v>1815</v>
      </c>
      <c r="D517" s="70" t="s">
        <v>103</v>
      </c>
      <c r="E517" s="59" t="s">
        <v>87</v>
      </c>
      <c r="F517" s="70" t="s">
        <v>3756</v>
      </c>
      <c r="G517" s="70">
        <v>1997</v>
      </c>
      <c r="H517" s="71">
        <v>5</v>
      </c>
      <c r="I517" s="72">
        <v>312</v>
      </c>
      <c r="J517" s="72">
        <v>62</v>
      </c>
      <c r="K517" s="72">
        <v>69.3</v>
      </c>
      <c r="L517" s="72">
        <v>3.5</v>
      </c>
      <c r="M517" s="71">
        <v>3</v>
      </c>
      <c r="N517" s="72">
        <v>90</v>
      </c>
      <c r="O517" s="72">
        <v>3</v>
      </c>
      <c r="P517" s="71">
        <v>2</v>
      </c>
      <c r="Q517" s="72">
        <v>21</v>
      </c>
      <c r="R517" s="61">
        <v>0</v>
      </c>
      <c r="S517" s="71">
        <v>1.4</v>
      </c>
      <c r="T517" s="72">
        <v>5</v>
      </c>
      <c r="U517" s="72">
        <v>5</v>
      </c>
      <c r="V517" s="61">
        <v>0</v>
      </c>
      <c r="W517" s="61">
        <v>0</v>
      </c>
      <c r="X517" s="61">
        <v>0</v>
      </c>
      <c r="Y517" s="71">
        <v>3.6</v>
      </c>
      <c r="Z517" s="72">
        <v>6.5</v>
      </c>
      <c r="AA517" s="78">
        <v>-3</v>
      </c>
      <c r="AB517" s="78">
        <v>-0.85</v>
      </c>
      <c r="AC517" s="78">
        <v>-1.66</v>
      </c>
      <c r="AD517" s="64" t="s">
        <v>25</v>
      </c>
    </row>
    <row r="518" spans="1:30" ht="17.25" thickBot="1">
      <c r="A518" s="73">
        <v>516</v>
      </c>
      <c r="B518" s="58" t="s">
        <v>361</v>
      </c>
      <c r="C518" s="59" t="s">
        <v>1815</v>
      </c>
      <c r="D518" s="70" t="s">
        <v>104</v>
      </c>
      <c r="E518" s="59" t="s">
        <v>96</v>
      </c>
      <c r="F518" s="70" t="s">
        <v>3757</v>
      </c>
      <c r="G518" s="70">
        <v>1985</v>
      </c>
      <c r="H518" s="71">
        <v>5</v>
      </c>
      <c r="I518" s="72">
        <v>446</v>
      </c>
      <c r="J518" s="72">
        <v>89</v>
      </c>
      <c r="K518" s="72">
        <v>99.1</v>
      </c>
      <c r="L518" s="72">
        <v>5</v>
      </c>
      <c r="M518" s="71">
        <v>5</v>
      </c>
      <c r="N518" s="72">
        <v>89</v>
      </c>
      <c r="O518" s="72">
        <v>4</v>
      </c>
      <c r="P518" s="60">
        <v>0</v>
      </c>
      <c r="Q518" s="61"/>
      <c r="R518" s="61">
        <v>0</v>
      </c>
      <c r="S518" s="71">
        <v>0.2</v>
      </c>
      <c r="T518" s="72">
        <v>2</v>
      </c>
      <c r="U518" s="72">
        <v>9</v>
      </c>
      <c r="V518" s="78">
        <v>-7</v>
      </c>
      <c r="W518" s="78">
        <v>-1.41</v>
      </c>
      <c r="X518" s="78">
        <v>-1.41</v>
      </c>
      <c r="Y518" s="71">
        <v>7.4</v>
      </c>
      <c r="Z518" s="72">
        <v>7.7</v>
      </c>
      <c r="AA518" s="78">
        <v>-0.3</v>
      </c>
      <c r="AB518" s="78">
        <v>-0.06</v>
      </c>
      <c r="AC518" s="78">
        <v>-2.2599999999999998</v>
      </c>
      <c r="AD518" s="64" t="s">
        <v>25</v>
      </c>
    </row>
    <row r="519" spans="1:30" ht="17.25" thickBot="1">
      <c r="A519" s="73">
        <v>517</v>
      </c>
      <c r="B519" s="58" t="s">
        <v>1789</v>
      </c>
      <c r="C519" s="59" t="s">
        <v>1865</v>
      </c>
      <c r="D519" s="70" t="s">
        <v>104</v>
      </c>
      <c r="E519" s="59" t="s">
        <v>95</v>
      </c>
      <c r="F519" s="70" t="s">
        <v>3214</v>
      </c>
      <c r="G519" s="70">
        <v>2002</v>
      </c>
      <c r="H519" s="71">
        <v>5</v>
      </c>
      <c r="I519" s="72">
        <v>450</v>
      </c>
      <c r="J519" s="72">
        <v>90</v>
      </c>
      <c r="K519" s="72">
        <v>100</v>
      </c>
      <c r="L519" s="72">
        <v>5</v>
      </c>
      <c r="M519" s="71">
        <v>5</v>
      </c>
      <c r="N519" s="72">
        <v>90</v>
      </c>
      <c r="O519" s="72">
        <v>5</v>
      </c>
      <c r="P519" s="60">
        <v>0</v>
      </c>
      <c r="Q519" s="61"/>
      <c r="R519" s="61">
        <v>0</v>
      </c>
      <c r="S519" s="71">
        <v>0.6</v>
      </c>
      <c r="T519" s="72">
        <v>4</v>
      </c>
      <c r="U519" s="72">
        <v>8</v>
      </c>
      <c r="V519" s="78">
        <v>-4</v>
      </c>
      <c r="W519" s="78">
        <v>-0.8</v>
      </c>
      <c r="X519" s="61"/>
      <c r="Y519" s="71">
        <v>6.4</v>
      </c>
      <c r="Z519" s="72">
        <v>10.9</v>
      </c>
      <c r="AA519" s="78">
        <v>-4.5999999999999996</v>
      </c>
      <c r="AB519" s="78">
        <v>-0.91</v>
      </c>
      <c r="AC519" s="61"/>
      <c r="AD519" s="64" t="s">
        <v>25</v>
      </c>
    </row>
    <row r="520" spans="1:30" ht="17.25" thickBot="1">
      <c r="A520" s="73">
        <v>518</v>
      </c>
      <c r="B520" s="58" t="s">
        <v>2997</v>
      </c>
      <c r="C520" s="59" t="s">
        <v>1855</v>
      </c>
      <c r="D520" s="70" t="s">
        <v>1822</v>
      </c>
      <c r="E520" s="59" t="s">
        <v>83</v>
      </c>
      <c r="F520" s="70" t="s">
        <v>3758</v>
      </c>
      <c r="G520" s="70">
        <v>1999</v>
      </c>
      <c r="H520" s="71">
        <v>3</v>
      </c>
      <c r="I520" s="72">
        <v>100</v>
      </c>
      <c r="J520" s="72">
        <v>33</v>
      </c>
      <c r="K520" s="72">
        <v>22.2</v>
      </c>
      <c r="L520" s="72">
        <v>1.1000000000000001</v>
      </c>
      <c r="M520" s="71">
        <v>1</v>
      </c>
      <c r="N520" s="72">
        <v>56</v>
      </c>
      <c r="O520" s="61">
        <v>0</v>
      </c>
      <c r="P520" s="71">
        <v>2</v>
      </c>
      <c r="Q520" s="72">
        <v>22</v>
      </c>
      <c r="R520" s="61">
        <v>0</v>
      </c>
      <c r="S520" s="71">
        <v>2</v>
      </c>
      <c r="T520" s="61">
        <v>0</v>
      </c>
      <c r="U520" s="72">
        <v>1</v>
      </c>
      <c r="V520" s="78">
        <v>-1</v>
      </c>
      <c r="W520" s="78">
        <v>-0.9</v>
      </c>
      <c r="X520" s="78">
        <v>-1.41</v>
      </c>
      <c r="Y520" s="71">
        <v>1.3</v>
      </c>
      <c r="Z520" s="72">
        <v>1</v>
      </c>
      <c r="AA520" s="79">
        <v>0.3</v>
      </c>
      <c r="AB520" s="79">
        <v>0.28999999999999998</v>
      </c>
      <c r="AC520" s="78">
        <v>-0.28000000000000003</v>
      </c>
      <c r="AD520" s="64" t="s">
        <v>25</v>
      </c>
    </row>
    <row r="521" spans="1:30" ht="17.25" thickBot="1">
      <c r="A521" s="73">
        <v>519</v>
      </c>
      <c r="B521" s="58" t="s">
        <v>2742</v>
      </c>
      <c r="C521" s="59" t="s">
        <v>1816</v>
      </c>
      <c r="D521" s="70" t="s">
        <v>102</v>
      </c>
      <c r="E521" s="59" t="s">
        <v>2355</v>
      </c>
      <c r="F521" s="70" t="s">
        <v>3541</v>
      </c>
      <c r="G521" s="70">
        <v>2000</v>
      </c>
      <c r="H521" s="71">
        <v>2</v>
      </c>
      <c r="I521" s="72">
        <v>57</v>
      </c>
      <c r="J521" s="72">
        <v>29</v>
      </c>
      <c r="K521" s="72">
        <v>15.8</v>
      </c>
      <c r="L521" s="72">
        <v>0.6</v>
      </c>
      <c r="M521" s="60">
        <v>0</v>
      </c>
      <c r="N521" s="61"/>
      <c r="O521" s="61">
        <v>0</v>
      </c>
      <c r="P521" s="71">
        <v>2</v>
      </c>
      <c r="Q521" s="72">
        <v>29</v>
      </c>
      <c r="R521" s="61">
        <v>0</v>
      </c>
      <c r="S521" s="71">
        <v>0.5</v>
      </c>
      <c r="T521" s="61">
        <v>0</v>
      </c>
      <c r="U521" s="72">
        <v>1</v>
      </c>
      <c r="V521" s="78">
        <v>-1</v>
      </c>
      <c r="W521" s="78">
        <v>-1.58</v>
      </c>
      <c r="X521" s="79">
        <v>0.5</v>
      </c>
      <c r="Y521" s="71">
        <v>0.4</v>
      </c>
      <c r="Z521" s="72">
        <v>1.2</v>
      </c>
      <c r="AA521" s="78">
        <v>-0.7</v>
      </c>
      <c r="AB521" s="78">
        <v>-1.17</v>
      </c>
      <c r="AC521" s="78">
        <v>-0.06</v>
      </c>
      <c r="AD521" s="64" t="s">
        <v>25</v>
      </c>
    </row>
    <row r="522" spans="1:30" ht="17.25" thickBot="1">
      <c r="A522" s="73">
        <v>520</v>
      </c>
      <c r="B522" s="58" t="s">
        <v>2872</v>
      </c>
      <c r="C522" s="59" t="s">
        <v>1865</v>
      </c>
      <c r="D522" s="70" t="s">
        <v>104</v>
      </c>
      <c r="E522" s="59" t="s">
        <v>63</v>
      </c>
      <c r="F522" s="70" t="s">
        <v>3759</v>
      </c>
      <c r="G522" s="70">
        <v>1996</v>
      </c>
      <c r="H522" s="71">
        <v>4</v>
      </c>
      <c r="I522" s="72">
        <v>191</v>
      </c>
      <c r="J522" s="72">
        <v>48</v>
      </c>
      <c r="K522" s="72">
        <v>42.4</v>
      </c>
      <c r="L522" s="72">
        <v>2.1</v>
      </c>
      <c r="M522" s="71">
        <v>2</v>
      </c>
      <c r="N522" s="72">
        <v>77</v>
      </c>
      <c r="O522" s="61">
        <v>0</v>
      </c>
      <c r="P522" s="71">
        <v>2</v>
      </c>
      <c r="Q522" s="72">
        <v>19</v>
      </c>
      <c r="R522" s="61">
        <v>0</v>
      </c>
      <c r="S522" s="71">
        <v>2.5</v>
      </c>
      <c r="T522" s="72">
        <v>4</v>
      </c>
      <c r="U522" s="72">
        <v>2</v>
      </c>
      <c r="V522" s="79">
        <v>2</v>
      </c>
      <c r="W522" s="79">
        <v>0.94</v>
      </c>
      <c r="X522" s="78">
        <v>-0.1</v>
      </c>
      <c r="Y522" s="71">
        <v>3.8</v>
      </c>
      <c r="Z522" s="72">
        <v>1.7</v>
      </c>
      <c r="AA522" s="79">
        <v>2.1</v>
      </c>
      <c r="AB522" s="79">
        <v>1.01</v>
      </c>
      <c r="AC522" s="78">
        <v>-0.08</v>
      </c>
      <c r="AD522" s="64" t="s">
        <v>25</v>
      </c>
    </row>
    <row r="523" spans="1:30" ht="17.25" thickBot="1">
      <c r="A523" s="73">
        <v>521</v>
      </c>
      <c r="B523" s="58" t="s">
        <v>362</v>
      </c>
      <c r="C523" s="59" t="s">
        <v>1817</v>
      </c>
      <c r="D523" s="70" t="s">
        <v>104</v>
      </c>
      <c r="E523" s="59" t="s">
        <v>91</v>
      </c>
      <c r="F523" s="70" t="s">
        <v>3760</v>
      </c>
      <c r="G523" s="70">
        <v>1994</v>
      </c>
      <c r="H523" s="71">
        <v>5</v>
      </c>
      <c r="I523" s="72">
        <v>450</v>
      </c>
      <c r="J523" s="72">
        <v>90</v>
      </c>
      <c r="K523" s="72">
        <v>100</v>
      </c>
      <c r="L523" s="72">
        <v>5</v>
      </c>
      <c r="M523" s="71">
        <v>5</v>
      </c>
      <c r="N523" s="72">
        <v>90</v>
      </c>
      <c r="O523" s="72">
        <v>5</v>
      </c>
      <c r="P523" s="60">
        <v>0</v>
      </c>
      <c r="Q523" s="61"/>
      <c r="R523" s="61">
        <v>0</v>
      </c>
      <c r="S523" s="71">
        <v>2</v>
      </c>
      <c r="T523" s="72">
        <v>10</v>
      </c>
      <c r="U523" s="72">
        <v>7</v>
      </c>
      <c r="V523" s="79">
        <v>3</v>
      </c>
      <c r="W523" s="79">
        <v>0.6</v>
      </c>
      <c r="X523" s="61"/>
      <c r="Y523" s="71">
        <v>7.9</v>
      </c>
      <c r="Z523" s="72">
        <v>10.199999999999999</v>
      </c>
      <c r="AA523" s="78">
        <v>-2.4</v>
      </c>
      <c r="AB523" s="78">
        <v>-0.47</v>
      </c>
      <c r="AC523" s="61"/>
      <c r="AD523" s="64" t="s">
        <v>25</v>
      </c>
    </row>
    <row r="524" spans="1:30" ht="17.25" thickBot="1">
      <c r="A524" s="73">
        <v>522</v>
      </c>
      <c r="B524" s="58" t="s">
        <v>3014</v>
      </c>
      <c r="C524" s="59" t="s">
        <v>1837</v>
      </c>
      <c r="D524" s="70" t="s">
        <v>111</v>
      </c>
      <c r="E524" s="59" t="s">
        <v>83</v>
      </c>
      <c r="F524" s="70" t="s">
        <v>3861</v>
      </c>
      <c r="G524" s="70">
        <v>2004</v>
      </c>
      <c r="H524" s="60">
        <v>0</v>
      </c>
      <c r="I524" s="61"/>
      <c r="J524" s="61"/>
      <c r="K524" s="61"/>
      <c r="L524" s="61"/>
      <c r="M524" s="60">
        <v>0</v>
      </c>
      <c r="N524" s="61"/>
      <c r="O524" s="61">
        <v>0</v>
      </c>
      <c r="P524" s="60">
        <v>0</v>
      </c>
      <c r="Q524" s="61"/>
      <c r="R524" s="72">
        <v>1</v>
      </c>
      <c r="S524" s="60"/>
      <c r="T524" s="61"/>
      <c r="U524" s="61"/>
      <c r="V524" s="61"/>
      <c r="W524" s="61"/>
      <c r="X524" s="61"/>
      <c r="Y524" s="60"/>
      <c r="Z524" s="61"/>
      <c r="AA524" s="61"/>
      <c r="AB524" s="61"/>
      <c r="AC524" s="61"/>
      <c r="AD524" s="64" t="s">
        <v>25</v>
      </c>
    </row>
    <row r="525" spans="1:30">
      <c r="A525" s="74">
        <v>523</v>
      </c>
      <c r="B525" s="65" t="s">
        <v>363</v>
      </c>
      <c r="C525" s="66" t="s">
        <v>1819</v>
      </c>
      <c r="D525" s="75" t="s">
        <v>103</v>
      </c>
      <c r="E525" s="66" t="s">
        <v>63</v>
      </c>
      <c r="F525" s="75" t="s">
        <v>3761</v>
      </c>
      <c r="G525" s="75">
        <v>1998</v>
      </c>
      <c r="H525" s="76">
        <v>5</v>
      </c>
      <c r="I525" s="77">
        <v>440</v>
      </c>
      <c r="J525" s="77">
        <v>88</v>
      </c>
      <c r="K525" s="77">
        <v>97.8</v>
      </c>
      <c r="L525" s="77">
        <v>4.9000000000000004</v>
      </c>
      <c r="M525" s="76">
        <v>5</v>
      </c>
      <c r="N525" s="77">
        <v>88</v>
      </c>
      <c r="O525" s="77">
        <v>2</v>
      </c>
      <c r="P525" s="67">
        <v>0</v>
      </c>
      <c r="Q525" s="68"/>
      <c r="R525" s="68">
        <v>0</v>
      </c>
      <c r="S525" s="76">
        <v>2.6</v>
      </c>
      <c r="T525" s="77">
        <v>8</v>
      </c>
      <c r="U525" s="77">
        <v>3</v>
      </c>
      <c r="V525" s="82">
        <v>5</v>
      </c>
      <c r="W525" s="82">
        <v>1.02</v>
      </c>
      <c r="X525" s="82">
        <v>1.02</v>
      </c>
      <c r="Y525" s="76">
        <v>7.8</v>
      </c>
      <c r="Z525" s="77">
        <v>3.4</v>
      </c>
      <c r="AA525" s="82">
        <v>4.4000000000000004</v>
      </c>
      <c r="AB525" s="82">
        <v>0.9</v>
      </c>
      <c r="AC525" s="93">
        <v>-6.92</v>
      </c>
      <c r="AD525" s="69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8EA80C8C-FD19-4AC2-88D1-6EB1175F84BE}"/>
    <hyperlink ref="C3" r:id="rId2" display="https://fbref.com/en/country/ENG/England-Football" xr:uid="{7E3BD0FF-87B8-4A78-A47B-79829685ECD5}"/>
    <hyperlink ref="E3" r:id="rId3" display="https://fbref.com/en/squads/4ba7cbea/Bournemouth-Stats" xr:uid="{DA77F423-6C82-4502-B5C5-4A552B157ACF}"/>
    <hyperlink ref="AD3" r:id="rId4" display="https://fbref.com/en/players/774cf58b/matchlogs/2023-2024/summary/Max-Aarons-Match-Logs" xr:uid="{799A8DE5-F0B0-44C4-B09A-ECAEFA4EEB1D}"/>
    <hyperlink ref="B4" r:id="rId5" display="https://fbref.com/en/players/77816c91/Benie-Adama-Traore" xr:uid="{3A60ED21-6977-49ED-A2EB-094B50469E7A}"/>
    <hyperlink ref="C4" r:id="rId6" display="https://fbref.com/en/country/CIV/Cote-dIvoire-Football" xr:uid="{F36A3B79-6C0C-4D97-9D30-2C28F03184F1}"/>
    <hyperlink ref="E4" r:id="rId7" display="https://fbref.com/en/squads/1df6b87e/Sheffield-United-Stats" xr:uid="{D9440108-57CC-4EFC-BAE9-CDD49576ADDA}"/>
    <hyperlink ref="AD4" r:id="rId8" display="https://fbref.com/en/players/77816c91/matchlogs/2023-2024/summary/Benie-Adama-Traore-Match-Logs" xr:uid="{36BAF39B-9BCE-46F1-BE5C-40D63BDBA28D}"/>
    <hyperlink ref="B5" r:id="rId9" display="https://fbref.com/en/players/c81d773d/Tosin-Adarabioyo" xr:uid="{A8F5E0A9-9383-4C01-952F-986D12063EFD}"/>
    <hyperlink ref="C5" r:id="rId10" display="https://fbref.com/en/country/ENG/England-Football" xr:uid="{AB96EA36-F7F2-4B12-9BD8-037671899A98}"/>
    <hyperlink ref="E5" r:id="rId11" display="https://fbref.com/en/squads/fd962109/Fulham-Stats" xr:uid="{C425C17E-00EF-4E36-97EA-BF2886C43EBB}"/>
    <hyperlink ref="AD5" r:id="rId12" display="https://fbref.com/en/players/c81d773d/matchlogs/2023-2024/summary/Tosin-Adarabioyo-Match-Logs" xr:uid="{4DBCF7F3-5C3A-4041-890B-AB165D1E6A8E}"/>
    <hyperlink ref="B6" r:id="rId13" display="https://fbref.com/en/players/0480ebc7/Elijah-Adebayo" xr:uid="{FADD91FA-0542-4A99-AE95-EDF08A85F240}"/>
    <hyperlink ref="C6" r:id="rId14" display="https://fbref.com/en/country/ENG/England-Football" xr:uid="{E2B62F33-09ED-4453-9F2E-A7648C7F2A3B}"/>
    <hyperlink ref="E6" r:id="rId15" display="https://fbref.com/en/squads/e297cd13/Luton-Town-Stats" xr:uid="{C5F4E932-5C36-4009-B97F-0ABC05CCFB55}"/>
    <hyperlink ref="AD6" r:id="rId16" display="https://fbref.com/en/players/0480ebc7/matchlogs/2023-2024/summary/Elijah-Adebayo-Match-Logs" xr:uid="{EBBBBF58-88A6-4B26-A691-2E0DC4C0F396}"/>
    <hyperlink ref="B7" r:id="rId17" display="https://fbref.com/en/players/4dcec659/Simon-Adingra" xr:uid="{BF705F01-09CB-44E4-80BF-65ABEF270EF8}"/>
    <hyperlink ref="C7" r:id="rId18" display="https://fbref.com/en/country/CIV/Cote-dIvoire-Football" xr:uid="{8870D238-7853-41BE-83C3-F277A9FCEF25}"/>
    <hyperlink ref="E7" r:id="rId19" display="https://fbref.com/en/squads/d07537b9/Brighton-and-Hove-Albion-Stats" xr:uid="{90AA6A1F-437E-4385-BD1C-CD5ACDC21BAD}"/>
    <hyperlink ref="AD7" r:id="rId20" display="https://fbref.com/en/players/4dcec659/matchlogs/2023-2024/summary/Simon-Adingra-Match-Logs" xr:uid="{3773F809-5ADD-4856-9309-7DA67AE23975}"/>
    <hyperlink ref="B8" r:id="rId21" display="https://fbref.com/en/players/288e1e13/Nayef-Aguerd" xr:uid="{975ED180-BFF5-4F05-B4A4-E628A293A7F5}"/>
    <hyperlink ref="C8" r:id="rId22" display="https://fbref.com/en/country/MAR/Morocco-Football" xr:uid="{B087069F-F428-4D24-B981-2C6346093500}"/>
    <hyperlink ref="E8" r:id="rId23" display="https://fbref.com/en/squads/7c21e445/West-Ham-United-Stats" xr:uid="{CD156EB7-3A4D-4676-BFF2-B5E32FE92347}"/>
    <hyperlink ref="AD8" r:id="rId24" display="https://fbref.com/en/players/288e1e13/matchlogs/2023-2024/summary/Nayef-Aguerd-Match-Logs" xr:uid="{6AF36086-E84E-411A-9778-63BF0D1C6D7C}"/>
    <hyperlink ref="B9" r:id="rId25" display="https://fbref.com/en/players/938fa024/Brandon-Aguilera" xr:uid="{69DB6D2D-F05F-46A6-BC79-6C4F0E816070}"/>
    <hyperlink ref="C9" r:id="rId26" display="https://fbref.com/en/country/CRC/Costa-Rica-Football" xr:uid="{212614F1-CCB0-4F0C-B96A-6D3662D926C2}"/>
    <hyperlink ref="E9" r:id="rId27" display="https://fbref.com/en/squads/e4a775cb/Nottingham-Forest-Stats" xr:uid="{4153885F-D692-4523-889D-FC081472B314}"/>
    <hyperlink ref="AD9" r:id="rId28" display="https://fbref.com/en/players/938fa024/matchlogs/2023-2024/summary/Brandon-Aguilera-Match-Logs" xr:uid="{5440AEC2-FDCE-40B7-858F-C73B1CE104C1}"/>
    <hyperlink ref="B10" r:id="rId29" display="https://fbref.com/en/players/a6c58494/Naouirou-Ahamada" xr:uid="{68C05629-47DC-4F60-AD4F-2E2452202924}"/>
    <hyperlink ref="C10" r:id="rId30" display="https://fbref.com/en/country/FRA/France-Football" xr:uid="{4F26DB97-95F7-44A9-AB07-1EB0CB09C0D3}"/>
    <hyperlink ref="E10" r:id="rId31" display="https://fbref.com/en/squads/47c64c55/Crystal-Palace-Stats" xr:uid="{B0E9D4EF-D4D6-4131-AB01-D9E261D62BE0}"/>
    <hyperlink ref="AD10" r:id="rId32" display="https://fbref.com/en/players/a6c58494/matchlogs/2023-2024/summary/Naouirou-Ahamada-Match-Logs" xr:uid="{76A64B2E-219E-4C3C-A9C4-B04952B44212}"/>
    <hyperlink ref="B11" r:id="rId33" display="https://fbref.com/en/players/eab957a3/Anel-Ahmedhodzic" xr:uid="{3B957FDE-00D9-43BA-8FB1-06DD7A2ECFF2}"/>
    <hyperlink ref="C11" r:id="rId34" display="https://fbref.com/en/country/BIH/Bosnia-and-Herzegovina-Football" xr:uid="{DC93A974-E64F-4B85-9677-E37DB405BF71}"/>
    <hyperlink ref="E11" r:id="rId35" display="https://fbref.com/en/squads/1df6b87e/Sheffield-United-Stats" xr:uid="{D4C7331A-3B28-474E-9877-B9CCA3640BC8}"/>
    <hyperlink ref="AD11" r:id="rId36" display="https://fbref.com/en/players/eab957a3/matchlogs/2023-2024/summary/Anel-Ahmedhodzic-Match-Logs" xr:uid="{60818972-472D-40FA-9092-B48DDEBB07F0}"/>
    <hyperlink ref="B12" r:id="rId37" display="https://fbref.com/en/players/246d153b/Ola-Aina" xr:uid="{E055A6B0-2EDD-4F07-8EEE-5E777295311C}"/>
    <hyperlink ref="C12" r:id="rId38" display="https://fbref.com/en/country/NGA/Nigeria-Football" xr:uid="{ACAABB1F-89F6-485E-AB1C-246DF726064F}"/>
    <hyperlink ref="E12" r:id="rId39" display="https://fbref.com/en/squads/e4a775cb/Nottingham-Forest-Stats" xr:uid="{21027014-92A0-4AD0-90E7-AE41E8EABBD6}"/>
    <hyperlink ref="AD12" r:id="rId40" display="https://fbref.com/en/players/246d153b/matchlogs/2023-2024/summary/Ola-Aina-Match-Logs" xr:uid="{902D03CC-7327-4111-A64A-BB63C43B223C}"/>
    <hyperlink ref="B13" r:id="rId41" display="https://fbref.com/en/players/9b398aea/Rayan-Ait-Nouri" xr:uid="{E71012DA-EE7E-431B-823A-16EC511E180C}"/>
    <hyperlink ref="C13" r:id="rId42" display="https://fbref.com/en/country/ALG/Algeria-Football" xr:uid="{EB3C867B-FF54-49F4-ABBE-6C80C81F225C}"/>
    <hyperlink ref="E13" r:id="rId43" display="https://fbref.com/en/squads/8cec06e1/Wolverhampton-Wanderers-Stats" xr:uid="{C7A1A31E-06BF-4CDB-AD90-162E948FA36C}"/>
    <hyperlink ref="AD13" r:id="rId44" display="https://fbref.com/en/players/9b398aea/matchlogs/2023-2024/summary/Rayan-Ait-Nouri-Match-Logs" xr:uid="{FF0F250A-2D5C-4021-AA68-91C079F9E93B}"/>
    <hyperlink ref="B14" r:id="rId45" display="https://fbref.com/en/players/a8c0acb7/Kristoffer-Ajer" xr:uid="{68D20B9E-7B66-4E48-B1EE-C970CE21B25D}"/>
    <hyperlink ref="C14" r:id="rId46" display="https://fbref.com/en/country/NOR/Norway-Football" xr:uid="{9A5CEC14-502B-4A71-9ADA-51067B6E5018}"/>
    <hyperlink ref="E14" r:id="rId47" display="https://fbref.com/en/squads/cd051869/Brentford-Stats" xr:uid="{CED24F9A-3938-40FA-B7B8-9407B857A05F}"/>
    <hyperlink ref="AD14" r:id="rId48" display="https://fbref.com/en/players/a8c0acb7/matchlogs/2023-2024/summary/Kristoffer-Ajer-Match-Logs" xr:uid="{399F6D9F-22B0-446C-A82A-9804053EA8FF}"/>
    <hyperlink ref="B15" r:id="rId49" display="https://fbref.com/en/players/89ac64a6/Manuel-Akanji" xr:uid="{69164AB0-E165-4EAA-B042-EEB11225F01C}"/>
    <hyperlink ref="C15" r:id="rId50" display="https://fbref.com/en/country/SUI/Switzerland-Football" xr:uid="{3A2938FD-F031-4AA0-BA8E-036E11CBE26F}"/>
    <hyperlink ref="E15" r:id="rId51" display="https://fbref.com/en/squads/b8fd03ef/Manchester-City-Stats" xr:uid="{F9810158-DD4E-472B-8CF9-C0374D0B5081}"/>
    <hyperlink ref="AD15" r:id="rId52" display="https://fbref.com/en/players/89ac64a6/matchlogs/2023-2024/summary/Manuel-Akanji-Match-Logs" xr:uid="{CFB69B53-DF17-42A4-90AC-197CBB52BD84}"/>
    <hyperlink ref="B16" r:id="rId53" display="https://fbref.com/en/players/eaeca114/Nathan-Ake" xr:uid="{8325F2FE-9C8D-4E48-AE1D-B4DAD05D2FEC}"/>
    <hyperlink ref="C16" r:id="rId54" display="https://fbref.com/en/country/NED/Netherlands-Football" xr:uid="{020BA7B6-ECD2-447A-B5A5-403A90D5F353}"/>
    <hyperlink ref="E16" r:id="rId55" display="https://fbref.com/en/squads/b8fd03ef/Manchester-City-Stats" xr:uid="{C654D754-B78B-4FAB-BF1B-B0E960DBFAEB}"/>
    <hyperlink ref="AD16" r:id="rId56" display="https://fbref.com/en/players/eaeca114/matchlogs/2023-2024/summary/Nathan-Ake-Match-Logs" xr:uid="{45A891E1-261F-4B52-A62B-7597A8B2B1D9}"/>
    <hyperlink ref="B17" r:id="rId57" display="https://fbref.com/en/players/cd1acf9d/Trent-Alexander-Arnold" xr:uid="{CE15DE5F-A911-4A1E-88E3-29D3B86C3B1F}"/>
    <hyperlink ref="C17" r:id="rId58" display="https://fbref.com/en/country/ENG/England-Football" xr:uid="{5263390A-CD90-4E94-BFC2-9E3D2B134FA9}"/>
    <hyperlink ref="E17" r:id="rId59" display="https://fbref.com/en/squads/822bd0ba/Liverpool-Stats" xr:uid="{D18B8238-927D-4920-9733-BD6BDDE49D5D}"/>
    <hyperlink ref="AD17" r:id="rId60" display="https://fbref.com/en/players/cd1acf9d/matchlogs/2023-2024/summary/Trent-Alexander-Arnold-Match-Logs" xr:uid="{5A838AE6-1677-407C-9DE1-D46A0A8AB877}"/>
    <hyperlink ref="B18" r:id="rId61" display="https://fbref.com/en/players/7a2e46a8/Alisson" xr:uid="{96878D66-5811-44A4-BC32-7FD00FB5376A}"/>
    <hyperlink ref="C18" r:id="rId62" display="https://fbref.com/en/country/BRA/Brazil-Football" xr:uid="{142E436B-87AD-423D-9710-2C06DF6B2FA4}"/>
    <hyperlink ref="E18" r:id="rId63" display="https://fbref.com/en/squads/822bd0ba/Liverpool-Stats" xr:uid="{44654CCC-7221-4339-8C95-DD02BECED440}"/>
    <hyperlink ref="AD18" r:id="rId64" display="https://fbref.com/en/players/7a2e46a8/matchlogs/2023-2024/summary/Alisson-Match-Logs" xr:uid="{EEEB1ECA-50C2-41CE-A732-E3006470E143}"/>
    <hyperlink ref="B19" r:id="rId65" display="https://fbref.com/en/players/862a1c15/Miguel-Almiron" xr:uid="{9B8E1C2E-914C-41B7-9955-65DC70CD5148}"/>
    <hyperlink ref="C19" r:id="rId66" display="https://fbref.com/en/country/PAR/Paraguay-Football" xr:uid="{801DEE4C-2424-4431-A336-0D1DB3C82136}"/>
    <hyperlink ref="E19" r:id="rId67" display="https://fbref.com/en/squads/b2b47a98/Newcastle-United-Stats" xr:uid="{F7510CAA-06A4-40B5-9E4F-DC05B08A5244}"/>
    <hyperlink ref="AD19" r:id="rId68" display="https://fbref.com/en/players/862a1c15/matchlogs/2023-2024/summary/Miguel-Almiron-Match-Logs" xr:uid="{AC0E2F47-CF75-46F0-B795-1D6D068F80A8}"/>
    <hyperlink ref="B20" r:id="rId69" display="https://fbref.com/en/players/8b3ab7ad/Edson-Alvarez" xr:uid="{6EE62144-04D4-40A9-B3B6-CC088A676F9E}"/>
    <hyperlink ref="C20" r:id="rId70" display="https://fbref.com/en/country/MEX/Mexico-Football" xr:uid="{37EA3432-8F8A-429E-A16E-C3303F96D056}"/>
    <hyperlink ref="E20" r:id="rId71" display="https://fbref.com/en/squads/7c21e445/West-Ham-United-Stats" xr:uid="{E664728F-D040-4099-BFF4-519FC09A0C5B}"/>
    <hyperlink ref="AD20" r:id="rId72" display="https://fbref.com/en/players/8b3ab7ad/matchlogs/2023-2024/summary/Edson-Alvarez-Match-Logs" xr:uid="{D8CB4572-0255-4099-9B62-16FC1AFF88C4}"/>
    <hyperlink ref="B21" r:id="rId73" display="https://fbref.com/en/players/15ab5a2b/Julian-Alvarez" xr:uid="{286CF69C-AFAA-434F-A2E5-EE3E18E0BA55}"/>
    <hyperlink ref="C21" r:id="rId74" display="https://fbref.com/en/country/ARG/Argentina-Football" xr:uid="{C29E13E8-84E7-4331-8CC8-F89602F71159}"/>
    <hyperlink ref="E21" r:id="rId75" display="https://fbref.com/en/squads/b8fd03ef/Manchester-City-Stats" xr:uid="{1420CD97-F65D-4ED1-A5D3-EDCFB308BA97}"/>
    <hyperlink ref="AD21" r:id="rId76" display="https://fbref.com/en/players/15ab5a2b/matchlogs/2023-2024/summary/Julian-Alvarez-Match-Logs" xr:uid="{1DC0AEB8-172E-4691-AAB5-B1EECFBCDC55}"/>
    <hyperlink ref="B22" r:id="rId77" display="https://fbref.com/en/players/ad1f61f3/Steven-Alzate" xr:uid="{03E54C4B-BA1C-4026-94E7-42BE48C000D5}"/>
    <hyperlink ref="C22" r:id="rId78" display="https://fbref.com/en/country/COL/Colombia-Football" xr:uid="{098F608C-47FE-4814-B8DC-C8217C2B4F51}"/>
    <hyperlink ref="E22" r:id="rId79" display="https://fbref.com/en/squads/d07537b9/Brighton-and-Hove-Albion-Stats" xr:uid="{E5054997-24C5-46DD-B58E-B06CCBD68FDD}"/>
    <hyperlink ref="AD22" r:id="rId80" display="https://fbref.com/en/players/ad1f61f3/matchlogs/2023-2024/summary/Steven-Alzate-Match-Logs" xr:uid="{700E5D89-F6D5-4128-A717-BF4ECE9C8C28}"/>
    <hyperlink ref="B23" r:id="rId81" display="https://fbref.com/en/players/2ee5b0c9/Zeki-Amdouni" xr:uid="{941E7516-7115-44D7-861A-60F9485CDE1E}"/>
    <hyperlink ref="C23" r:id="rId82" display="https://fbref.com/en/country/SUI/Switzerland-Football" xr:uid="{E4F068D8-666F-4BC5-A187-12249C3C5C01}"/>
    <hyperlink ref="E23" r:id="rId83" display="https://fbref.com/en/squads/943e8050/Burnley-Stats" xr:uid="{BD25F045-AB4B-4B29-B4E9-F1DE0175722B}"/>
    <hyperlink ref="AD23" r:id="rId84" display="https://fbref.com/en/players/2ee5b0c9/matchlogs/2023-2024/summary/Zeki-Amdouni-Match-Logs" xr:uid="{6276793B-D3A3-40CF-8497-E442F05EAC11}"/>
    <hyperlink ref="B24" r:id="rId85" display="https://fbref.com/en/players/21a866b7/Joseph-Anang" xr:uid="{8685468C-1F49-4982-896D-9E31BD4BDEB0}"/>
    <hyperlink ref="C24" r:id="rId86" display="https://fbref.com/en/country/ENG/England-Football" xr:uid="{10B78D0D-4AE0-4202-90BB-87529217619E}"/>
    <hyperlink ref="E24" r:id="rId87" display="https://fbref.com/en/squads/7c21e445/West-Ham-United-Stats" xr:uid="{8B76C629-4B24-4388-BE70-966C6F498447}"/>
    <hyperlink ref="AD24" r:id="rId88" display="https://fbref.com/en/players/21a866b7/matchlogs/2023-2024/summary/Joseph-Anang-Match-Logs" xr:uid="{B3E11F9B-BE97-4569-B949-D19FB9BC497B}"/>
    <hyperlink ref="B25" r:id="rId89" display="https://fbref.com/en/players/e34fc66d/Joachim-Andersen" xr:uid="{7B59E8B5-22C7-4CEF-ADFB-187EE17AF941}"/>
    <hyperlink ref="C25" r:id="rId90" display="https://fbref.com/en/country/DEN/Denmark-Football" xr:uid="{F929CA44-C011-43D0-9E00-45C6AADC59FF}"/>
    <hyperlink ref="E25" r:id="rId91" display="https://fbref.com/en/squads/47c64c55/Crystal-Palace-Stats" xr:uid="{63266CD7-C6F9-4CE3-95CD-2B9805C99E63}"/>
    <hyperlink ref="AD25" r:id="rId92" display="https://fbref.com/en/players/e34fc66d/matchlogs/2023-2024/summary/Joachim-Andersen-Match-Logs" xr:uid="{4A3DBC3D-DE3B-41E0-A062-E91493FED0D1}"/>
    <hyperlink ref="B26" r:id="rId93" display="https://fbref.com/en/players/de31038e/Elliot-Anderson" xr:uid="{5CE25F90-6ECF-41EB-AD6C-614CB2F3363B}"/>
    <hyperlink ref="C26" r:id="rId94" display="https://fbref.com/en/country/SCO/Scotland-Football" xr:uid="{8282FE09-866F-4BBD-85BB-AFFD22D2266F}"/>
    <hyperlink ref="E26" r:id="rId95" display="https://fbref.com/en/squads/b2b47a98/Newcastle-United-Stats" xr:uid="{93956C8B-C21C-4687-B267-839A74D0872F}"/>
    <hyperlink ref="AD26" r:id="rId96" display="https://fbref.com/en/players/de31038e/matchlogs/2023-2024/summary/Elliot-Anderson-Match-Logs" xr:uid="{D4856F8D-EF89-48D8-83FB-5C7EC02D3890}"/>
    <hyperlink ref="B27" r:id="rId97" display="https://fbref.com/en/players/e4238fb1/Jaidon-Anthony" xr:uid="{29043466-30C4-4008-878D-E4FCD5687E59}"/>
    <hyperlink ref="C27" r:id="rId98" display="https://fbref.com/en/country/ENG/England-Football" xr:uid="{921D8A5C-A7BC-46E4-A13C-0DDF6C36D5BB}"/>
    <hyperlink ref="E27" r:id="rId99" display="https://fbref.com/en/squads/4ba7cbea/Bournemouth-Stats" xr:uid="{ADBD851B-617E-422C-806B-FE30C9A0FD06}"/>
    <hyperlink ref="AD27" r:id="rId100" display="https://fbref.com/en/players/e4238fb1/matchlogs/2023-2024/summary/Jaidon-Anthony-Match-Logs" xr:uid="{C9B88371-AF43-43BB-91EB-08D12F063BF5}"/>
    <hyperlink ref="B28" r:id="rId101" display="https://fbref.com/en/players/ac05f970/Michail-Antonio" xr:uid="{1BBED075-64CE-48B6-80F5-3C22583BAEC6}"/>
    <hyperlink ref="C28" r:id="rId102" display="https://fbref.com/en/country/JAM/Jamaica-Football" xr:uid="{0EBCA7BD-B972-4B41-92F7-BA7535BACD68}"/>
    <hyperlink ref="E28" r:id="rId103" display="https://fbref.com/en/squads/7c21e445/West-Ham-United-Stats" xr:uid="{CBFE58FB-0838-48E3-BC3C-04490C9797F7}"/>
    <hyperlink ref="AD28" r:id="rId104" display="https://fbref.com/en/players/ac05f970/matchlogs/2023-2024/summary/Michail-Antonio-Match-Logs" xr:uid="{6B92CEDA-9212-4C07-BCE3-FD8211441732}"/>
    <hyperlink ref="B29" r:id="rId105" display="https://fbref.com/en/players/99127249/Antony" xr:uid="{CB1DE6E3-0785-4AEB-8606-D084A3C6DD17}"/>
    <hyperlink ref="C29" r:id="rId106" display="https://fbref.com/en/country/BRA/Brazil-Football" xr:uid="{F16E0173-A1D8-4DD3-8471-AF391D32C04F}"/>
    <hyperlink ref="E29" r:id="rId107" display="https://fbref.com/en/squads/19538871/Manchester-United-Stats" xr:uid="{AE2C2EB6-FA96-4D6D-A72E-67C3DC0223D4}"/>
    <hyperlink ref="AD29" r:id="rId108" display="https://fbref.com/en/players/99127249/matchlogs/2023-2024/summary/Antony-Match-Logs" xr:uid="{0B3A5AB0-07DB-466E-80BC-3525958A6CB1}"/>
    <hyperlink ref="B30" r:id="rId109" display="https://fbref.com/en/players/05e8ca6d/Cameron-Archer" xr:uid="{41DF855A-BEDF-4E83-9B76-8371ABDDE8F0}"/>
    <hyperlink ref="C30" r:id="rId110" display="https://fbref.com/en/country/ENG/England-Football" xr:uid="{BCEE759D-D992-4CEA-A102-37DB1DA08E2A}"/>
    <hyperlink ref="E30" r:id="rId111" display="https://fbref.com/en/squads/1df6b87e/Sheffield-United-Stats" xr:uid="{DB733A0D-D258-47F2-82C2-5EA5B343B6C4}"/>
    <hyperlink ref="AD30" r:id="rId112" display="https://fbref.com/en/players/05e8ca6d/matchlogs/2023-2024/summary/Cameron-Archer-Match-Logs" xr:uid="{AA90CC6D-2C9C-4F4B-935D-1C0092A537DE}"/>
    <hyperlink ref="B31" r:id="rId113" display="https://fbref.com/en/players/05e8ca6d/Cameron-Archer" xr:uid="{47A309A9-6A48-4D20-860A-3635584390D6}"/>
    <hyperlink ref="C31" r:id="rId114" display="https://fbref.com/en/country/ENG/England-Football" xr:uid="{997ABFEF-11F4-4F2A-BBFF-C8AE02BEF470}"/>
    <hyperlink ref="E31" r:id="rId115" display="https://fbref.com/en/squads/8602292d/Aston-Villa-Stats" xr:uid="{2B7ABA74-7F64-44D3-8030-921AEF2A9405}"/>
    <hyperlink ref="AD31" r:id="rId116" display="https://fbref.com/en/players/05e8ca6d/matchlogs/2023-2024/summary/Cameron-Archer-Match-Logs" xr:uid="{8CABF208-8BD8-48A2-8BB3-9BF852CB703F}"/>
    <hyperlink ref="B32" r:id="rId117" display="https://fbref.com/en/players/2f965a72/Alphonse-Areola" xr:uid="{618ADE47-160B-400C-9C06-BDFEA91003D5}"/>
    <hyperlink ref="C32" r:id="rId118" display="https://fbref.com/en/country/FRA/France-Football" xr:uid="{E0920AF2-D2B5-455B-9ECF-CF908BB76180}"/>
    <hyperlink ref="E32" r:id="rId119" display="https://fbref.com/en/squads/7c21e445/West-Ham-United-Stats" xr:uid="{4B6FCD45-A4A1-42FF-9918-D16B09083DB0}"/>
    <hyperlink ref="AD32" r:id="rId120" display="https://fbref.com/en/players/2f965a72/matchlogs/2023-2024/summary/Alphonse-Areola-Match-Logs" xr:uid="{7B0C3A02-E62C-46C9-BDF5-33B6FA1255E3}"/>
    <hyperlink ref="B33" r:id="rId121" display="https://fbref.com/en/players/5c2b4f07/Serge-Aurier" xr:uid="{BEF742BA-97D8-48C6-9D7B-0372A8662971}"/>
    <hyperlink ref="C33" r:id="rId122" display="https://fbref.com/en/country/CIV/Cote-dIvoire-Football" xr:uid="{DB9D36D8-8882-4691-B320-60010DB5C880}"/>
    <hyperlink ref="E33" r:id="rId123" display="https://fbref.com/en/squads/e4a775cb/Nottingham-Forest-Stats" xr:uid="{CF56A2D4-4412-4A55-972F-D5EB05F36854}"/>
    <hyperlink ref="AD33" r:id="rId124" display="https://fbref.com/en/players/5c2b4f07/matchlogs/2023-2024/summary/Serge-Aurier-Match-Logs" xr:uid="{918C1482-CC5A-45A6-8F62-323D7BC448E3}"/>
    <hyperlink ref="B34" r:id="rId125" display="https://fbref.com/en/players/5e253986/Brandon-Austin" xr:uid="{F8DD2428-1EF3-4CDA-A0AA-4680EA5354C6}"/>
    <hyperlink ref="C34" r:id="rId126" display="https://fbref.com/en/country/ENG/England-Football" xr:uid="{9A36B2F0-E712-4D6C-947E-5AE3CDC03ECD}"/>
    <hyperlink ref="E34" r:id="rId127" display="https://fbref.com/en/squads/361ca564/Tottenham-Hotspur-Stats" xr:uid="{FC2B1CC2-A66D-4547-A869-2377581FDBB1}"/>
    <hyperlink ref="AD34" r:id="rId128" display="https://fbref.com/en/players/5e253986/matchlogs/2023-2024/summary/Brandon-Austin-Match-Logs" xr:uid="{94A43268-FB9C-4009-A27F-5EDB601530D4}"/>
    <hyperlink ref="B35" r:id="rId129" display="https://fbref.com/en/players/e5478b87/Taiwo-Awoniyi" xr:uid="{8C1CC306-B6CE-4872-85E4-9D566ED31F64}"/>
    <hyperlink ref="C35" r:id="rId130" display="https://fbref.com/en/country/NGA/Nigeria-Football" xr:uid="{84CF0008-FB80-4E76-B7A8-3CC857541447}"/>
    <hyperlink ref="E35" r:id="rId131" display="https://fbref.com/en/squads/e4a775cb/Nottingham-Forest-Stats" xr:uid="{B97B4273-5DC3-4850-8F9C-0D48BE51FD64}"/>
    <hyperlink ref="AD35" r:id="rId132" display="https://fbref.com/en/players/e5478b87/matchlogs/2023-2024/summary/Taiwo-Awoniyi-Match-Logs" xr:uid="{23DB17EF-823E-4683-B211-1BA74DC8C823}"/>
    <hyperlink ref="B36" r:id="rId133" display="https://fbref.com/en/players/da052c14/Jordan-Ayew" xr:uid="{CEC2C6D8-B513-4C39-9B9D-8EAFF24448D2}"/>
    <hyperlink ref="C36" r:id="rId134" display="https://fbref.com/en/country/GHA/Ghana-Football" xr:uid="{5C642062-505C-455A-BA3E-BF56E40750A4}"/>
    <hyperlink ref="E36" r:id="rId135" display="https://fbref.com/en/squads/47c64c55/Crystal-Palace-Stats" xr:uid="{6959E2A4-CCA0-4710-B564-1012CC73CD0B}"/>
    <hyperlink ref="AD36" r:id="rId136" display="https://fbref.com/en/players/da052c14/matchlogs/2023-2024/summary/Jordan-Ayew-Match-Logs" xr:uid="{4DDEB1F5-4ED0-446F-8631-9DF58043D302}"/>
    <hyperlink ref="B37" r:id="rId137" display="https://fbref.com/en/players/3a233281/Leon-Bailey" xr:uid="{BDE07B5F-FB3D-462C-81D3-ACE47BD3D298}"/>
    <hyperlink ref="C37" r:id="rId138" display="https://fbref.com/en/country/JAM/Jamaica-Football" xr:uid="{26C14571-DE5D-4C93-9898-466F259E6C15}"/>
    <hyperlink ref="E37" r:id="rId139" display="https://fbref.com/en/squads/8602292d/Aston-Villa-Stats" xr:uid="{25010D39-92D9-44F3-A880-6EB797BA9541}"/>
    <hyperlink ref="AD37" r:id="rId140" display="https://fbref.com/en/players/3a233281/matchlogs/2023-2024/summary/Leon-Bailey-Match-Logs" xr:uid="{45B3F642-C425-4806-B122-C48D11F940A5}"/>
    <hyperlink ref="B38" r:id="rId141" display="https://fbref.com/en/players/32e8417f/Stefan-Bajcetic" xr:uid="{24EE2E49-5DC8-4214-9E07-A7CCE0FB0AE9}"/>
    <hyperlink ref="C38" r:id="rId142" display="https://fbref.com/en/country/ESP/Spain-Football" xr:uid="{6E5A3AD3-AAEF-4C93-83E6-465B85DB51DF}"/>
    <hyperlink ref="E38" r:id="rId143" display="https://fbref.com/en/squads/822bd0ba/Liverpool-Stats" xr:uid="{EBC88AE3-27A1-4801-B25F-0B5C7839BFAC}"/>
    <hyperlink ref="AD38" r:id="rId144" display="https://fbref.com/en/players/32e8417f/matchlogs/2023-2024/summary/Stefan-Bajcetic-Match-Logs" xr:uid="{998BDBF8-7265-4ADD-A5AE-EA2024BE6583}"/>
    <hyperlink ref="B39" r:id="rId145" display="https://fbref.com/en/players/e827567f/Ellery-Balcombe" xr:uid="{9A664DD6-5247-48E7-8845-469D069DF72D}"/>
    <hyperlink ref="C39" r:id="rId146" display="https://fbref.com/en/country/ENG/England-Football" xr:uid="{30A5D5B5-3210-4D0A-9692-A7C4CB892783}"/>
    <hyperlink ref="E39" r:id="rId147" display="https://fbref.com/en/squads/cd051869/Brentford-Stats" xr:uid="{28650D33-E2FA-48B3-ADA4-11A109F7C7F9}"/>
    <hyperlink ref="AD39" r:id="rId148" display="https://fbref.com/en/players/e827567f/matchlogs/2023-2024/summary/Ellery-Balcombe-Match-Logs" xr:uid="{E8C579C9-9091-465C-874B-E859F72F3D23}"/>
    <hyperlink ref="B40" r:id="rId149" display="https://fbref.com/en/players/394854c4/George-Baldock" xr:uid="{7EFED651-7E5B-41F4-8B0A-6FAED204A207}"/>
    <hyperlink ref="C40" r:id="rId150" display="https://fbref.com/en/country/GRE/Greece-Football" xr:uid="{7226757F-B872-4EEF-BAA9-23ACF2B32B60}"/>
    <hyperlink ref="E40" r:id="rId151" display="https://fbref.com/en/squads/1df6b87e/Sheffield-United-Stats" xr:uid="{1F541ECD-5E53-403B-9D32-A2185DA08D57}"/>
    <hyperlink ref="AD40" r:id="rId152" display="https://fbref.com/en/players/394854c4/matchlogs/2023-2024/summary/George-Baldock-Match-Logs" xr:uid="{7CB7C58A-5E65-47F8-9FFD-5EB7AD618D48}"/>
    <hyperlink ref="B41" r:id="rId153" display="https://fbref.com/en/players/a1390d2f/Carlos-Baleba" xr:uid="{9421E54A-82CB-407E-A8F8-E42F5BB34F72}"/>
    <hyperlink ref="C41" r:id="rId154" display="https://fbref.com/en/country/CMR/Cameroon-Football" xr:uid="{945FCE69-25CD-4F76-9227-09E1668097D9}"/>
    <hyperlink ref="E41" r:id="rId155" display="https://fbref.com/en/squads/d07537b9/Brighton-and-Hove-Albion-Stats" xr:uid="{6B3983B5-A992-4643-B032-F048C5D69D4E}"/>
    <hyperlink ref="AD41" r:id="rId156" display="https://fbref.com/en/players/a1390d2f/matchlogs/2023-2024/summary/Carlos-Baleba-Match-Logs" xr:uid="{38F6C5BA-F800-4D9F-BABC-6B4C0B2E0C12}"/>
    <hyperlink ref="B42" r:id="rId157" display="https://fbref.com/en/players/f449640d/Fode-Ballo-Toure" xr:uid="{851499E5-D0EB-4871-8AD3-8C4C1F97FAAE}"/>
    <hyperlink ref="C42" r:id="rId158" display="https://fbref.com/en/country/SEN/Senegal-Football" xr:uid="{CBF35EA8-C410-4204-AC62-FF922DE6593F}"/>
    <hyperlink ref="E42" r:id="rId159" display="https://fbref.com/en/squads/fd962109/Fulham-Stats" xr:uid="{E9C50E9F-2F63-4455-99A9-8FB0617C4902}"/>
    <hyperlink ref="AD42" r:id="rId160" display="https://fbref.com/en/players/f449640d/matchlogs/2023-2024/summary/Fode-Ballo-Toure-Match-Logs" xr:uid="{19909CE8-8BED-46A2-A593-71613821712A}"/>
    <hyperlink ref="B43" r:id="rId161" display="https://fbref.com/en/players/2886c9b5/Shandon-Baptiste" xr:uid="{E5D45D6F-E221-4377-994F-0F35C2EDCE42}"/>
    <hyperlink ref="C43" r:id="rId162" display="https://fbref.com/en/country/GRN/Grenada-Football" xr:uid="{19352B8E-2255-4B16-AE7B-29CA8C43CC59}"/>
    <hyperlink ref="E43" r:id="rId163" display="https://fbref.com/en/squads/cd051869/Brentford-Stats" xr:uid="{AAC916F6-4D5C-4F9E-95C0-E54D2396A639}"/>
    <hyperlink ref="AD43" r:id="rId164" display="https://fbref.com/en/players/2886c9b5/matchlogs/2023-2024/summary/Shandon-Baptiste-Match-Logs" xr:uid="{BF00410F-7D6F-4959-862B-090512B61982}"/>
    <hyperlink ref="B44" r:id="rId165" display="https://fbref.com/en/players/3a24769f/Ross-Barkley" xr:uid="{765B1D31-D537-4A06-B7EE-94E8FEBE5336}"/>
    <hyperlink ref="C44" r:id="rId166" display="https://fbref.com/en/country/ENG/England-Football" xr:uid="{80BB5219-A254-4EC9-8E02-DA5136804254}"/>
    <hyperlink ref="E44" r:id="rId167" display="https://fbref.com/en/squads/e297cd13/Luton-Town-Stats" xr:uid="{C09302E6-6D30-46F4-9413-CD527700E256}"/>
    <hyperlink ref="AD44" r:id="rId168" display="https://fbref.com/en/players/3a24769f/matchlogs/2023-2024/summary/Ross-Barkley-Match-Logs" xr:uid="{46E771CC-490C-4CB4-B7DD-CEC8E1620C35}"/>
    <hyperlink ref="B45" r:id="rId169" display="https://fbref.com/en/players/3ea50f67/Harvey-Barnes" xr:uid="{3947814F-F951-48DD-B367-EAD4ECF4ED62}"/>
    <hyperlink ref="C45" r:id="rId170" display="https://fbref.com/en/country/ENG/England-Football" xr:uid="{5E9C1D81-85E0-41ED-A8F2-312E00FF8AE3}"/>
    <hyperlink ref="E45" r:id="rId171" display="https://fbref.com/en/squads/b2b47a98/Newcastle-United-Stats" xr:uid="{37E8813C-8E65-4107-A7F5-84E239F2FF69}"/>
    <hyperlink ref="AD45" r:id="rId172" display="https://fbref.com/en/players/3ea50f67/matchlogs/2023-2024/summary/Harvey-Barnes-Match-Logs" xr:uid="{631F6AAE-1686-4E15-9BE4-358D75153665}"/>
    <hyperlink ref="B46" r:id="rId173" display="https://fbref.com/en/players/1aa84968/Chris-Basham" xr:uid="{51024CF0-AAD7-4311-9AD2-ADDAC005587D}"/>
    <hyperlink ref="C46" r:id="rId174" display="https://fbref.com/en/country/ENG/England-Football" xr:uid="{196EAD28-01DB-4BE6-8DAF-9321D1230FC1}"/>
    <hyperlink ref="E46" r:id="rId175" display="https://fbref.com/en/squads/1df6b87e/Sheffield-United-Stats" xr:uid="{9D605819-A40A-4D87-A624-537E7BFA8714}"/>
    <hyperlink ref="AD46" r:id="rId176" display="https://fbref.com/en/players/1aa84968/matchlogs/2023-2024/summary/Chris-Basham-Match-Logs" xr:uid="{4EA37EC4-94C1-4F68-8D84-600020A28E6E}"/>
    <hyperlink ref="B47" r:id="rId177" display="https://fbref.com/en/players/a36524bf/Calvin-Bassey" xr:uid="{E16A8967-A219-465B-BE46-9A13745F0E54}"/>
    <hyperlink ref="C47" r:id="rId178" display="https://fbref.com/en/country/NGA/Nigeria-Football" xr:uid="{815DDD81-004A-4566-9CC8-3650BE749B6D}"/>
    <hyperlink ref="E47" r:id="rId179" display="https://fbref.com/en/squads/fd962109/Fulham-Stats" xr:uid="{1CC7DC24-4A47-4DAF-8A01-66E175AF9D6E}"/>
    <hyperlink ref="AD47" r:id="rId180" display="https://fbref.com/en/players/a36524bf/matchlogs/2023-2024/summary/Calvin-Bassey-Match-Logs" xr:uid="{52998213-B1E6-4182-9768-2B7C5351A6C3}"/>
    <hyperlink ref="B48" r:id="rId181" display="https://fbref.com/en/players/072e68ed/Altay-Bayindir" xr:uid="{CCF689C6-A882-434C-A57E-966E446A5C66}"/>
    <hyperlink ref="C48" r:id="rId182" display="https://fbref.com/en/country/TUR/Turkey-Football" xr:uid="{56547699-2E39-4C08-920C-8970132994A3}"/>
    <hyperlink ref="E48" r:id="rId183" display="https://fbref.com/en/squads/19538871/Manchester-United-Stats" xr:uid="{5ABAB39B-B9CF-44EC-BA3E-F4F83BE827D6}"/>
    <hyperlink ref="AD48" r:id="rId184" display="https://fbref.com/en/players/072e68ed/matchlogs/2023-2024/summary/Altay-Bayindir-Match-Logs" xr:uid="{92A9B3FF-BD82-4AA7-AE87-0B081C6D5439}"/>
    <hyperlink ref="B49" r:id="rId185" display="https://fbref.com/en/players/7cbd6d68/Eddie-Beach" xr:uid="{EC0DAA56-C445-45A9-BD96-9CCE8812EDFE}"/>
    <hyperlink ref="C49" r:id="rId186" display="https://fbref.com/en/country/WAL/Wales-Football" xr:uid="{CE708A4F-A358-44E8-809E-A61065FDA6E5}"/>
    <hyperlink ref="E49" r:id="rId187" display="https://fbref.com/en/squads/cff3d9bb/Chelsea-Stats" xr:uid="{C5D05C4F-A4C7-497E-9101-05712854502E}"/>
    <hyperlink ref="AD49" r:id="rId188" display="https://fbref.com/en/players/7cbd6d68/matchlogs/2023-2024/summary/Eddie-Beach-Match-Logs" xr:uid="{279F6019-E08C-44E3-8EA9-5BFCE0DB830C}"/>
    <hyperlink ref="B50" r:id="rId189" display="https://fbref.com/en/players/399e9474/Amarii-Bell" xr:uid="{B88EE1FA-FF6E-4343-A083-207EF316D4C6}"/>
    <hyperlink ref="C50" r:id="rId190" display="https://fbref.com/en/country/JAM/Jamaica-Football" xr:uid="{822157B2-59F9-4D6D-A632-54B403E05CE4}"/>
    <hyperlink ref="E50" r:id="rId191" display="https://fbref.com/en/squads/e297cd13/Luton-Town-Stats" xr:uid="{6938A288-81B8-4839-AE37-0453B78CFB4D}"/>
    <hyperlink ref="AD50" r:id="rId192" display="https://fbref.com/en/players/399e9474/matchlogs/2023-2024/summary/Amarii-Bell-Match-Logs" xr:uid="{36FCD650-149A-456C-BFC7-C4AC68BB963C}"/>
    <hyperlink ref="B51" r:id="rId193" display="https://fbref.com/en/players/10f0fdd3/Jean-Ricner-Bellegarde" xr:uid="{AE4E1119-D779-42BB-9E54-BE4CABB31005}"/>
    <hyperlink ref="C51" r:id="rId194" display="https://fbref.com/en/country/FRA/France-Football" xr:uid="{2194FD4F-DD7B-4805-A8DA-93432B325E62}"/>
    <hyperlink ref="E51" r:id="rId195" display="https://fbref.com/en/squads/8cec06e1/Wolverhampton-Wanderers-Stats" xr:uid="{6BEF63F8-8B4A-4439-A55A-461A67B0FEF5}"/>
    <hyperlink ref="AD51" r:id="rId196" display="https://fbref.com/en/players/10f0fdd3/matchlogs/2023-2024/summary/Jean-Ricner-Bellegarde-Match-Logs" xr:uid="{471BE4D5-9E52-4219-A42D-11217CC64D9B}"/>
    <hyperlink ref="B52" r:id="rId197" display="https://fbref.com/en/players/9ade9ce1/Anis-Ben-Slimane" xr:uid="{ACB76E2C-6364-4D72-B51D-8758D0F7D298}"/>
    <hyperlink ref="C52" r:id="rId198" display="https://fbref.com/en/country/TUN/Tunisia-Football" xr:uid="{E21BFFC5-52F6-4069-A3FE-1B5D5DFBAAC2}"/>
    <hyperlink ref="E52" r:id="rId199" display="https://fbref.com/en/squads/1df6b87e/Sheffield-United-Stats" xr:uid="{567CF6A7-DE72-4924-B5A1-ADCF113ED10F}"/>
    <hyperlink ref="AD52" r:id="rId200" display="https://fbref.com/en/players/9ade9ce1/matchlogs/2023-2024/summary/Anis-Ben-Slimane-Match-Logs" xr:uid="{B2A9E531-4EA5-46DB-9AC5-76604BA1E791}"/>
    <hyperlink ref="B53" r:id="rId201" display="https://fbref.com/en/players/5a04fd92/Said-Benrahma" xr:uid="{BD698D34-0B93-46BC-99E5-B533DA687602}"/>
    <hyperlink ref="C53" r:id="rId202" display="https://fbref.com/en/country/ALG/Algeria-Football" xr:uid="{D8672657-362D-46FA-94EE-E353E41AA9DF}"/>
    <hyperlink ref="E53" r:id="rId203" display="https://fbref.com/en/squads/7c21e445/West-Ham-United-Stats" xr:uid="{215722DF-67B5-4444-B5D1-BA8DD2E5675E}"/>
    <hyperlink ref="AD53" r:id="rId204" display="https://fbref.com/en/players/5a04fd92/matchlogs/2023-2024/summary/Said-Benrahma-Match-Logs" xr:uid="{D1055178-A5B8-40AF-A4C1-6C223CA361B4}"/>
    <hyperlink ref="B54" r:id="rId205" display="https://fbref.com/en/players/68db6358/Daniel-Bentley" xr:uid="{C244E078-329B-4954-89D6-E7C3681803EA}"/>
    <hyperlink ref="C54" r:id="rId206" display="https://fbref.com/en/country/ENG/England-Football" xr:uid="{7434D290-41FD-4B49-8F42-6FC6CB1E7507}"/>
    <hyperlink ref="E54" r:id="rId207" display="https://fbref.com/en/squads/8cec06e1/Wolverhampton-Wanderers-Stats" xr:uid="{2BE76FB6-41D3-4D54-AC38-43772A3CD4E5}"/>
    <hyperlink ref="AD54" r:id="rId208" display="https://fbref.com/en/players/68db6358/matchlogs/2023-2024/summary/Daniel-Bentley-Match-Logs" xr:uid="{73EE1318-3523-45A4-AFD1-40BB80DF0C4D}"/>
    <hyperlink ref="B55" r:id="rId209" display="https://fbref.com/en/players/f72293fc/Johann-Berg-Gudmundsson" xr:uid="{75B37E07-BFF6-4E72-B1A6-606D422E0736}"/>
    <hyperlink ref="C55" r:id="rId210" display="https://fbref.com/en/country/ISL/Iceland-Football" xr:uid="{BBCD419E-EC71-466F-994F-9749883799A5}"/>
    <hyperlink ref="E55" r:id="rId211" display="https://fbref.com/en/squads/943e8050/Burnley-Stats" xr:uid="{F3974CCA-D2EC-4436-B2AD-44608E153445}"/>
    <hyperlink ref="AD55" r:id="rId212" display="https://fbref.com/en/players/f72293fc/matchlogs/2023-2024/summary/Johann-Berg-Gudmundsson-Match-Logs" xr:uid="{91476783-EC04-42A4-AE72-B1BAFFA72CE6}"/>
    <hyperlink ref="B56" r:id="rId213" display="https://fbref.com/en/players/d0b6129f/Sander-Berge" xr:uid="{85803A0C-1FA9-493B-984D-E7E411F43C2F}"/>
    <hyperlink ref="C56" r:id="rId214" display="https://fbref.com/en/country/NOR/Norway-Football" xr:uid="{EE7A9864-F941-4EB7-A5E9-FAA33A888036}"/>
    <hyperlink ref="E56" r:id="rId215" display="https://fbref.com/en/squads/943e8050/Burnley-Stats" xr:uid="{2A0BAE69-35C4-402F-A1BF-187475BCB874}"/>
    <hyperlink ref="AD56" r:id="rId216" display="https://fbref.com/en/players/d0b6129f/matchlogs/2023-2024/summary/Sander-Berge-Match-Logs" xr:uid="{6D2BAD73-7332-4DED-824F-581B99D3F5B4}"/>
    <hyperlink ref="B57" r:id="rId217" display="https://fbref.com/en/players/b59c2a92/Lucas-Bergstrom" xr:uid="{A843558C-C6F0-410C-9035-D94A2D5871C0}"/>
    <hyperlink ref="C57" r:id="rId218" display="https://fbref.com/en/country/FIN/Finland-Football" xr:uid="{A4431E47-5A41-4494-96A3-BDEBB58B046A}"/>
    <hyperlink ref="E57" r:id="rId219" display="https://fbref.com/en/squads/cff3d9bb/Chelsea-Stats" xr:uid="{1B6D64DD-D027-4BCA-AFE8-BABF07371FC7}"/>
    <hyperlink ref="AD57" r:id="rId220" display="https://fbref.com/en/players/b59c2a92/matchlogs/2023-2024/summary/Lucas-Bergstrom-Match-Logs" xr:uid="{2561516D-1B8B-4897-8A34-BFEB5DBABE2C}"/>
    <hyperlink ref="B58" r:id="rId221" display="https://fbref.com/en/players/2aaadf33/Luke-Berry" xr:uid="{039381C1-472E-4FD9-B998-6A8D0095FE91}"/>
    <hyperlink ref="C58" r:id="rId222" display="https://fbref.com/en/country/ENG/England-Football" xr:uid="{1C35BCEC-56E6-4EC0-A8DA-1573DD3FFBF2}"/>
    <hyperlink ref="E58" r:id="rId223" display="https://fbref.com/en/squads/e297cd13/Luton-Town-Stats" xr:uid="{0B66FBAB-3FE0-48D5-A05C-23EDFBD94590}"/>
    <hyperlink ref="AD58" r:id="rId224" display="https://fbref.com/en/players/2aaadf33/matchlogs/2023-2024/summary/Luke-Berry-Match-Logs" xr:uid="{D74C370F-9105-4288-9727-37498C1C9AA7}"/>
    <hyperlink ref="B59" r:id="rId225" display="https://fbref.com/en/players/ed5c0319/Beto" xr:uid="{C2CAFA0A-D45B-405B-8E42-B311A8A3D86D}"/>
    <hyperlink ref="C59" r:id="rId226" display="https://fbref.com/en/country/GNB/Guinea-Bissau-Football" xr:uid="{99D14BE9-038D-4C75-BD78-6B82477A7815}"/>
    <hyperlink ref="E59" r:id="rId227" display="https://fbref.com/en/squads/d3fd31cc/Everton-Stats" xr:uid="{B95E56D4-A1AF-44F7-975E-F98E5526B286}"/>
    <hyperlink ref="AD59" r:id="rId228" display="https://fbref.com/en/players/ed5c0319/matchlogs/2023-2024/summary/Beto-Match-Logs" xr:uid="{3A374A22-3871-49C8-BDB2-32D1E40B1248}"/>
    <hyperlink ref="B60" r:id="rId229" display="https://fbref.com/en/players/9af1f9ff/Jordan-Beyer" xr:uid="{BEC4568D-FD45-4FD7-B373-424FEF02419A}"/>
    <hyperlink ref="C60" r:id="rId230" display="https://fbref.com/en/country/GER/Germany-Football" xr:uid="{A25818FD-FD0D-4383-B18D-2E5D83F6D094}"/>
    <hyperlink ref="E60" r:id="rId231" display="https://fbref.com/en/squads/943e8050/Burnley-Stats" xr:uid="{863F1261-3527-4CD5-9F66-02F359A38706}"/>
    <hyperlink ref="AD60" r:id="rId232" display="https://fbref.com/en/players/9af1f9ff/matchlogs/2023-2024/summary/Jordan-Beyer-Match-Logs" xr:uid="{A62EFB47-D577-4B6E-98DB-56377A2A108C}"/>
    <hyperlink ref="B61" r:id="rId233" display="https://fbref.com/en/players/d328a254/Philip-Billing" xr:uid="{633CEEFF-EA19-4DA6-9B63-CF5F0BAE65FD}"/>
    <hyperlink ref="C61" r:id="rId234" display="https://fbref.com/en/country/DEN/Denmark-Football" xr:uid="{C417E97D-43DC-4125-8994-F34856421683}"/>
    <hyperlink ref="E61" r:id="rId235" display="https://fbref.com/en/squads/4ba7cbea/Bournemouth-Stats" xr:uid="{1B2B8C6C-5806-47D0-8F8D-057275E00366}"/>
    <hyperlink ref="AD61" r:id="rId236" display="https://fbref.com/en/players/d328a254/matchlogs/2023-2024/summary/Philip-Billing-Match-Logs" xr:uid="{5F3E1F53-1F58-4FA1-B1E6-91E0B1CEE272}"/>
    <hyperlink ref="B62" r:id="rId237" display="https://fbref.com/en/players/6c203af0/Yves-Bissouma" xr:uid="{ADF34E31-6300-449C-97AA-4FAF31B0A551}"/>
    <hyperlink ref="C62" r:id="rId238" display="https://fbref.com/en/country/MLI/Mali-Football" xr:uid="{849E0FBD-C317-4A7D-8A0F-895D010B023D}"/>
    <hyperlink ref="E62" r:id="rId239" display="https://fbref.com/en/squads/361ca564/Tottenham-Hotspur-Stats" xr:uid="{EAC6F1A8-D72C-457C-A4C6-8434CD1572E9}"/>
    <hyperlink ref="AD62" r:id="rId240" display="https://fbref.com/en/players/6c203af0/matchlogs/2023-2024/summary/Yves-Bissouma-Match-Logs" xr:uid="{C41DF848-E571-4184-8556-D3E3CCE0F0E2}"/>
    <hyperlink ref="B63" r:id="rId241" display="https://fbref.com/en/players/eed2427e/Oscar-Bobb" xr:uid="{3893BA20-9D38-4841-98E2-A6EE2DEABA33}"/>
    <hyperlink ref="C63" r:id="rId242" display="https://fbref.com/en/country/NOR/Norway-Football" xr:uid="{8EA1B462-82E7-4DD0-8B0F-15718D7F3108}"/>
    <hyperlink ref="E63" r:id="rId243" display="https://fbref.com/en/squads/b8fd03ef/Manchester-City-Stats" xr:uid="{832AF53D-461C-46EF-BD67-71C73361152C}"/>
    <hyperlink ref="AD63" r:id="rId244" display="https://fbref.com/en/players/eed2427e/matchlogs/2023-2024/summary/Oscar-Bobb-Match-Logs" xr:uid="{C383D36E-5C79-4515-973D-FF115CFA831B}"/>
    <hyperlink ref="B64" r:id="rId245" display="https://fbref.com/en/players/ae5019e6/Jayden-Bogle" xr:uid="{7B2F10F6-3273-4041-9B6B-DC0BA26A4FD0}"/>
    <hyperlink ref="C64" r:id="rId246" display="https://fbref.com/en/country/ENG/England-Football" xr:uid="{C530AB6A-9D31-4B5E-81A9-8433032EE3DB}"/>
    <hyperlink ref="E64" r:id="rId247" display="https://fbref.com/en/squads/1df6b87e/Sheffield-United-Stats" xr:uid="{D989393B-A8B8-4DEA-96CD-F11A282829C7}"/>
    <hyperlink ref="AD64" r:id="rId248" display="https://fbref.com/en/players/ae5019e6/matchlogs/2023-2024/summary/Jayden-Bogle-Match-Logs" xr:uid="{C36CA928-FCD1-4465-AA24-B6F3AB3DE13F}"/>
    <hyperlink ref="B65" r:id="rId249" display="https://fbref.com/en/players/a4ac4b8f/Willy-Boly" xr:uid="{5A306728-BEF2-40A8-BA75-AC6DC51A45BC}"/>
    <hyperlink ref="C65" r:id="rId250" display="https://fbref.com/en/country/CIV/Cote-dIvoire-Football" xr:uid="{2E1B5F29-C7D6-4AA3-A0BC-1E5897FBD8D3}"/>
    <hyperlink ref="E65" r:id="rId251" display="https://fbref.com/en/squads/e4a775cb/Nottingham-Forest-Stats" xr:uid="{5033CB6B-CB3A-4A6F-A4DC-BA807B680CEF}"/>
    <hyperlink ref="AD65" r:id="rId252" display="https://fbref.com/en/players/a4ac4b8f/matchlogs/2023-2024/summary/Willy-Boly-Match-Logs" xr:uid="{60995299-FCD2-46F8-9CD5-F0200F1014DF}"/>
    <hyperlink ref="B66" r:id="rId253" display="https://fbref.com/en/players/ccce7025/Sven-Botman" xr:uid="{BB449E88-C72A-478C-B78B-EC006EFD270E}"/>
    <hyperlink ref="C66" r:id="rId254" display="https://fbref.com/en/country/NED/Netherlands-Football" xr:uid="{2E1194BB-CC41-4DF2-BB12-3C21D45F0F01}"/>
    <hyperlink ref="E66" r:id="rId255" display="https://fbref.com/en/squads/b2b47a98/Newcastle-United-Stats" xr:uid="{C849054D-F22F-4FF3-ABE3-387DCDF8BC78}"/>
    <hyperlink ref="AD66" r:id="rId256" display="https://fbref.com/en/players/ccce7025/matchlogs/2023-2024/summary/Sven-Botman-Match-Logs" xr:uid="{F3E2547A-1BB3-4310-A430-1F4F9B1B9A04}"/>
    <hyperlink ref="B67" r:id="rId257" display="https://fbref.com/en/players/79c84d1c/Jarrod-Bowen" xr:uid="{D4F33237-9412-4727-9E71-476E762A457B}"/>
    <hyperlink ref="C67" r:id="rId258" display="https://fbref.com/en/country/ENG/England-Football" xr:uid="{29A8387F-057E-4761-B21C-8B255D0E74D1}"/>
    <hyperlink ref="E67" r:id="rId259" display="https://fbref.com/en/squads/7c21e445/West-Ham-United-Stats" xr:uid="{65187085-0969-4CE3-B397-2A03E94B6EC3}"/>
    <hyperlink ref="AD67" r:id="rId260" display="https://fbref.com/en/players/79c84d1c/matchlogs/2023-2024/summary/Jarrod-Bowen-Match-Logs" xr:uid="{D9108360-9BE3-4566-A79F-249B8C4074E3}"/>
    <hyperlink ref="B68" r:id="rId261" display="https://fbref.com/en/players/c1949191/Jarrad-Branthwaite" xr:uid="{A95FDB51-19A2-43B3-A812-1585036D1DB4}"/>
    <hyperlink ref="C68" r:id="rId262" display="https://fbref.com/en/country/ENG/England-Football" xr:uid="{2256725E-481B-4526-A9D2-DF66BC768B47}"/>
    <hyperlink ref="E68" r:id="rId263" display="https://fbref.com/en/squads/d3fd31cc/Everton-Stats" xr:uid="{7C9EC92C-58A0-41A4-B280-59B61DFBC6EC}"/>
    <hyperlink ref="AD68" r:id="rId264" display="https://fbref.com/en/players/c1949191/matchlogs/2023-2024/summary/Jarrad-Branthwaite-Match-Logs" xr:uid="{3C7587E2-3716-474E-8D91-D8395C2AB40A}"/>
    <hyperlink ref="B69" r:id="rId265" display="https://fbref.com/en/players/c2c5ecda/Ethan-Brierley" xr:uid="{FEA657EB-0669-4BC2-B111-0280DCCB7990}"/>
    <hyperlink ref="C69" r:id="rId266" display="https://fbref.com/en/country/ENG/England-Football" xr:uid="{052A4E5B-E2C7-4B7D-8BD3-EB4D02E0E568}"/>
    <hyperlink ref="E69" r:id="rId267" display="https://fbref.com/en/squads/cd051869/Brentford-Stats" xr:uid="{5B428F17-6FB0-43CE-84F2-10370AE2423B}"/>
    <hyperlink ref="AD69" r:id="rId268" display="https://fbref.com/en/players/c2c5ecda/matchlogs/2023-2024/summary/Ethan-Brierley-Match-Logs" xr:uid="{0119BA0E-8541-4861-988C-CA33DD7AC49D}"/>
    <hyperlink ref="B70" r:id="rId269" display="https://fbref.com/en/players/5f346071/Andre-Brooks" xr:uid="{ED57AC3A-AA5A-4EAB-8949-E8472331530C}"/>
    <hyperlink ref="C70" r:id="rId270" display="https://fbref.com/en/country/ENG/England-Football" xr:uid="{BB197FF5-D231-4495-BBDC-68C32184CDD5}"/>
    <hyperlink ref="E70" r:id="rId271" display="https://fbref.com/en/squads/1df6b87e/Sheffield-United-Stats" xr:uid="{B6F2D48D-E250-4311-93E6-DACF433A0A2F}"/>
    <hyperlink ref="AD70" r:id="rId272" display="https://fbref.com/en/players/5f346071/matchlogs/2023-2024/summary/Andre-Brooks-Match-Logs" xr:uid="{58EB7BDC-474A-4B75-A998-04F37B3FDC13}"/>
    <hyperlink ref="B71" r:id="rId273" display="https://fbref.com/en/players/dc4cae05/David-Brooks" xr:uid="{0621640F-5271-4F4C-912E-CDE756122B87}"/>
    <hyperlink ref="C71" r:id="rId274" display="https://fbref.com/en/country/WAL/Wales-Football" xr:uid="{8781CCD6-DC63-4DCE-983C-7622723C2687}"/>
    <hyperlink ref="E71" r:id="rId275" display="https://fbref.com/en/squads/4ba7cbea/Bournemouth-Stats" xr:uid="{1ECACE9F-BBD8-4D93-912E-D8270CC2A610}"/>
    <hyperlink ref="AD71" r:id="rId276" display="https://fbref.com/en/players/dc4cae05/matchlogs/2023-2024/summary/David-Brooks-Match-Logs" xr:uid="{779C26C6-9BCE-4D3A-BD0C-BB159B6B4D83}"/>
    <hyperlink ref="B72" r:id="rId277" display="https://fbref.com/en/players/ca18c8f1/Jacob-Brown" xr:uid="{6BC50D88-6449-4F7C-BFBB-C4A411922C18}"/>
    <hyperlink ref="C72" r:id="rId278" display="https://fbref.com/en/country/SCO/Scotland-Football" xr:uid="{352EE82B-83A0-4257-8CF2-C3BFD76EA3F3}"/>
    <hyperlink ref="E72" r:id="rId279" display="https://fbref.com/en/squads/e297cd13/Luton-Town-Stats" xr:uid="{8DBA5934-2FCE-40D9-A3E6-7B6F64CE8E73}"/>
    <hyperlink ref="AD72" r:id="rId280" display="https://fbref.com/en/players/ca18c8f1/matchlogs/2023-2024/summary/Jacob-Brown-Match-Logs" xr:uid="{635759DC-36F7-4521-A54C-4CD0FA3E6954}"/>
    <hyperlink ref="B73" r:id="rId281" display="https://fbref.com/en/players/47369df8/Josh-Brownhill" xr:uid="{AB1BACB9-AF41-4462-8580-33549B1EA09F}"/>
    <hyperlink ref="C73" r:id="rId282" display="https://fbref.com/en/country/ENG/England-Football" xr:uid="{5B3DA264-C6D0-4AC8-BB53-1D7AC34F4EDB}"/>
    <hyperlink ref="E73" r:id="rId283" display="https://fbref.com/en/squads/943e8050/Burnley-Stats" xr:uid="{49858D85-E4C7-4564-8CF1-119419740722}"/>
    <hyperlink ref="AD73" r:id="rId284" display="https://fbref.com/en/players/47369df8/matchlogs/2023-2024/summary/Josh-Brownhill-Match-Logs" xr:uid="{295E0F51-69AE-48CC-BD53-2DA6684AB3C9}"/>
    <hyperlink ref="B74" r:id="rId285" display="https://fbref.com/en/players/4e204552/Jacob-Bruun-Larsen" xr:uid="{8097F15E-6219-4D1A-804A-31D551A29FD5}"/>
    <hyperlink ref="C74" r:id="rId286" display="https://fbref.com/en/country/DEN/Denmark-Football" xr:uid="{508241A6-33C6-4C58-85FC-02DE00035E21}"/>
    <hyperlink ref="E74" r:id="rId287" display="https://fbref.com/en/squads/943e8050/Burnley-Stats" xr:uid="{E8DFF3AC-1C69-49C3-BC8D-30046E5BBCDB}"/>
    <hyperlink ref="AD74" r:id="rId288" display="https://fbref.com/en/players/4e204552/matchlogs/2023-2024/summary/Jacob-Bruun-Larsen-Match-Logs" xr:uid="{DF596E14-8271-4B1B-B223-15FB1EACF67C}"/>
    <hyperlink ref="B75" r:id="rId289" display="https://fbref.com/en/players/bfc3b3a0/Hugo-Bueno" xr:uid="{BEF0D7D6-D25F-4AD5-A195-EA3DDE8BEBED}"/>
    <hyperlink ref="C75" r:id="rId290" display="https://fbref.com/en/country/ESP/Spain-Football" xr:uid="{A4A22200-189B-4781-B557-40D88BF6CA91}"/>
    <hyperlink ref="E75" r:id="rId291" display="https://fbref.com/en/squads/8cec06e1/Wolverhampton-Wanderers-Stats" xr:uid="{1BD06BAD-272A-40A2-9DA9-44109E5D5004}"/>
    <hyperlink ref="AD75" r:id="rId292" display="https://fbref.com/en/players/bfc3b3a0/matchlogs/2023-2024/summary/Hugo-Bueno-Match-Logs" xr:uid="{4BD344AA-98AC-4F67-83EB-7DB1ABA2547C}"/>
    <hyperlink ref="B76" r:id="rId293" display="https://fbref.com/en/players/468a7a91/Facundo-Buonanotte" xr:uid="{13280679-0962-486B-AB31-2F67DCC1EFEC}"/>
    <hyperlink ref="C76" r:id="rId294" display="https://fbref.com/en/country/ARG/Argentina-Football" xr:uid="{4767D726-3EA3-4DA1-AB6F-BF58E79F6433}"/>
    <hyperlink ref="E76" r:id="rId295" display="https://fbref.com/en/squads/d07537b9/Brighton-and-Hove-Albion-Stats" xr:uid="{6FE43B02-2041-4C56-90AE-B6E2002A09B8}"/>
    <hyperlink ref="AD76" r:id="rId296" display="https://fbref.com/en/players/468a7a91/matchlogs/2023-2024/summary/Facundo-Buonanotte-Match-Logs" xr:uid="{EAD0A5B1-C193-4476-868F-CC8476E3E07A}"/>
    <hyperlink ref="B77" r:id="rId297" display="https://fbref.com/en/players/a681b7b7/Reece-Burke" xr:uid="{1C14080C-1180-45CB-B32B-A317E3C4B93A}"/>
    <hyperlink ref="C77" r:id="rId298" display="https://fbref.com/en/country/ENG/England-Football" xr:uid="{CE8380BC-D7E0-444C-AAD0-E1EF2AB6513F}"/>
    <hyperlink ref="E77" r:id="rId299" display="https://fbref.com/en/squads/e297cd13/Luton-Town-Stats" xr:uid="{940F1139-3027-4517-9144-537510412C51}"/>
    <hyperlink ref="AD77" r:id="rId300" display="https://fbref.com/en/players/a681b7b7/matchlogs/2023-2024/summary/Reece-Burke-Match-Logs" xr:uid="{7F9BE1F9-82BC-42EA-8C58-4418018856FB}"/>
    <hyperlink ref="B78" r:id="rId301" display="https://fbref.com/en/players/b2d31e83/Dan-Burn" xr:uid="{9E049388-675D-40AF-A43B-13AF5BD6FE90}"/>
    <hyperlink ref="C78" r:id="rId302" display="https://fbref.com/en/country/ENG/England-Football" xr:uid="{68648730-291A-4214-BB79-1913A90C4F3B}"/>
    <hyperlink ref="E78" r:id="rId303" display="https://fbref.com/en/squads/b2b47a98/Newcastle-United-Stats" xr:uid="{D57F37D8-B231-4E52-A6A7-71C34E4C4C3A}"/>
    <hyperlink ref="AD78" r:id="rId304" display="https://fbref.com/en/players/b2d31e83/matchlogs/2023-2024/summary/Dan-Burn-Match-Logs" xr:uid="{30124BD7-02FA-41EB-8944-E3005273039A}"/>
    <hyperlink ref="B79" r:id="rId305" display="https://fbref.com/en/players/dab84ad2/Mason-Burstow" xr:uid="{F96D2B59-CE9A-419D-9331-DCDC9FDE3806}"/>
    <hyperlink ref="C79" r:id="rId306" display="https://fbref.com/en/country/ENG/England-Football" xr:uid="{EDE6F37D-549C-47DC-99CD-75B3EDCE701F}"/>
    <hyperlink ref="E79" r:id="rId307" display="https://fbref.com/en/squads/cff3d9bb/Chelsea-Stats" xr:uid="{647614D6-3005-4D11-9E7F-3A24F18FF5CE}"/>
    <hyperlink ref="AD79" r:id="rId308" display="https://fbref.com/en/players/dab84ad2/matchlogs/2023-2024/summary/Mason-Burstow-Match-Logs" xr:uid="{6C4D7143-E87A-4A40-8874-E376382FD984}"/>
    <hyperlink ref="B80" r:id="rId309" display="https://fbref.com/en/players/16264a81/Moises-Caicedo" xr:uid="{742D67FF-8CC8-4DFD-B9FF-3FA3A363FB05}"/>
    <hyperlink ref="C80" r:id="rId310" display="https://fbref.com/en/country/ECU/Ecuador-Football" xr:uid="{32CB5C01-C23A-4F86-8F62-81D7182FC1B9}"/>
    <hyperlink ref="E80" r:id="rId311" display="https://fbref.com/en/squads/cff3d9bb/Chelsea-Stats" xr:uid="{5D2F0041-DF74-4D7D-A849-7B332D6206EA}"/>
    <hyperlink ref="AD80" r:id="rId312" display="https://fbref.com/en/players/16264a81/matchlogs/2023-2024/summary/Moises-Caicedo-Match-Logs" xr:uid="{8CE980AF-66AA-4739-8FDA-E07848FEF25D}"/>
    <hyperlink ref="B81" r:id="rId313" display="https://fbref.com/en/players/a8748947/Tom-Cairney" xr:uid="{0D161BAA-34F6-49B3-81FC-6046261DD741}"/>
    <hyperlink ref="C81" r:id="rId314" display="https://fbref.com/en/country/SCO/Scotland-Football" xr:uid="{C3131A54-F5E2-43C5-BF7F-7807F597F911}"/>
    <hyperlink ref="E81" r:id="rId315" display="https://fbref.com/en/squads/fd962109/Fulham-Stats" xr:uid="{B030972B-2194-4A96-AED2-77FB69A70363}"/>
    <hyperlink ref="AD81" r:id="rId316" display="https://fbref.com/en/players/a8748947/matchlogs/2023-2024/summary/Tom-Cairney-Match-Logs" xr:uid="{C0BED491-4CB4-49A3-8044-B5095329EC85}"/>
    <hyperlink ref="B82" r:id="rId317" display="https://fbref.com/en/players/59e6e5bf/Dominic-Calvert-Lewin" xr:uid="{4C5725BA-B9E0-44DC-B2A0-479BA83C48F1}"/>
    <hyperlink ref="C82" r:id="rId318" display="https://fbref.com/en/country/ENG/England-Football" xr:uid="{EF8A99C2-A098-43AD-91BA-FE27BEC53E08}"/>
    <hyperlink ref="E82" r:id="rId319" display="https://fbref.com/en/squads/d3fd31cc/Everton-Stats" xr:uid="{3FDA1348-3270-4DE1-A845-99631F3E7438}"/>
    <hyperlink ref="AD82" r:id="rId320" display="https://fbref.com/en/players/59e6e5bf/matchlogs/2023-2024/summary/Dominic-Calvert-Lewin-Match-Logs" xr:uid="{696D422D-AB50-422E-8428-EBBC110CE709}"/>
    <hyperlink ref="B83" r:id="rId321" display="https://fbref.com/en/players/858409be/Allan-Campbell" xr:uid="{CB6E95EA-4C73-4B73-86C3-D61A101670CE}"/>
    <hyperlink ref="C83" r:id="rId322" display="https://fbref.com/en/country/SCO/Scotland-Football" xr:uid="{492ED12F-8AE6-4AFA-81F3-D0B909A94614}"/>
    <hyperlink ref="E83" r:id="rId323" display="https://fbref.com/en/squads/e297cd13/Luton-Town-Stats" xr:uid="{3A37D463-ACC7-4C6F-9046-905705B00DF0}"/>
    <hyperlink ref="AD83" r:id="rId324" display="https://fbref.com/en/players/858409be/matchlogs/2023-2024/summary/Allan-Campbell-Match-Logs" xr:uid="{B1BD4555-C0F8-4EB7-812D-B3D2B940585A}"/>
    <hyperlink ref="B84" r:id="rId325" display="https://fbref.com/en/players/4506aec5/Thomas-Cannon" xr:uid="{19CF83C0-9B99-4D44-AA41-CED8FB2D94CC}"/>
    <hyperlink ref="C84" r:id="rId326" display="https://fbref.com/en/country/IRL/Republic-of-Ireland-Football" xr:uid="{D3441E0B-3D4F-42D5-9AA5-FBB922DB885F}"/>
    <hyperlink ref="E84" r:id="rId327" display="https://fbref.com/en/squads/d3fd31cc/Everton-Stats" xr:uid="{957ED0ED-ECDC-470E-A693-5197C41593D0}"/>
    <hyperlink ref="AD84" r:id="rId328" display="https://fbref.com/en/players/4506aec5/matchlogs/2023-2024/summary/Thomas-Cannon-Match-Logs" xr:uid="{17271F0B-AC2C-4B22-B5A4-592186ABFD75}"/>
    <hyperlink ref="B85" r:id="rId329" display="https://fbref.com/en/players/b4a014b1/Diego-Carlos" xr:uid="{77E4F8FB-0BEC-412C-B575-AE95395935B3}"/>
    <hyperlink ref="C85" r:id="rId330" display="https://fbref.com/en/country/BRA/Brazil-Football" xr:uid="{3FA6D0E4-F168-46CB-8809-BA16649BCC5E}"/>
    <hyperlink ref="E85" r:id="rId331" display="https://fbref.com/en/squads/8602292d/Aston-Villa-Stats" xr:uid="{BA09E03D-11B6-4185-8EE8-74964189E985}"/>
    <hyperlink ref="AD85" r:id="rId332" display="https://fbref.com/en/players/b4a014b1/matchlogs/2023-2024/summary/Diego-Carlos-Match-Logs" xr:uid="{DC0090C1-B774-4417-8347-A01357EFEE23}"/>
    <hyperlink ref="B86" r:id="rId333" display="https://fbref.com/en/players/3e1550ee/Scott-Carson" xr:uid="{C8B46D3A-305E-47BA-94B4-D311C4C07E84}"/>
    <hyperlink ref="C86" r:id="rId334" display="https://fbref.com/en/country/ENG/England-Football" xr:uid="{3896BE15-E2F2-4A13-A777-09B94E5A7646}"/>
    <hyperlink ref="E86" r:id="rId335" display="https://fbref.com/en/squads/b8fd03ef/Manchester-City-Stats" xr:uid="{2716D4B2-45C1-4F68-A253-3E56E0C056BD}"/>
    <hyperlink ref="AD86" r:id="rId336" display="https://fbref.com/en/players/3e1550ee/matchlogs/2023-2024/summary/Scott-Carson-Match-Logs" xr:uid="{24CE1E54-7330-4378-9EF7-14E2CA3D6366}"/>
    <hyperlink ref="B87" r:id="rId337" display="https://fbref.com/en/players/4d224fe8/Casemiro" xr:uid="{534AACC9-4A67-48A5-8CA1-EA354FFE04CA}"/>
    <hyperlink ref="C87" r:id="rId338" display="https://fbref.com/en/country/BRA/Brazil-Football" xr:uid="{B1272C0A-8C93-4C63-A9E8-1E3EA7240380}"/>
    <hyperlink ref="E87" r:id="rId339" display="https://fbref.com/en/squads/19538871/Manchester-United-Stats" xr:uid="{BB6F4B24-8AA5-46A3-BAEA-C2B22902E324}"/>
    <hyperlink ref="AD87" r:id="rId340" display="https://fbref.com/en/players/4d224fe8/matchlogs/2023-2024/summary/Casemiro-Match-Logs" xr:uid="{62AFD234-B6D2-45FC-B341-E3290C52E534}"/>
    <hyperlink ref="B88" r:id="rId341" display="https://fbref.com/en/players/2389cdc2/Matty-Cash" xr:uid="{459A95F7-5920-4D55-A8CA-B502E8BBCA0A}"/>
    <hyperlink ref="C88" r:id="rId342" display="https://fbref.com/en/country/POL/Poland-Football" xr:uid="{7BA14013-33DC-44E8-9941-E5A6FF2CFDEC}"/>
    <hyperlink ref="E88" r:id="rId343" display="https://fbref.com/en/squads/8602292d/Aston-Villa-Stats" xr:uid="{ECA2C7EA-6156-40C5-819B-9C393008B4E2}"/>
    <hyperlink ref="AD88" r:id="rId344" display="https://fbref.com/en/players/2389cdc2/matchlogs/2023-2024/summary/Matty-Cash-Match-Logs" xr:uid="{E6EA1AFB-E433-4854-B2F2-936C7C916EAC}"/>
    <hyperlink ref="B89" r:id="rId345" display="https://fbref.com/en/players/197640fd/Timothy-Castagne" xr:uid="{11A3F507-2337-4396-9723-0EE51F64CE76}"/>
    <hyperlink ref="C89" r:id="rId346" display="https://fbref.com/en/country/BEL/Belgium-Football" xr:uid="{7FDC5815-2BE1-4E6B-A4C5-29E7D157E788}"/>
    <hyperlink ref="E89" r:id="rId347" display="https://fbref.com/en/squads/fd962109/Fulham-Stats" xr:uid="{D59168BD-E393-4CB7-B684-B4BF867D9F8C}"/>
    <hyperlink ref="AD89" r:id="rId348" display="https://fbref.com/en/players/197640fd/matchlogs/2023-2024/summary/Timothy-Castagne-Match-Logs" xr:uid="{9BA66B3C-FAEC-4586-B264-B67BDA078CB5}"/>
    <hyperlink ref="B90" r:id="rId349" display="https://fbref.com/en/players/e28868f3/Jonny-Castro" xr:uid="{D1C354B1-DB3E-4312-991B-488E62F6099C}"/>
    <hyperlink ref="C90" r:id="rId350" display="https://fbref.com/en/country/ESP/Spain-Football" xr:uid="{AA14A6E5-413B-4B46-8D4A-74B07FA8369E}"/>
    <hyperlink ref="E90" r:id="rId351" display="https://fbref.com/en/squads/8cec06e1/Wolverhampton-Wanderers-Stats" xr:uid="{00996F6E-D464-4699-B01F-EBC9CCA84263}"/>
    <hyperlink ref="AD90" r:id="rId352" display="https://fbref.com/en/players/e28868f3/matchlogs/2023-2024/summary/Jonny-Castro-Match-Logs" xr:uid="{0E2A22DC-92DB-4C4D-9C08-5B5D2FD8024C}"/>
    <hyperlink ref="B91" r:id="rId353" display="https://fbref.com/en/players/9cfbad36/Julio-Cesar-Enciso" xr:uid="{C39EEBE1-929E-4B3C-B2C9-13E3386122C4}"/>
    <hyperlink ref="C91" r:id="rId354" display="https://fbref.com/en/country/PAR/Paraguay-Football" xr:uid="{70FB8AC0-9C13-4A04-9766-7C1B6A12E207}"/>
    <hyperlink ref="E91" r:id="rId355" display="https://fbref.com/en/squads/d07537b9/Brighton-and-Hove-Albion-Stats" xr:uid="{92855114-2218-4BE2-8FD0-7D8DC8D38CA7}"/>
    <hyperlink ref="AD91" r:id="rId356" display="https://fbref.com/en/players/9cfbad36/matchlogs/2023-2024/summary/Julio-Cesar-Enciso-Match-Logs" xr:uid="{F6FDD051-2756-47A8-8199-2A7B04A5D10D}"/>
    <hyperlink ref="B92" r:id="rId357" display="https://fbref.com/en/players/dc6f5bdd/Calum-Chambers" xr:uid="{1AEF9D17-5214-4424-B95B-DDB1366E7C84}"/>
    <hyperlink ref="C92" r:id="rId358" display="https://fbref.com/en/country/ENG/England-Football" xr:uid="{33CCFD65-6E11-4403-8680-19300B28C113}"/>
    <hyperlink ref="E92" r:id="rId359" display="https://fbref.com/en/squads/8602292d/Aston-Villa-Stats" xr:uid="{6500FFD1-05EF-499E-9B50-36E6C6199F51}"/>
    <hyperlink ref="AD92" r:id="rId360" display="https://fbref.com/en/players/dc6f5bdd/matchlogs/2023-2024/summary/Calum-Chambers-Match-Logs" xr:uid="{B42026BB-68DE-45EC-A893-698BD2DFFAB2}"/>
    <hyperlink ref="B93" r:id="rId361" display="https://fbref.com/en/players/d33e3242/Ismaila-Cheick-Coulibaly" xr:uid="{1978F7EC-8287-4771-B5F5-BF8D5AFC0874}"/>
    <hyperlink ref="C93" r:id="rId362" display="https://fbref.com/en/country/MLI/Mali-Football" xr:uid="{92AFFD3B-1453-48CC-B644-176E3562656F}"/>
    <hyperlink ref="E93" r:id="rId363" display="https://fbref.com/en/squads/1df6b87e/Sheffield-United-Stats" xr:uid="{BD022FCA-C294-46EB-A69D-A3B9722EF395}"/>
    <hyperlink ref="AD93" r:id="rId364" display="https://fbref.com/en/players/d33e3242/matchlogs/2023-2024/summary/Ismaila-Cheick-Coulibaly-Match-Logs" xr:uid="{5AAF0E08-C0CF-4261-BE63-705DE5183A6A}"/>
    <hyperlink ref="B94" r:id="rId365" display="https://fbref.com/en/players/890f108d/Youssef-Chermiti" xr:uid="{FF3E84C2-0760-49BE-9F2E-C7AEF970C619}"/>
    <hyperlink ref="C94" r:id="rId366" display="https://fbref.com/en/country/POR/Portugal-Football" xr:uid="{5FAEA9B5-E5A8-497F-921A-7D33907E2531}"/>
    <hyperlink ref="E94" r:id="rId367" display="https://fbref.com/en/squads/d3fd31cc/Everton-Stats" xr:uid="{5F3074BE-270C-40D5-A29B-17308937A822}"/>
    <hyperlink ref="AD94" r:id="rId368" display="https://fbref.com/en/players/890f108d/matchlogs/2023-2024/summary/Youssef-Chermiti-Match-Logs" xr:uid="{386D9AF5-87D6-4E00-BD96-747DAD4319E8}"/>
    <hyperlink ref="B95" r:id="rId369" display="https://fbref.com/en/players/d2424d1b/Ben-Chilwell" xr:uid="{794FFD24-6BAB-4F0E-ABFF-8B585CCA6B40}"/>
    <hyperlink ref="C95" r:id="rId370" display="https://fbref.com/en/country/ENG/England-Football" xr:uid="{993DBEAE-7B8E-4209-9E01-EB168CDEF385}"/>
    <hyperlink ref="E95" r:id="rId371" display="https://fbref.com/en/squads/cff3d9bb/Chelsea-Stats" xr:uid="{8997A2FA-3D73-4830-A117-3BF382CAD599}"/>
    <hyperlink ref="AD95" r:id="rId372" display="https://fbref.com/en/players/d2424d1b/matchlogs/2023-2024/summary/Ben-Chilwell-Match-Logs" xr:uid="{D6E81912-479E-473D-A191-EBCAE10D469D}"/>
    <hyperlink ref="B96" r:id="rId373" display="https://fbref.com/en/players/2696b6a9/Tahith-Chong" xr:uid="{FE674CF0-6320-45BF-A811-F7F20B43EE27}"/>
    <hyperlink ref="C96" r:id="rId374" display="https://fbref.com/en/country/NED/Netherlands-Football" xr:uid="{3B087EDF-27F3-450D-8B81-C21D83974C93}"/>
    <hyperlink ref="E96" r:id="rId375" display="https://fbref.com/en/squads/e297cd13/Luton-Town-Stats" xr:uid="{95443EC2-912C-4F83-89B8-5330B329CAF6}"/>
    <hyperlink ref="AD96" r:id="rId376" display="https://fbref.com/en/players/2696b6a9/matchlogs/2023-2024/summary/Tahith-Chong-Match-Logs" xr:uid="{A41A3724-C9E6-43CF-93C9-0871E8D15DE0}"/>
    <hyperlink ref="B97" r:id="rId377" display="https://fbref.com/en/players/26ce2263/Ryan-Christie" xr:uid="{C66BCCE3-70E6-4892-AF19-7BA4B94A27E8}"/>
    <hyperlink ref="C97" r:id="rId378" display="https://fbref.com/en/country/SCO/Scotland-Football" xr:uid="{B95C9674-D0B0-45D5-AA43-55CED4D12E04}"/>
    <hyperlink ref="E97" r:id="rId379" display="https://fbref.com/en/squads/4ba7cbea/Bournemouth-Stats" xr:uid="{E7F7D680-690A-4E6C-90D9-AFBAFDFAD259}"/>
    <hyperlink ref="AD97" r:id="rId380" display="https://fbref.com/en/players/26ce2263/matchlogs/2023-2024/summary/Ryan-Christie-Match-Logs" xr:uid="{48CDE505-E9B3-420E-95A3-A192985D0079}"/>
    <hyperlink ref="B98" r:id="rId381" display="https://fbref.com/en/players/b2f9c73e/Carney-Chukwuemeka" xr:uid="{0FCE9B6F-2E32-4B03-B5E6-0F3027F90FD0}"/>
    <hyperlink ref="C98" r:id="rId382" display="https://fbref.com/en/country/ENG/England-Football" xr:uid="{D7A6C159-8C6C-46A8-ACA2-E9B1D820D5AB}"/>
    <hyperlink ref="E98" r:id="rId383" display="https://fbref.com/en/squads/cff3d9bb/Chelsea-Stats" xr:uid="{A8F369E7-B2F1-456C-8430-74379146D1F1}"/>
    <hyperlink ref="AD98" r:id="rId384" display="https://fbref.com/en/players/b2f9c73e/matchlogs/2023-2024/summary/Carney-Chukwuemeka-Match-Logs" xr:uid="{6E04396F-640C-489B-BE55-F5B5E7BFC8CE}"/>
    <hyperlink ref="B99" r:id="rId385" display="https://fbref.com/en/players/0442183b/Nathaniel-Clyne" xr:uid="{86D306CC-FAD8-418C-B32B-40816E78CF57}"/>
    <hyperlink ref="C99" r:id="rId386" display="https://fbref.com/en/country/ENG/England-Football" xr:uid="{5B5798CC-E4A4-4718-8FCD-861E00F24CC8}"/>
    <hyperlink ref="E99" r:id="rId387" display="https://fbref.com/en/squads/47c64c55/Crystal-Palace-Stats" xr:uid="{29387619-2FBD-4F74-AF49-8DAE9F906CC8}"/>
    <hyperlink ref="AD99" r:id="rId388" display="https://fbref.com/en/players/0442183b/matchlogs/2023-2024/summary/Nathaniel-Clyne-Match-Logs" xr:uid="{DB32CD07-EC6F-4FE2-AE90-FF0ECA41BF60}"/>
    <hyperlink ref="B100" r:id="rId389" display="https://fbref.com/en/players/a8c19eb8/Nathan-Collins" xr:uid="{16122D37-CBDD-4367-B217-D40692ED179F}"/>
    <hyperlink ref="C100" r:id="rId390" display="https://fbref.com/en/country/IRL/Republic-of-Ireland-Football" xr:uid="{D71E765E-BB46-43ED-90DE-15ED82F3C9BD}"/>
    <hyperlink ref="E100" r:id="rId391" display="https://fbref.com/en/squads/cd051869/Brentford-Stats" xr:uid="{E8F1553E-1D96-401A-A918-D487489BA465}"/>
    <hyperlink ref="AD100" r:id="rId392" display="https://fbref.com/en/players/a8c19eb8/matchlogs/2023-2024/summary/Nathan-Collins-Match-Logs" xr:uid="{993BCCE3-54D5-4899-8ECC-ED535DF95DD9}"/>
    <hyperlink ref="B101" r:id="rId393" display="https://fbref.com/en/players/700783e7/Levi-Colwill" xr:uid="{7C63597B-C5E1-4DCF-99DE-E226C3B3A92A}"/>
    <hyperlink ref="C101" r:id="rId394" display="https://fbref.com/en/country/ENG/England-Football" xr:uid="{D3A9869E-6F8F-44BE-B68A-AE3C7D3DB5E2}"/>
    <hyperlink ref="E101" r:id="rId395" display="https://fbref.com/en/squads/cff3d9bb/Chelsea-Stats" xr:uid="{669A5D0C-66DB-4E59-A84F-92B71D0A1BE0}"/>
    <hyperlink ref="AD101" r:id="rId396" display="https://fbref.com/en/players/700783e7/matchlogs/2023-2024/summary/Levi-Colwill-Match-Logs" xr:uid="{0C54252B-A599-45DB-86B7-058F4D35C836}"/>
    <hyperlink ref="B102" r:id="rId397" display="https://fbref.com/en/players/2afc7272/Lewis-Cook" xr:uid="{A6F52C8C-E144-4876-8C81-CA09C4F6474A}"/>
    <hyperlink ref="C102" r:id="rId398" display="https://fbref.com/en/country/ENG/England-Football" xr:uid="{3D51C9CF-6444-4F0F-BF2C-582A06E1B7B3}"/>
    <hyperlink ref="E102" r:id="rId399" display="https://fbref.com/en/squads/4ba7cbea/Bournemouth-Stats" xr:uid="{E7AAD0C0-226C-4791-8A0E-CC85A426CBF1}"/>
    <hyperlink ref="AD102" r:id="rId400" display="https://fbref.com/en/players/2afc7272/matchlogs/2023-2024/summary/Lewis-Cook-Match-Logs" xr:uid="{8B338CC9-CB4B-4D2F-B90E-778CC2E39083}"/>
    <hyperlink ref="B103" r:id="rId401" display="https://fbref.com/en/players/74e12f1e/Jack-Cork" xr:uid="{2DCEEC32-CF6A-4F50-9305-05A7B60329DC}"/>
    <hyperlink ref="C103" r:id="rId402" display="https://fbref.com/en/country/ENG/England-Football" xr:uid="{AED36ADC-8971-4385-AB77-7694468F6529}"/>
    <hyperlink ref="E103" r:id="rId403" display="https://fbref.com/en/squads/943e8050/Burnley-Stats" xr:uid="{FC53C66E-CBF8-4336-AE43-52EFB6B464DA}"/>
    <hyperlink ref="AD103" r:id="rId404" display="https://fbref.com/en/players/74e12f1e/matchlogs/2023-2024/summary/Jack-Cork-Match-Logs" xr:uid="{47C11F69-4DFD-41DC-85CC-CA9584831742}"/>
    <hyperlink ref="B104" r:id="rId405" display="https://fbref.com/en/players/beb391dd/Maxwel-Cornet" xr:uid="{2EE32DC7-6714-4301-977C-DD5A76A3D6B6}"/>
    <hyperlink ref="C104" r:id="rId406" display="https://fbref.com/en/country/CIV/Cote-dIvoire-Football" xr:uid="{28C554DE-90FF-42DF-8EE3-6C183BB6BA46}"/>
    <hyperlink ref="E104" r:id="rId407" display="https://fbref.com/en/squads/7c21e445/West-Ham-United-Stats" xr:uid="{84568B1D-F312-4D49-8CB8-5C2E526C3171}"/>
    <hyperlink ref="AD104" r:id="rId408" display="https://fbref.com/en/players/beb391dd/matchlogs/2023-2024/summary/Maxwel-Cornet-Match-Logs" xr:uid="{FAB76ADC-3542-45A6-929A-76AD22C37689}"/>
    <hyperlink ref="B105" r:id="rId409" display="https://fbref.com/en/players/fdf3cb77/Vladimir-Coufal" xr:uid="{B3B29A5B-D03F-41D8-B1CE-92D50FC13094}"/>
    <hyperlink ref="C105" r:id="rId410" display="https://fbref.com/en/country/CZE/Czech-Republic-Football" xr:uid="{D25C20AE-1013-4C1C-A3C5-44601BA8A693}"/>
    <hyperlink ref="E105" r:id="rId411" display="https://fbref.com/en/squads/7c21e445/West-Ham-United-Stats" xr:uid="{64225D0D-7844-4C7B-84D4-167A1E014F85}"/>
    <hyperlink ref="AD105" r:id="rId412" display="https://fbref.com/en/players/fdf3cb77/matchlogs/2023-2024/summary/Vladimir-Coufal-Match-Logs" xr:uid="{49B1B1C9-FEEA-49E4-884A-47A851F5C833}"/>
    <hyperlink ref="B106" r:id="rId413" display="https://fbref.com/en/players/0ef89a37/Philippe-Coutinho" xr:uid="{E3414D21-3575-4791-94B7-3042A750090D}"/>
    <hyperlink ref="C106" r:id="rId414" display="https://fbref.com/en/country/BRA/Brazil-Football" xr:uid="{6051A629-D628-43B1-B27D-E3EAC45CB3AC}"/>
    <hyperlink ref="E106" r:id="rId415" display="https://fbref.com/en/squads/8602292d/Aston-Villa-Stats" xr:uid="{BA48BF81-2E53-4386-950A-24DE64A22777}"/>
    <hyperlink ref="AD106" r:id="rId416" display="https://fbref.com/en/players/0ef89a37/matchlogs/2023-2024/summary/Philippe-Coutinho-Match-Logs" xr:uid="{E7AC818D-1E6D-423C-95BF-D201DE91DDB0}"/>
    <hyperlink ref="B107" r:id="rId417" display="https://fbref.com/en/players/a5ca9127/Conor-Coventry" xr:uid="{707CAD34-3E35-46E1-9BCC-CE1EDBA52C0D}"/>
    <hyperlink ref="C107" r:id="rId418" display="https://fbref.com/en/country/IRL/Republic-of-Ireland-Football" xr:uid="{C175B3EE-20CE-43FD-B22E-6A2A5957C686}"/>
    <hyperlink ref="E107" r:id="rId419" display="https://fbref.com/en/squads/7c21e445/West-Ham-United-Stats" xr:uid="{D8DBE266-953F-4E0C-89B7-60DEA800A6A3}"/>
    <hyperlink ref="AD107" r:id="rId420" display="https://fbref.com/en/players/a5ca9127/matchlogs/2023-2024/summary/Conor-Coventry-Match-Logs" xr:uid="{F3D2828F-BBEA-4D20-A0A0-8CA9053B71B2}"/>
    <hyperlink ref="B108" r:id="rId421" display="https://fbref.com/en/players/4f974391/Aaron-Cresswell" xr:uid="{175FCA0F-6D29-4E82-98F7-76C72B1480CA}"/>
    <hyperlink ref="C108" r:id="rId422" display="https://fbref.com/en/country/ENG/England-Football" xr:uid="{53688591-1221-4922-9E20-EDE0D8341DE5}"/>
    <hyperlink ref="E108" r:id="rId423" display="https://fbref.com/en/squads/7c21e445/West-Ham-United-Stats" xr:uid="{9814754A-22BC-46C0-8EDC-6C2120D0B21B}"/>
    <hyperlink ref="AD108" r:id="rId424" display="https://fbref.com/en/players/4f974391/matchlogs/2023-2024/summary/Aaron-Cresswell-Match-Logs" xr:uid="{8609EBBD-CF86-4B2A-9420-29FBB349B305}"/>
    <hyperlink ref="B109" r:id="rId425" display="https://fbref.com/en/players/1daec722/Marc-Cucurella" xr:uid="{8EDA61E9-A3F4-4E5C-A115-3158FEAD02C7}"/>
    <hyperlink ref="C109" r:id="rId426" display="https://fbref.com/en/country/ESP/Spain-Football" xr:uid="{072C3242-F874-42E8-8F22-34226375D764}"/>
    <hyperlink ref="E109" r:id="rId427" display="https://fbref.com/en/squads/cff3d9bb/Chelsea-Stats" xr:uid="{BA15F366-0B65-42CD-972B-DB7B8F90EB6E}"/>
    <hyperlink ref="AD109" r:id="rId428" display="https://fbref.com/en/players/1daec722/matchlogs/2023-2024/summary/Marc-Cucurella-Match-Logs" xr:uid="{748FEE6F-6DBB-4401-A6B1-E27F927D98F7}"/>
    <hyperlink ref="B110" r:id="rId429" display="https://fbref.com/en/players/f6d7d690/Josh-Cullen" xr:uid="{C5CE2A58-A774-41DA-AD4D-E92537107B9F}"/>
    <hyperlink ref="C110" r:id="rId430" display="https://fbref.com/en/country/IRL/Republic-of-Ireland-Football" xr:uid="{FFEF85E5-2A46-4EE0-8AEF-DB67694C6B65}"/>
    <hyperlink ref="E110" r:id="rId431" display="https://fbref.com/en/squads/943e8050/Burnley-Stats" xr:uid="{D00D3BB4-3CA3-41A3-8027-74F7B5623FE5}"/>
    <hyperlink ref="AD110" r:id="rId432" display="https://fbref.com/en/players/f6d7d690/matchlogs/2023-2024/summary/Josh-Cullen-Match-Logs" xr:uid="{0E2424F1-9E19-4375-BAC4-A088374B0F85}"/>
    <hyperlink ref="B111" r:id="rId433" display="https://fbref.com/en/players/dc62b55d/Matheus-Cunha" xr:uid="{0588F239-1D7D-4432-9B98-F1D7324338A8}"/>
    <hyperlink ref="C111" r:id="rId434" display="https://fbref.com/en/country/BRA/Brazil-Football" xr:uid="{6EAE9C76-0A4C-4556-8AB4-7AACF15C0AD2}"/>
    <hyperlink ref="E111" r:id="rId435" display="https://fbref.com/en/squads/8cec06e1/Wolverhampton-Wanderers-Stats" xr:uid="{A2B4A2F7-F726-467B-99B1-2F5382222444}"/>
    <hyperlink ref="AD111" r:id="rId436" display="https://fbref.com/en/players/dc62b55d/matchlogs/2023-2024/summary/Matheus-Cunha-Match-Logs" xr:uid="{81A8D083-0E78-4B06-8FC2-EDE1DD130A29}"/>
    <hyperlink ref="B112" r:id="rId437" display="https://fbref.com/en/players/db4ed67b/Mahmoud-Dahoud" xr:uid="{57C5130C-DC23-47B2-8BFA-307F9FC2847C}"/>
    <hyperlink ref="C112" r:id="rId438" display="https://fbref.com/en/country/GER/Germany-Football" xr:uid="{70827DDB-85DC-40D9-9CF1-CAAF978FE337}"/>
    <hyperlink ref="E112" r:id="rId439" display="https://fbref.com/en/squads/d07537b9/Brighton-and-Hove-Albion-Stats" xr:uid="{826904C7-A66C-407F-AB8D-65D3576E9EA9}"/>
    <hyperlink ref="AD112" r:id="rId440" display="https://fbref.com/en/players/db4ed67b/matchlogs/2023-2024/summary/Mahmoud-Dahoud-Match-Logs" xr:uid="{5C487240-C59E-40D3-BFA6-302356B12604}"/>
    <hyperlink ref="B113" r:id="rId441" display="https://fbref.com/en/players/93e08bce/Ameen-Al-Dakhil" xr:uid="{0BF4E31B-4025-49D1-9D99-A191C2C22A1D}"/>
    <hyperlink ref="C113" r:id="rId442" display="https://fbref.com/en/country/BEL/Belgium-Football" xr:uid="{8AD24F58-F8B7-4823-BF95-C822E3F4D00A}"/>
    <hyperlink ref="E113" r:id="rId443" display="https://fbref.com/en/squads/943e8050/Burnley-Stats" xr:uid="{391EB7A9-50FF-42C1-8829-78681A9A7298}"/>
    <hyperlink ref="AD113" r:id="rId444" display="https://fbref.com/en/players/93e08bce/matchlogs/2023-2024/summary/Ameen-Al-Dakhil-Match-Logs" xr:uid="{94CA5DE3-FFCE-4EBF-AB82-AD745E6A9CAB}"/>
    <hyperlink ref="B114" r:id="rId445" display="https://fbref.com/en/players/d9565625/Diogo-Dalot" xr:uid="{2B9633C9-B785-4CDA-BF7B-085689F76945}"/>
    <hyperlink ref="C114" r:id="rId446" display="https://fbref.com/en/country/POR/Portugal-Football" xr:uid="{C6AF0BB5-1060-4711-868A-F5BE0BAF14DC}"/>
    <hyperlink ref="E114" r:id="rId447" display="https://fbref.com/en/squads/19538871/Manchester-United-Stats" xr:uid="{95187237-D979-461C-9D52-5CD70D71338A}"/>
    <hyperlink ref="AD114" r:id="rId448" display="https://fbref.com/en/players/d9565625/matchlogs/2023-2024/summary/Diogo-Dalot-Match-Logs" xr:uid="{B65329BC-99C5-4EFD-B079-4F3C64A6242F}"/>
    <hyperlink ref="B115" r:id="rId449" display="https://fbref.com/en/players/215f3907/Mikkel-Damsgaard" xr:uid="{8D4AB653-D3DC-4F12-B931-B546A23BF32C}"/>
    <hyperlink ref="C115" r:id="rId450" display="https://fbref.com/en/country/DEN/Denmark-Football" xr:uid="{3189D56B-FC9C-4843-A906-6610679463D8}"/>
    <hyperlink ref="E115" r:id="rId451" display="https://fbref.com/en/squads/cd051869/Brentford-Stats" xr:uid="{A5E1BB76-E718-4AC5-A635-B1EED624E549}"/>
    <hyperlink ref="AD115" r:id="rId452" display="https://fbref.com/en/players/215f3907/matchlogs/2023-2024/summary/Mikkel-Damsgaard-Match-Logs" xr:uid="{11D2D7CC-9580-4357-8496-9E8B4C3F69CF}"/>
    <hyperlink ref="B116" r:id="rId453" display="https://fbref.com/en/players/a816dbfb/Danilo" xr:uid="{A641D017-CE01-46D1-A4F0-E64AFE74E2C3}"/>
    <hyperlink ref="C116" r:id="rId454" display="https://fbref.com/en/country/BRA/Brazil-Football" xr:uid="{C84FD185-5262-473B-B410-12AC5A23A648}"/>
    <hyperlink ref="E116" r:id="rId455" display="https://fbref.com/en/squads/e4a775cb/Nottingham-Forest-Stats" xr:uid="{E29E3998-5456-4455-9FEF-FC59283802FB}"/>
    <hyperlink ref="AD116" r:id="rId456" display="https://fbref.com/en/players/a816dbfb/matchlogs/2023-2024/summary/Danilo-Match-Logs" xr:uid="{DDABB6BC-4850-4C45-8A04-157ACB3DF849}"/>
    <hyperlink ref="B117" r:id="rId457" display="https://fbref.com/en/players/f08490a6/Arnaut-Danjuma" xr:uid="{A1EADED7-E3BD-4EF5-95B4-D9BE3D8C79CB}"/>
    <hyperlink ref="C117" r:id="rId458" display="https://fbref.com/en/country/NED/Netherlands-Football" xr:uid="{0489A2CC-2316-4187-AC1E-EC1077A0AC55}"/>
    <hyperlink ref="E117" r:id="rId459" display="https://fbref.com/en/squads/d3fd31cc/Everton-Stats" xr:uid="{00880A3D-A40B-4876-9B80-0AD9B9FDACAB}"/>
    <hyperlink ref="AD117" r:id="rId460" display="https://fbref.com/en/players/f08490a6/matchlogs/2023-2024/summary/Arnaut-Danjuma-Match-Logs" xr:uid="{A9F24470-2027-41A2-8629-1985667ABB51}"/>
    <hyperlink ref="B118" r:id="rId461" display="https://fbref.com/en/players/60344e4f/Josh-Dasilva" xr:uid="{F13BE649-4C9A-4E9B-BC39-939A566F4BDE}"/>
    <hyperlink ref="C118" r:id="rId462" display="https://fbref.com/en/country/ENG/England-Football" xr:uid="{36FB99A1-FC2D-4242-BD9D-C816AE00BDFE}"/>
    <hyperlink ref="E118" r:id="rId463" display="https://fbref.com/en/squads/cd051869/Brentford-Stats" xr:uid="{8B02C466-F0CE-4FB4-ABFB-D58F4C9719D1}"/>
    <hyperlink ref="AD118" r:id="rId464" display="https://fbref.com/en/players/60344e4f/matchlogs/2023-2024/summary/Josh-Dasilva-Match-Logs" xr:uid="{5F1B5383-B0FE-403E-BDFD-E5B8A2E9A7B2}"/>
    <hyperlink ref="B119" r:id="rId465" display="https://fbref.com/en/players/71894777/Adam-Davies" xr:uid="{EB1C738E-7986-4990-A3C6-4A084AE22780}"/>
    <hyperlink ref="C119" r:id="rId466" display="https://fbref.com/en/country/WAL/Wales-Football" xr:uid="{E178C0EF-699E-48DA-8212-69501F312B09}"/>
    <hyperlink ref="E119" r:id="rId467" display="https://fbref.com/en/squads/1df6b87e/Sheffield-United-Stats" xr:uid="{7D6B4A5E-004B-49BB-9C18-ACB27C1557F1}"/>
    <hyperlink ref="AD119" r:id="rId468" display="https://fbref.com/en/players/71894777/matchlogs/2023-2024/summary/Adam-Davies-Match-Logs" xr:uid="{45617984-BCBB-4938-B8F0-4195DCA3D8B5}"/>
    <hyperlink ref="B120" r:id="rId469" display="https://fbref.com/en/players/44781702/Ben-Davies" xr:uid="{4A352AD8-CEE7-41CE-ABD4-84ED53AA1C43}"/>
    <hyperlink ref="C120" r:id="rId470" display="https://fbref.com/en/country/WAL/Wales-Football" xr:uid="{4459EE15-0462-4F7B-9C80-6752DF43964A}"/>
    <hyperlink ref="E120" r:id="rId471" display="https://fbref.com/en/squads/361ca564/Tottenham-Hotspur-Stats" xr:uid="{F76AB3EC-B095-4497-A314-9E1B5761724F}"/>
    <hyperlink ref="AD120" r:id="rId472" display="https://fbref.com/en/players/44781702/matchlogs/2023-2024/summary/Ben-Davies-Match-Logs" xr:uid="{183590E9-6BA3-4494-9AA8-7EBF15434295}"/>
    <hyperlink ref="B121" r:id="rId473" display="https://fbref.com/en/players/9228b07c/Tom-Davies" xr:uid="{546B7419-88A6-4E41-BFDA-2CF8807016EE}"/>
    <hyperlink ref="C121" r:id="rId474" display="https://fbref.com/en/country/ENG/England-Football" xr:uid="{14F3D6A8-138F-42C8-9C51-4676D88BB1F0}"/>
    <hyperlink ref="E121" r:id="rId475" display="https://fbref.com/en/squads/1df6b87e/Sheffield-United-Stats" xr:uid="{953714F1-DB50-4577-9D77-D9BAF4B2CE8B}"/>
    <hyperlink ref="AD121" r:id="rId476" display="https://fbref.com/en/players/9228b07c/matchlogs/2023-2024/summary/Tom-Davies-Match-Logs" xr:uid="{F7E4ACE6-EAC2-4FEE-BF27-ED945102423E}"/>
    <hyperlink ref="B122" r:id="rId477" display="https://fbref.com/en/players/3e9e06cb/Craig-Dawson" xr:uid="{F3613E35-8D06-4408-BD2F-251E67B9D35F}"/>
    <hyperlink ref="C122" r:id="rId478" display="https://fbref.com/en/country/ENG/England-Football" xr:uid="{91371051-A989-4853-9627-FAFF3EEB9466}"/>
    <hyperlink ref="E122" r:id="rId479" display="https://fbref.com/en/squads/8cec06e1/Wolverhampton-Wanderers-Stats" xr:uid="{1F3D866B-0853-4D6E-9E76-62FF7ABD003A}"/>
    <hyperlink ref="AD122" r:id="rId480" display="https://fbref.com/en/players/3e9e06cb/matchlogs/2023-2024/summary/Craig-Dawson-Match-Logs" xr:uid="{47E30741-D8D6-4D5B-A784-867E6BDF6FD4}"/>
    <hyperlink ref="B123" r:id="rId481" display="https://fbref.com/en/players/e46012d4/Kevin-De-Bruyne" xr:uid="{75441787-5AA1-4655-BE81-FF19F58DA315}"/>
    <hyperlink ref="C123" r:id="rId482" display="https://fbref.com/en/country/BEL/Belgium-Football" xr:uid="{99DAF55D-7B88-4347-B591-53BC58C6A293}"/>
    <hyperlink ref="E123" r:id="rId483" display="https://fbref.com/en/squads/b8fd03ef/Manchester-City-Stats" xr:uid="{CF3B3F9C-62FA-43B9-8A59-77E1A3034DF3}"/>
    <hyperlink ref="AD123" r:id="rId484" display="https://fbref.com/en/players/e46012d4/matchlogs/2023-2024/summary/Kevin-De-Bruyne-Match-Logs" xr:uid="{292568FF-0B8B-4FAD-B8DE-66C6AF7D547D}"/>
    <hyperlink ref="B124" r:id="rId485" display="https://fbref.com/en/players/b737f944/Hannes-Delcroix" xr:uid="{C337BC4F-BBA0-4CF5-B409-DFEB85F35F1E}"/>
    <hyperlink ref="C124" r:id="rId486" display="https://fbref.com/en/country/BEL/Belgium-Football" xr:uid="{7B030729-698B-428A-A502-1E570E02EBED}"/>
    <hyperlink ref="E124" r:id="rId487" display="https://fbref.com/en/squads/943e8050/Burnley-Stats" xr:uid="{43F8FB86-888F-4D34-94CC-2ECE954CAAE1}"/>
    <hyperlink ref="AD124" r:id="rId488" display="https://fbref.com/en/players/b737f944/matchlogs/2023-2024/summary/Hannes-Delcroix-Match-Logs" xr:uid="{6C2FB2D8-8E06-4D97-9A22-F5587772C4FA}"/>
    <hyperlink ref="B125" r:id="rId489" display="https://fbref.com/en/players/5a7301ae/Leander-Dendoncker" xr:uid="{438B1EE6-065D-4793-A243-3A7D620CD7FE}"/>
    <hyperlink ref="C125" r:id="rId490" display="https://fbref.com/en/country/BEL/Belgium-Football" xr:uid="{EA415F59-7BBB-4540-AE93-0A88E0C2BCEC}"/>
    <hyperlink ref="E125" r:id="rId491" display="https://fbref.com/en/squads/8602292d/Aston-Villa-Stats" xr:uid="{34EEF479-9BB9-4EED-A258-2BF55A85149A}"/>
    <hyperlink ref="AD125" r:id="rId492" display="https://fbref.com/en/players/5a7301ae/matchlogs/2023-2024/summary/Leander-Dendoncker-Match-Logs" xr:uid="{918BE1A7-7240-431E-B937-F88903E84144}"/>
    <hyperlink ref="B126" r:id="rId493" display="https://fbref.com/en/players/aeed5c06/Moussa-Diaby" xr:uid="{44EE57A8-5D36-48E0-8D02-0DDE14B27E96}"/>
    <hyperlink ref="C126" r:id="rId494" display="https://fbref.com/en/country/FRA/France-Football" xr:uid="{199E6612-7E06-4A0E-B921-027A14B3125F}"/>
    <hyperlink ref="E126" r:id="rId495" display="https://fbref.com/en/squads/8602292d/Aston-Villa-Stats" xr:uid="{BF0A2C91-9A8A-400B-9A17-96B385C2958E}"/>
    <hyperlink ref="AD126" r:id="rId496" display="https://fbref.com/en/players/aeed5c06/matchlogs/2023-2024/summary/Moussa-Diaby-Match-Logs" xr:uid="{5FFAB659-0908-4D71-A009-E6599AD88721}"/>
    <hyperlink ref="B127" r:id="rId497" display="https://fbref.com/en/players/31c69ef1/Ruben-Dias" xr:uid="{FC076C98-37BC-4A3F-AAFB-7815B360B659}"/>
    <hyperlink ref="C127" r:id="rId498" display="https://fbref.com/en/country/POR/Portugal-Football" xr:uid="{1937835F-D795-419A-875E-D316C377572C}"/>
    <hyperlink ref="E127" r:id="rId499" display="https://fbref.com/en/squads/b8fd03ef/Manchester-City-Stats" xr:uid="{79DA14D8-3BF9-4F7D-98F3-232EBE2C5908}"/>
    <hyperlink ref="AD127" r:id="rId500" display="https://fbref.com/en/players/31c69ef1/matchlogs/2023-2024/summary/Ruben-Dias-Match-Logs" xr:uid="{E9ADF59E-C9D0-47C3-A20E-5052A7F721FE}"/>
    <hyperlink ref="B128" r:id="rId501" display="https://fbref.com/en/players/4a1a9578/Luis-Diaz" xr:uid="{E7DBE77A-67CE-4318-95B1-A5D1C1089BEB}"/>
    <hyperlink ref="C128" r:id="rId502" display="https://fbref.com/en/country/COL/Colombia-Football" xr:uid="{4287974A-A302-457C-B04A-4BEDB4204BEF}"/>
    <hyperlink ref="E128" r:id="rId503" display="https://fbref.com/en/squads/822bd0ba/Liverpool-Stats" xr:uid="{0B99D9CA-B27F-44AA-B3A8-A6D1DC8676B4}"/>
    <hyperlink ref="AD128" r:id="rId504" display="https://fbref.com/en/players/4a1a9578/matchlogs/2023-2024/summary/Luis-Diaz-Match-Logs" xr:uid="{0F56BE8D-7218-4C34-BF4D-100053EE4D6F}"/>
    <hyperlink ref="B129" r:id="rId505" display="https://fbref.com/en/players/979cb300/Matt-Dibley-Dias" xr:uid="{20AA2104-6C4A-4820-A6C2-E3FF6C7930AC}"/>
    <hyperlink ref="C129" r:id="rId506" display="https://fbref.com/en/country/ENG/England-Football" xr:uid="{4FBD4543-0B4B-4EB2-AD2C-DD23577320B6}"/>
    <hyperlink ref="E129" r:id="rId507" display="https://fbref.com/en/squads/fd962109/Fulham-Stats" xr:uid="{B13AB88E-2B96-4F11-8004-7A8CFD89EAA6}"/>
    <hyperlink ref="AD129" r:id="rId508" display="https://fbref.com/en/players/979cb300/matchlogs/2023-2024/summary/Matt-Dibley-Dias-Match-Logs" xr:uid="{FF1ECF0F-85B6-4660-BAB4-4371EBD0F28D}"/>
    <hyperlink ref="B130" r:id="rId509" display="https://fbref.com/en/players/ac861941/Eric-Dier" xr:uid="{EB2C9111-7007-4A75-93C7-6EE1A612F363}"/>
    <hyperlink ref="C130" r:id="rId510" display="https://fbref.com/en/country/ENG/England-Football" xr:uid="{501EFCD9-9AF6-465A-BC5E-BA4AFBB1EC63}"/>
    <hyperlink ref="E130" r:id="rId511" display="https://fbref.com/en/squads/361ca564/Tottenham-Hotspur-Stats" xr:uid="{1A852C10-A3E4-4074-B718-93ACBBB7C2CB}"/>
    <hyperlink ref="AD130" r:id="rId512" display="https://fbref.com/en/players/ac861941/matchlogs/2023-2024/summary/Eric-Dier-Match-Logs" xr:uid="{F19B4855-78FF-4968-95B1-3384666D4E60}"/>
    <hyperlink ref="B131" r:id="rId513" display="https://fbref.com/en/players/1b84dbe1/Lucas-Digne" xr:uid="{67B71B25-359D-42A6-BFB9-FF9DC68B113B}"/>
    <hyperlink ref="C131" r:id="rId514" display="https://fbref.com/en/country/FRA/France-Football" xr:uid="{80AC6D19-3710-4195-81C8-D3F12C28BBB7}"/>
    <hyperlink ref="E131" r:id="rId515" display="https://fbref.com/en/squads/8602292d/Aston-Villa-Stats" xr:uid="{3C9A66C5-2D05-4EB5-AD25-FD5F8DD6BA1F}"/>
    <hyperlink ref="AD131" r:id="rId516" display="https://fbref.com/en/players/1b84dbe1/matchlogs/2023-2024/summary/Lucas-Digne-Match-Logs" xr:uid="{25C71299-82AB-456A-B53C-524703944F43}"/>
    <hyperlink ref="B132" r:id="rId517" display="https://fbref.com/en/players/a712ca2b/Issa-Diop" xr:uid="{3D911B04-8257-4DDA-96C0-BA44C3BC33AA}"/>
    <hyperlink ref="C132" r:id="rId518" display="https://fbref.com/en/country/FRA/France-Football" xr:uid="{7E55A242-1017-400F-981D-7E0552807BC6}"/>
    <hyperlink ref="E132" r:id="rId519" display="https://fbref.com/en/squads/fd962109/Fulham-Stats" xr:uid="{213FDDA8-DB71-4281-9DF7-0A191B8AD5E6}"/>
    <hyperlink ref="AD132" r:id="rId520" display="https://fbref.com/en/players/a712ca2b/matchlogs/2023-2024/summary/Issa-Diop-Match-Logs" xr:uid="{497A0EA9-7656-48D5-8ABD-8374A0EE3E1C}"/>
    <hyperlink ref="B133" r:id="rId521" display="https://fbref.com/en/players/ad82197c/Axel-Disasi" xr:uid="{190447A0-07B7-4406-AC42-34C7D3BD730B}"/>
    <hyperlink ref="C133" r:id="rId522" display="https://fbref.com/en/country/FRA/France-Football" xr:uid="{6583F4DB-D6D6-4572-87F7-F42268701639}"/>
    <hyperlink ref="E133" r:id="rId523" display="https://fbref.com/en/squads/cff3d9bb/Chelsea-Stats" xr:uid="{3CF5C6B4-E6E4-4164-979F-ECFCEA2CDBF2}"/>
    <hyperlink ref="AD133" r:id="rId524" display="https://fbref.com/en/players/ad82197c/matchlogs/2023-2024/summary/Axel-Disasi-Match-Logs" xr:uid="{3601ADF5-078E-4CA3-95E4-F404EAF39D4C}"/>
    <hyperlink ref="B134" r:id="rId525" display="https://fbref.com/en/players/733f1a7d/Ben-Doak" xr:uid="{F97525ED-9D28-462B-B538-6230CABF3161}"/>
    <hyperlink ref="C134" r:id="rId526" display="https://fbref.com/en/country/SCO/Scotland-Football" xr:uid="{E6062598-F166-4156-A14F-0199AF2A6237}"/>
    <hyperlink ref="E134" r:id="rId527" display="https://fbref.com/en/squads/822bd0ba/Liverpool-Stats" xr:uid="{5DEF836E-78CA-4CAE-8EFE-4B5903A92465}"/>
    <hyperlink ref="AD134" r:id="rId528" display="https://fbref.com/en/players/733f1a7d/matchlogs/2023-2024/summary/Ben-Doak-Match-Logs" xr:uid="{A398F707-BB94-43C7-90EE-C57F45C29628}"/>
    <hyperlink ref="B135" r:id="rId529" display="https://fbref.com/en/players/e814e1cf/Lewis-Dobbin" xr:uid="{73222271-93DC-4E32-A010-7918D8467FDB}"/>
    <hyperlink ref="C135" r:id="rId530" display="https://fbref.com/en/country/ENG/England-Football" xr:uid="{57D39337-8599-4379-8D15-A6B870BAE768}"/>
    <hyperlink ref="E135" r:id="rId531" display="https://fbref.com/en/squads/d3fd31cc/Everton-Stats" xr:uid="{BDE92EC1-1064-4D9C-8244-89786E37CCE3}"/>
    <hyperlink ref="AD135" r:id="rId532" display="https://fbref.com/en/players/e814e1cf/matchlogs/2023-2024/summary/Lewis-Dobbin-Match-Logs" xr:uid="{298993AD-B17D-4465-9453-732A8D79FE8E}"/>
    <hyperlink ref="B136" r:id="rId533" display="https://fbref.com/en/players/d557d734/Matt-Doherty" xr:uid="{0D5643A8-162E-4ABC-84E8-1727F8CE6D41}"/>
    <hyperlink ref="C136" r:id="rId534" display="https://fbref.com/en/country/IRL/Republic-of-Ireland-Football" xr:uid="{4357F6F6-F131-4C3D-823D-1C7FA53E86B8}"/>
    <hyperlink ref="E136" r:id="rId535" display="https://fbref.com/en/squads/8cec06e1/Wolverhampton-Wanderers-Stats" xr:uid="{718760C3-8CB3-4EBE-9138-06E2F71E3943}"/>
    <hyperlink ref="AD136" r:id="rId536" display="https://fbref.com/en/players/d557d734/matchlogs/2023-2024/summary/Matt-Doherty-Match-Logs" xr:uid="{E739EA64-681F-44F5-8DB8-CF66BE29A175}"/>
    <hyperlink ref="B137" r:id="rId537" display="https://fbref.com/en/players/fffea3e5/Jeremy-Doku" xr:uid="{E38FB3EA-D279-4C83-9C1E-B4B8D7337789}"/>
    <hyperlink ref="C137" r:id="rId538" display="https://fbref.com/en/country/BEL/Belgium-Football" xr:uid="{FBBD6829-46DF-4F35-AEE6-89572FEE5460}"/>
    <hyperlink ref="E137" r:id="rId539" display="https://fbref.com/en/squads/b8fd03ef/Manchester-City-Stats" xr:uid="{7DE297D8-B475-4559-B5AB-D6F8BD4369BB}"/>
    <hyperlink ref="AD137" r:id="rId540" display="https://fbref.com/en/players/fffea3e5/matchlogs/2023-2024/summary/Jeremy-Doku-Match-Logs" xr:uid="{EED0D160-14F3-4B85-8406-81F95BDCED5B}"/>
    <hyperlink ref="B138" r:id="rId541" display="https://fbref.com/en/players/20b3a502/Nicolas-Dominguez" xr:uid="{DBA12CF7-A4C4-4D6E-B783-34D17ECD5846}"/>
    <hyperlink ref="C138" r:id="rId542" display="https://fbref.com/en/country/ARG/Argentina-Football" xr:uid="{F28A4578-54D5-419C-BB9E-EE2C0B9688E4}"/>
    <hyperlink ref="E138" r:id="rId543" display="https://fbref.com/en/squads/e4a775cb/Nottingham-Forest-Stats" xr:uid="{DA2CB233-F899-430C-91E0-0239143D0C47}"/>
    <hyperlink ref="AD138" r:id="rId544" display="https://fbref.com/en/players/20b3a502/matchlogs/2023-2024/summary/Nicolas-Dominguez-Match-Logs" xr:uid="{B2DC2AD0-2A85-450C-BA19-4F5AF477F563}"/>
    <hyperlink ref="B139" r:id="rId545" display="https://fbref.com/en/players/67ac5bb8/Gabriel-Dos-Santos" xr:uid="{63FC7901-0EAC-4C4C-8005-2DEEF8A4A17B}"/>
    <hyperlink ref="C139" r:id="rId546" display="https://fbref.com/en/country/BRA/Brazil-Football" xr:uid="{D1F3C388-943F-49B4-8027-84D422FBB976}"/>
    <hyperlink ref="E139" r:id="rId547" display="https://fbref.com/en/squads/18bb7c10/Arsenal-Stats" xr:uid="{B21FDEE5-F667-4ECA-8DFB-0E80BCCC78B1}"/>
    <hyperlink ref="AD139" r:id="rId548" display="https://fbref.com/en/players/67ac5bb8/matchlogs/2023-2024/summary/Gabriel-Dos-Santos-Match-Logs" xr:uid="{0171497B-9790-4B48-92D8-5398454A23A1}"/>
    <hyperlink ref="B140" r:id="rId549" display="https://fbref.com/en/players/02b29014/Abdoulaye-Doucoure" xr:uid="{8F71DEF3-8149-4DBA-A692-415A37D09DAE}"/>
    <hyperlink ref="C140" r:id="rId550" display="https://fbref.com/en/country/MLI/Mali-Football" xr:uid="{21A00501-E874-49B2-8DB7-02F33F75C1B6}"/>
    <hyperlink ref="E140" r:id="rId551" display="https://fbref.com/en/squads/d3fd31cc/Everton-Stats" xr:uid="{7239E8C7-1760-4035-86E3-B2CBBED5D86A}"/>
    <hyperlink ref="AD140" r:id="rId552" display="https://fbref.com/en/players/02b29014/matchlogs/2023-2024/summary/Abdoulaye-Doucoure-Match-Logs" xr:uid="{FB8009B2-0050-45FA-A20B-F6696FA510B3}"/>
    <hyperlink ref="B141" r:id="rId553" display="https://fbref.com/en/players/ce4f40c7/Cheick-Doucoure" xr:uid="{50334D8A-941B-4AC6-BE60-D22C66E39D47}"/>
    <hyperlink ref="C141" r:id="rId554" display="https://fbref.com/en/country/MLI/Mali-Football" xr:uid="{52B6FAC5-DEA8-468B-AB0D-CCA45117719A}"/>
    <hyperlink ref="E141" r:id="rId555" display="https://fbref.com/en/squads/47c64c55/Crystal-Palace-Stats" xr:uid="{3400D791-245A-4823-8C73-A26FF237205D}"/>
    <hyperlink ref="AD141" r:id="rId556" display="https://fbref.com/en/players/ce4f40c7/matchlogs/2023-2024/summary/Cheick-Doucoure-Match-Logs" xr:uid="{BCC0A47C-F70E-4A07-AF3E-E6FFCEEB40C7}"/>
    <hyperlink ref="B142" r:id="rId557" display="https://fbref.com/en/players/bf33b257/Alfie-Doughty" xr:uid="{2150F8F2-FA10-44D3-9F92-66F2ADE17235}"/>
    <hyperlink ref="C142" r:id="rId558" display="https://fbref.com/en/country/ENG/England-Football" xr:uid="{408C7D00-3975-4E61-B72A-9CE97901D53C}"/>
    <hyperlink ref="E142" r:id="rId559" display="https://fbref.com/en/squads/e297cd13/Luton-Town-Stats" xr:uid="{E1423A68-457C-4DDD-A93E-F06D9A3F2218}"/>
    <hyperlink ref="AD142" r:id="rId560" display="https://fbref.com/en/players/bf33b257/matchlogs/2023-2024/summary/Alfie-Doughty-Match-Logs" xr:uid="{7B0637BC-0B8C-40B1-8F84-A6F976F705C9}"/>
    <hyperlink ref="B143" r:id="rId561" display="https://fbref.com/en/players/5526deb1/Tommy-Doyle" xr:uid="{6AA95D5D-7867-42C3-ABDA-471AAF36E8C3}"/>
    <hyperlink ref="C143" r:id="rId562" display="https://fbref.com/en/country/ENG/England-Football" xr:uid="{8B71B4A4-4BD5-4F64-8BD6-0E0CE7042C82}"/>
    <hyperlink ref="E143" r:id="rId563" display="https://fbref.com/en/squads/8cec06e1/Wolverhampton-Wanderers-Stats" xr:uid="{3801C312-8E35-4960-B698-0D62E90BD275}"/>
    <hyperlink ref="AD143" r:id="rId564" display="https://fbref.com/en/players/5526deb1/matchlogs/2023-2024/summary/Tommy-Doyle-Match-Logs" xr:uid="{A1089D59-CF1B-45FF-9F0B-ECFA60164417}"/>
    <hyperlink ref="B144" r:id="rId565" display="https://fbref.com/en/players/3a949a25/Martin-Dubravka" xr:uid="{FB8DB79A-7672-4305-BCEC-0AED2F62C0C4}"/>
    <hyperlink ref="C144" r:id="rId566" display="https://fbref.com/en/country/SVK/Slovakia-Football" xr:uid="{E3E7C692-9A78-42AF-AD46-6735C2C98F7A}"/>
    <hyperlink ref="E144" r:id="rId567" display="https://fbref.com/en/squads/b2b47a98/Newcastle-United-Stats" xr:uid="{55A6EF0C-E872-43DD-820C-1DFBCD1F7798}"/>
    <hyperlink ref="AD144" r:id="rId568" display="https://fbref.com/en/players/3a949a25/matchlogs/2023-2024/summary/Martin-Dubravka-Match-Logs" xr:uid="{1F3CF084-E37B-43F9-BF8E-9EBD1806039A}"/>
    <hyperlink ref="B145" r:id="rId569" display="https://fbref.com/en/players/282f75f3/Lewis-Dunk" xr:uid="{B34A226B-26DB-4548-9AF7-FD0036658835}"/>
    <hyperlink ref="C145" r:id="rId570" display="https://fbref.com/en/country/ENG/England-Football" xr:uid="{DDCAC271-6994-47E9-AF2E-D95924BFFA1A}"/>
    <hyperlink ref="E145" r:id="rId571" display="https://fbref.com/en/squads/d07537b9/Brighton-and-Hove-Albion-Stats" xr:uid="{EF9FD2E1-C529-4130-8680-C4F12E30636B}"/>
    <hyperlink ref="AD145" r:id="rId572" display="https://fbref.com/en/players/282f75f3/matchlogs/2023-2024/summary/Lewis-Dunk-Match-Logs" xr:uid="{C7EB1CF1-3A06-48A6-AD35-DDB696881048}"/>
    <hyperlink ref="B146" r:id="rId573" display="https://fbref.com/en/players/414184f7/Jhon-Duran" xr:uid="{E59690F9-54C7-40FE-816B-112A90FBC085}"/>
    <hyperlink ref="C146" r:id="rId574" display="https://fbref.com/en/country/COL/Colombia-Football" xr:uid="{61C77238-0B80-4BCA-B6E3-DBA81BA79567}"/>
    <hyperlink ref="E146" r:id="rId575" display="https://fbref.com/en/squads/8602292d/Aston-Villa-Stats" xr:uid="{EDB8BAE9-80B1-49CB-BDBA-1279DE9E1171}"/>
    <hyperlink ref="AD146" r:id="rId576" display="https://fbref.com/en/players/414184f7/matchlogs/2023-2024/summary/Jhon-Duran-Match-Logs" xr:uid="{0E93836C-FEFE-48D9-9B91-522C47CD32BE}"/>
    <hyperlink ref="B147" r:id="rId577" display="https://fbref.com/en/players/fa9fa773/Malcolm-Ebiowei" xr:uid="{1359ECFE-B1B4-429C-AF2A-AC883F86251F}"/>
    <hyperlink ref="C147" r:id="rId578" display="https://fbref.com/en/country/ENG/England-Football" xr:uid="{C6932A9F-6729-4192-973D-5AB790E601AC}"/>
    <hyperlink ref="E147" r:id="rId579" display="https://fbref.com/en/squads/47c64c55/Crystal-Palace-Stats" xr:uid="{9F1A01C0-F833-45E2-B249-307C562CEFF7}"/>
    <hyperlink ref="AD147" r:id="rId580" display="https://fbref.com/en/players/fa9fa773/matchlogs/2023-2024/summary/Malcolm-Ebiowei-Match-Logs" xr:uid="{2618B2EC-740A-42DD-9991-09395451D674}"/>
    <hyperlink ref="B148" r:id="rId581" display="https://fbref.com/en/players/3bb7b8b4/Ederson" xr:uid="{4D83AEAF-A43B-4F38-BA6A-5990D6869576}"/>
    <hyperlink ref="C148" r:id="rId582" display="https://fbref.com/en/country/BRA/Brazil-Football" xr:uid="{B9A089C4-B481-4FE6-9510-8423F52D5B11}"/>
    <hyperlink ref="E148" r:id="rId583" display="https://fbref.com/en/squads/b8fd03ef/Manchester-City-Stats" xr:uid="{664B82FD-2AA4-4E4F-9446-E70D52D17C58}"/>
    <hyperlink ref="AD148" r:id="rId584" display="https://fbref.com/en/players/3bb7b8b4/matchlogs/2023-2024/summary/Ederson-Match-Logs" xr:uid="{BB24CAF9-BE50-4F5E-BE5C-62A5D30581B7}"/>
    <hyperlink ref="B149" r:id="rId585" display="https://fbref.com/en/players/0562b7f1/Odsonne-Edouard" xr:uid="{B120A1B1-783D-4851-B6A2-923076FC4CE5}"/>
    <hyperlink ref="C149" r:id="rId586" display="https://fbref.com/en/country/FRA/France-Football" xr:uid="{A7463345-B8D4-4552-A63E-8D6BD078CCA2}"/>
    <hyperlink ref="E149" r:id="rId587" display="https://fbref.com/en/squads/47c64c55/Crystal-Palace-Stats" xr:uid="{F499C6CE-1B7A-42D1-A377-24B36A83A49F}"/>
    <hyperlink ref="AD149" r:id="rId588" display="https://fbref.com/en/players/0562b7f1/matchlogs/2023-2024/summary/Odsonne-Edouard-Match-Logs" xr:uid="{CDA64E39-DFD2-4008-A521-3352F981A1E6}"/>
    <hyperlink ref="B150" r:id="rId589" display="https://fbref.com/en/players/debe38a0/John-Egan" xr:uid="{A5BED490-3020-4DFF-904C-376E26F909F2}"/>
    <hyperlink ref="C150" r:id="rId590" display="https://fbref.com/en/country/IRL/Republic-of-Ireland-Football" xr:uid="{55617BE5-6160-48C6-A7C2-6FAD412A1748}"/>
    <hyperlink ref="E150" r:id="rId591" display="https://fbref.com/en/squads/1df6b87e/Sheffield-United-Stats" xr:uid="{011AD581-B0F6-4AA2-B4B9-0B329243CE2E}"/>
    <hyperlink ref="AD150" r:id="rId592" display="https://fbref.com/en/players/debe38a0/matchlogs/2023-2024/summary/John-Egan-Match-Logs" xr:uid="{5EE616AC-001D-4B23-81B5-0EB21256AA4B}"/>
    <hyperlink ref="B151" r:id="rId593" display="https://fbref.com/en/players/3d554589/Hjalmar-Ekdal" xr:uid="{595DD225-59AF-40AA-A659-B0719DFE8942}"/>
    <hyperlink ref="C151" r:id="rId594" display="https://fbref.com/en/country/SWE/Sweden-Football" xr:uid="{2420313D-6D78-4CA9-A9C2-ADEA2194A742}"/>
    <hyperlink ref="E151" r:id="rId595" display="https://fbref.com/en/squads/943e8050/Burnley-Stats" xr:uid="{0533C502-4E0E-4860-9556-6047843D69C8}"/>
    <hyperlink ref="AD151" r:id="rId596" display="https://fbref.com/en/players/3d554589/matchlogs/2023-2024/summary/Hjalmar-Ekdal-Match-Logs" xr:uid="{481E5ED5-242B-4C7F-94EC-C0B88D616BA4}"/>
    <hyperlink ref="B152" r:id="rId597" display="https://fbref.com/en/players/2fba6108/Anthony-Elanga" xr:uid="{F38EDF18-9D82-4833-949F-11C3359E7F47}"/>
    <hyperlink ref="C152" r:id="rId598" display="https://fbref.com/en/country/SWE/Sweden-Football" xr:uid="{32947D68-99AA-46F8-8F49-6BC9B6FA7BF2}"/>
    <hyperlink ref="E152" r:id="rId599" display="https://fbref.com/en/squads/e4a775cb/Nottingham-Forest-Stats" xr:uid="{1A2C8978-AB4D-40CA-A265-6F68E9C2C7C4}"/>
    <hyperlink ref="AD152" r:id="rId600" display="https://fbref.com/en/players/2fba6108/matchlogs/2023-2024/summary/Anthony-Elanga-Match-Logs" xr:uid="{7D5D7B30-0461-4083-A2EE-7A1B1F1256A9}"/>
    <hyperlink ref="B153" r:id="rId601" display="https://fbref.com/en/players/b9e1436c/Harvey-Elliott" xr:uid="{2C33D437-6916-48C4-B5C1-BE1671F77581}"/>
    <hyperlink ref="C153" r:id="rId602" display="https://fbref.com/en/country/ENG/England-Football" xr:uid="{F4818248-8593-4B08-826E-3F2469289BCA}"/>
    <hyperlink ref="E153" r:id="rId603" display="https://fbref.com/en/squads/822bd0ba/Liverpool-Stats" xr:uid="{6B81BE04-4809-4954-AF47-6676D60B8A56}"/>
    <hyperlink ref="AD153" r:id="rId604" display="https://fbref.com/en/players/b9e1436c/matchlogs/2023-2024/summary/Harvey-Elliott-Match-Logs" xr:uid="{6F260AFC-A915-4E1E-8379-A2C555BC5726}"/>
    <hyperlink ref="B154" r:id="rId605" display="https://fbref.com/en/players/df8b52a5/Emerson" xr:uid="{24094CF7-2666-46CF-9D3D-E1708D2AD80F}"/>
    <hyperlink ref="C154" r:id="rId606" display="https://fbref.com/en/country/BRA/Brazil-Football" xr:uid="{39642C7C-FB08-4763-9B0D-57AA85634AF6}"/>
    <hyperlink ref="E154" r:id="rId607" display="https://fbref.com/en/squads/361ca564/Tottenham-Hotspur-Stats" xr:uid="{3FE5D948-1765-4D26-B4EA-ED85D24D39EE}"/>
    <hyperlink ref="AD154" r:id="rId608" display="https://fbref.com/en/players/df8b52a5/matchlogs/2023-2024/summary/Emerson-Match-Logs" xr:uid="{EB826000-B9E8-4E5D-BACF-DAE52689ADE0}"/>
    <hyperlink ref="B155" r:id="rId609" display="https://fbref.com/en/players/c149016b/Wataru-Endo" xr:uid="{EF2521D6-E292-41ED-B54D-D1B0723B7992}"/>
    <hyperlink ref="C155" r:id="rId610" display="https://fbref.com/en/country/JPN/Japan-Football" xr:uid="{AB56F2CA-D8F7-42A5-B4B6-279A274EF47F}"/>
    <hyperlink ref="E155" r:id="rId611" display="https://fbref.com/en/squads/822bd0ba/Liverpool-Stats" xr:uid="{93641F74-3309-4CB4-92E5-A54FDFE3EEF9}"/>
    <hyperlink ref="AD155" r:id="rId612" display="https://fbref.com/en/players/c149016b/matchlogs/2023-2024/summary/Wataru-Endo-Match-Logs" xr:uid="{BEDDCCDF-7B3D-4E99-B468-2F4762BD6047}"/>
    <hyperlink ref="B156" r:id="rId613" display="https://fbref.com/en/players/980522ec/Christian-Eriksen" xr:uid="{B1D7E01E-1175-4A5E-85C4-32A42D22C649}"/>
    <hyperlink ref="C156" r:id="rId614" display="https://fbref.com/en/country/DEN/Denmark-Football" xr:uid="{4E3936CF-68B1-498C-B9FD-5C0200904BDB}"/>
    <hyperlink ref="E156" r:id="rId615" display="https://fbref.com/en/squads/19538871/Manchester-United-Stats" xr:uid="{A17BE993-6644-4F03-A0B4-AF0C3E02DDB5}"/>
    <hyperlink ref="AD156" r:id="rId616" display="https://fbref.com/en/players/980522ec/matchlogs/2023-2024/summary/Christian-Eriksen-Match-Logs" xr:uid="{EF30CD26-51ED-46F4-8E99-1FF888170E40}"/>
    <hyperlink ref="B157" r:id="rId617" display="https://fbref.com/en/players/d38fdf53/Pervis-Estupinan" xr:uid="{BB53B70B-A433-4C88-8FC3-AFE0EC989D51}"/>
    <hyperlink ref="C157" r:id="rId618" display="https://fbref.com/en/country/ECU/Ecuador-Football" xr:uid="{2CA30328-8544-404B-A4C0-CF97F69A31F5}"/>
    <hyperlink ref="E157" r:id="rId619" display="https://fbref.com/en/squads/d07537b9/Brighton-and-Hove-Albion-Stats" xr:uid="{50AF838F-8D74-4644-915F-65D23C2FA63C}"/>
    <hyperlink ref="AD157" r:id="rId620" display="https://fbref.com/en/players/d38fdf53/matchlogs/2023-2024/summary/Pervis-Estupinan-Match-Logs" xr:uid="{8FF46704-3BFA-457D-A686-B35D727B6058}"/>
    <hyperlink ref="B158" r:id="rId621" display="https://fbref.com/en/players/f8fcd2a5/Jonny-Evans" xr:uid="{652899A9-6D4F-4215-8E86-7879077A08CC}"/>
    <hyperlink ref="C158" r:id="rId622" display="https://fbref.com/en/country/NIR/Northern-Ireland-Football" xr:uid="{16452CBE-98EA-4BFC-B1AB-8F2B49DA26A9}"/>
    <hyperlink ref="E158" r:id="rId623" display="https://fbref.com/en/squads/19538871/Manchester-United-Stats" xr:uid="{F1EF7985-C56A-4EF2-B249-F4DBEDFB202E}"/>
    <hyperlink ref="AD158" r:id="rId624" display="https://fbref.com/en/players/f8fcd2a5/matchlogs/2023-2024/summary/Jonny-Evans-Match-Logs" xr:uid="{4226E3B3-B163-4740-B62B-0A6F4ACAEEAF}"/>
    <hyperlink ref="B159" r:id="rId625" display="https://fbref.com/en/players/ae4fc6a4/Eberechi-Eze" xr:uid="{C0AEEF47-B315-41F0-B9F3-9CFF4B113555}"/>
    <hyperlink ref="C159" r:id="rId626" display="https://fbref.com/en/country/ENG/England-Football" xr:uid="{E08600F4-A470-451B-96DC-256A9EDA2AFE}"/>
    <hyperlink ref="E159" r:id="rId627" display="https://fbref.com/en/squads/47c64c55/Crystal-Palace-Stats" xr:uid="{588F0556-9C13-43F9-91FA-814B289E1D05}"/>
    <hyperlink ref="AD159" r:id="rId628" display="https://fbref.com/en/players/ae4fc6a4/matchlogs/2023-2024/summary/Eberechi-Eze-Match-Logs" xr:uid="{87409882-CC17-43F9-A361-743651CC2058}"/>
    <hyperlink ref="B160" r:id="rId629" display="https://fbref.com/en/players/9328b835/Lukasz-Fabianski" xr:uid="{1F2898A6-35C0-42D3-8405-5B74010D5C8C}"/>
    <hyperlink ref="C160" r:id="rId630" display="https://fbref.com/en/country/POL/Poland-Football" xr:uid="{28627C53-489B-47AD-9605-F6BC12BE0CC3}"/>
    <hyperlink ref="E160" r:id="rId631" display="https://fbref.com/en/squads/7c21e445/West-Ham-United-Stats" xr:uid="{DF7F09FA-98E7-43C1-862A-9D8664804539}"/>
    <hyperlink ref="AD160" r:id="rId632" display="https://fbref.com/en/players/9328b835/matchlogs/2023-2024/summary/Lukasz-Fabianski-Match-Logs" xr:uid="{09DCC174-F29D-452B-865B-293B54EB2BCE}"/>
    <hyperlink ref="B161" r:id="rId633" display="https://fbref.com/en/players/0ba976e4/Ansu-Fati" xr:uid="{138FDD46-1303-4D62-BD53-9660D9B6B239}"/>
    <hyperlink ref="C161" r:id="rId634" display="https://fbref.com/en/country/ESP/Spain-Football" xr:uid="{458D2687-A56D-499D-A9CC-022B9D1AE0FA}"/>
    <hyperlink ref="E161" r:id="rId635" display="https://fbref.com/en/squads/d07537b9/Brighton-and-Hove-Albion-Stats" xr:uid="{A56BED2C-6F57-463A-8D6A-4A555F4865A8}"/>
    <hyperlink ref="AD161" r:id="rId636" display="https://fbref.com/en/players/0ba976e4/matchlogs/2023-2024/summary/Ansu-Fati-Match-Logs" xr:uid="{73B59901-F642-4EA2-BD99-0E920F014B8B}"/>
    <hyperlink ref="B162" r:id="rId637" display="https://fbref.com/en/players/51a3c4c8/Felipe" xr:uid="{5FB45A51-D5E9-4415-9074-66E8D667B0EF}"/>
    <hyperlink ref="C162" r:id="rId638" display="https://fbref.com/en/country/BRA/Brazil-Football" xr:uid="{69DC0A2E-EDFB-4A61-B8B5-92E31415ACA7}"/>
    <hyperlink ref="E162" r:id="rId639" display="https://fbref.com/en/squads/e4a775cb/Nottingham-Forest-Stats" xr:uid="{4BB756F3-5AA2-4F8D-BF80-6510433380D2}"/>
    <hyperlink ref="AD162" r:id="rId640" display="https://fbref.com/en/players/51a3c4c8/matchlogs/2023-2024/summary/Felipe-Match-Logs" xr:uid="{543351D0-C188-45C4-8413-FF580F1EB6E2}"/>
    <hyperlink ref="B163" r:id="rId641" display="https://fbref.com/en/players/4596da74/Evan-Ferguson" xr:uid="{506703F6-2E4D-4778-AC5F-FC02FE4FAB0E}"/>
    <hyperlink ref="C163" r:id="rId642" display="https://fbref.com/en/country/IRL/Republic-of-Ireland-Football" xr:uid="{1323F06A-3095-44D3-8D10-C5D7C0D7BDE6}"/>
    <hyperlink ref="E163" r:id="rId643" display="https://fbref.com/en/squads/d07537b9/Brighton-and-Hove-Albion-Stats" xr:uid="{49089EF6-B438-4CAA-9EDD-8757BA5281A9}"/>
    <hyperlink ref="AD163" r:id="rId644" display="https://fbref.com/en/players/4596da74/matchlogs/2023-2024/summary/Evan-Ferguson-Match-Logs" xr:uid="{E5166C26-929F-4E28-B3A2-39E2F4D18F88}"/>
    <hyperlink ref="B164" r:id="rId645" display="https://fbref.com/en/players/507c7bdf/Bruno-Fernandes" xr:uid="{CBEF9240-9093-46F9-AAAF-1DA5750C9414}"/>
    <hyperlink ref="C164" r:id="rId646" display="https://fbref.com/en/country/POR/Portugal-Football" xr:uid="{25A873D9-CC19-4118-BE08-D3822BC96DAE}"/>
    <hyperlink ref="E164" r:id="rId647" display="https://fbref.com/en/squads/19538871/Manchester-United-Stats" xr:uid="{99799AE3-564E-4F87-B4E4-3E43D9E37A21}"/>
    <hyperlink ref="AD164" r:id="rId648" display="https://fbref.com/en/players/507c7bdf/matchlogs/2023-2024/summary/Bruno-Fernandes-Match-Logs" xr:uid="{0388D71F-CB2F-4AAA-BAFF-6FE3D98F3C72}"/>
    <hyperlink ref="B165" r:id="rId649" display="https://fbref.com/en/players/33a68b9b/Alvaro-Fernandez" xr:uid="{0A83903C-40BD-4DBE-BC34-E4A87E8F42CD}"/>
    <hyperlink ref="C165" r:id="rId650" display="https://fbref.com/en/country/ESP/Spain-Football" xr:uid="{B8D66C41-C455-4549-93B7-50623634A785}"/>
    <hyperlink ref="E165" r:id="rId651" display="https://fbref.com/en/squads/19538871/Manchester-United-Stats" xr:uid="{46A107EA-91E6-4058-B3B5-03B5412C5163}"/>
    <hyperlink ref="AD165" r:id="rId652" display="https://fbref.com/en/players/33a68b9b/matchlogs/2023-2024/summary/Alvaro-Fernandez-Match-Logs" xr:uid="{2B0E5D77-ACD7-4390-B145-60E9839E647F}"/>
    <hyperlink ref="B166" r:id="rId653" display="https://fbref.com/en/players/5ff4ab71/Enzo-Fernandez" xr:uid="{7FE2D11F-A276-4897-8609-DDA82AE6DAEC}"/>
    <hyperlink ref="C166" r:id="rId654" display="https://fbref.com/en/country/ARG/Argentina-Football" xr:uid="{8DF6957E-933E-48BA-BEC3-CC2DA7DECE92}"/>
    <hyperlink ref="E166" r:id="rId655" display="https://fbref.com/en/squads/cff3d9bb/Chelsea-Stats" xr:uid="{16A5B3E3-1722-4C8E-BB14-69805FC5D499}"/>
    <hyperlink ref="AD166" r:id="rId656" display="https://fbref.com/en/players/5ff4ab71/matchlogs/2023-2024/summary/Enzo-Fernandez-Match-Logs" xr:uid="{12188929-EDD1-4F0F-A755-ACE40617694E}"/>
    <hyperlink ref="B167" r:id="rId657" display="https://fbref.com/en/players/a92ab7be/Mark-Flekken" xr:uid="{C443941E-C22C-4CEF-9D94-C970ACF2251F}"/>
    <hyperlink ref="C167" r:id="rId658" display="https://fbref.com/en/country/NED/Netherlands-Football" xr:uid="{4AA38200-86A3-4E46-8704-A57D2C5A79E5}"/>
    <hyperlink ref="E167" r:id="rId659" display="https://fbref.com/en/squads/cd051869/Brentford-Stats" xr:uid="{8DC528E1-0313-4C07-8598-966BB7A5AA15}"/>
    <hyperlink ref="AD167" r:id="rId660" display="https://fbref.com/en/players/a92ab7be/matchlogs/2023-2024/summary/Mark-Flekken-Match-Logs" xr:uid="{7FE742F8-814D-4E0E-98A2-A9350EE543B3}"/>
    <hyperlink ref="B168" r:id="rId661" display="https://fbref.com/en/players/ed1e53f3/Phil-Foden" xr:uid="{D6BD591D-4E2D-4B8B-B974-F3DB67D563A2}"/>
    <hyperlink ref="C168" r:id="rId662" display="https://fbref.com/en/country/ENG/England-Football" xr:uid="{D084A935-D868-4F80-A138-3476CC3D2714}"/>
    <hyperlink ref="E168" r:id="rId663" display="https://fbref.com/en/squads/b8fd03ef/Manchester-City-Stats" xr:uid="{8C6A82AF-85C9-478C-A5B7-19668E2006C8}"/>
    <hyperlink ref="AD168" r:id="rId664" display="https://fbref.com/en/players/ed1e53f3/matchlogs/2023-2024/summary/Phil-Foden-Match-Logs" xr:uid="{C05A0144-4736-423C-9168-097450D1C3B7}"/>
    <hyperlink ref="B169" r:id="rId665" display="https://fbref.com/en/players/96cf7b61/Wes-Foderingham" xr:uid="{0EF0F116-4A5E-45C4-9353-CB0DBC30A201}"/>
    <hyperlink ref="C169" r:id="rId666" display="https://fbref.com/en/country/ENG/England-Football" xr:uid="{602540A3-B6B9-4192-B518-3280AEF26F86}"/>
    <hyperlink ref="E169" r:id="rId667" display="https://fbref.com/en/squads/1df6b87e/Sheffield-United-Stats" xr:uid="{91D61E75-78DE-4EA9-994F-9814769128B7}"/>
    <hyperlink ref="AD169" r:id="rId668" display="https://fbref.com/en/players/96cf7b61/matchlogs/2023-2024/summary/Wes-Foderingham-Match-Logs" xr:uid="{1DF8A90C-1715-408F-898E-96ABED1E7A43}"/>
    <hyperlink ref="B170" r:id="rId669" display="https://fbref.com/en/players/82927de4/Pablo-Fornals" xr:uid="{EFC4AC7F-D72D-4AF0-9B69-43567EAF938E}"/>
    <hyperlink ref="C170" r:id="rId670" display="https://fbref.com/en/country/ESP/Spain-Football" xr:uid="{D41DF785-17EF-4E31-8474-B2F2C18B9B6F}"/>
    <hyperlink ref="E170" r:id="rId671" display="https://fbref.com/en/squads/7c21e445/West-Ham-United-Stats" xr:uid="{3276AB61-8B85-4099-8656-515C3ECB49A6}"/>
    <hyperlink ref="AD170" r:id="rId672" display="https://fbref.com/en/players/82927de4/matchlogs/2023-2024/summary/Pablo-Fornals-Match-Logs" xr:uid="{CD05B363-65C5-4054-96E2-4FD1C53228C2}"/>
    <hyperlink ref="B171" r:id="rId673" display="https://fbref.com/en/players/c3e39f12/Fraser-Forster" xr:uid="{432EC37C-6D6D-4DFA-86E2-5E12156FB2D2}"/>
    <hyperlink ref="C171" r:id="rId674" display="https://fbref.com/en/country/ENG/England-Football" xr:uid="{D4C9C4EE-6B3E-4937-909D-6FAB08AF1C4A}"/>
    <hyperlink ref="E171" r:id="rId675" display="https://fbref.com/en/squads/361ca564/Tottenham-Hotspur-Stats" xr:uid="{D30C94AB-AA1A-4DD5-B736-FAAA097A786D}"/>
    <hyperlink ref="AD171" r:id="rId676" display="https://fbref.com/en/players/c3e39f12/matchlogs/2023-2024/summary/Fraser-Forster-Match-Logs" xr:uid="{B5010320-6020-4D10-B5D1-7054CC56B573}"/>
    <hyperlink ref="B172" r:id="rId677" display="https://fbref.com/en/players/f84a807c/Lyle-Foster" xr:uid="{21EBE36F-E5BA-424F-8A92-F9EEF2B55842}"/>
    <hyperlink ref="C172" r:id="rId678" display="https://fbref.com/en/country/RSA/South-Africa-Football" xr:uid="{ACD58D49-0039-41DD-A9F1-E07E4A832BB1}"/>
    <hyperlink ref="E172" r:id="rId679" display="https://fbref.com/en/squads/943e8050/Burnley-Stats" xr:uid="{F34670F9-D067-411D-9BF0-03D21E388530}"/>
    <hyperlink ref="AD172" r:id="rId680" display="https://fbref.com/en/players/f84a807c/matchlogs/2023-2024/summary/Lyle-Foster-Match-Logs" xr:uid="{F090A04E-1439-4FAB-8687-98CC4FDA5BEA}"/>
    <hyperlink ref="B173" r:id="rId681" display="https://fbref.com/en/players/38c29201/Aidan-Francis" xr:uid="{0839B756-9971-45F1-B5B2-D832ECE0385A}"/>
    <hyperlink ref="C173" r:id="rId682" display="https://fbref.com/en/country/ENG/England-Football" xr:uid="{41802C27-D3BB-4BB0-9AC6-28BD31548E9A}"/>
    <hyperlink ref="E173" r:id="rId683" display="https://fbref.com/en/squads/e297cd13/Luton-Town-Stats" xr:uid="{593EAF91-76BD-4684-8AD2-22335EE596CC}"/>
    <hyperlink ref="AD173" r:id="rId684" display="https://fbref.com/en/players/38c29201/matchlogs/2023-2024/summary/Aidan-Francis-Match-Logs" xr:uid="{32836E02-A7D4-4046-BCF7-C716D2C7D2EA}"/>
    <hyperlink ref="B174" r:id="rId685" display="https://fbref.com/en/players/6722d4f0/Tyrese-Francois" xr:uid="{36E1B319-AE14-43D2-9BE9-BE9B99CABB16}"/>
    <hyperlink ref="C174" r:id="rId686" display="https://fbref.com/en/country/AUS/Australia-Football" xr:uid="{7C85DDC2-D023-412F-A481-133ACA110791}"/>
    <hyperlink ref="E174" r:id="rId687" display="https://fbref.com/en/squads/fd962109/Fulham-Stats" xr:uid="{76FAB612-A85B-49AF-A28C-39BEE80C01A1}"/>
    <hyperlink ref="AD174" r:id="rId688" display="https://fbref.com/en/players/6722d4f0/matchlogs/2023-2024/summary/Tyrese-Francois-Match-Logs" xr:uid="{652388A1-EAE1-4632-9F64-ED4FFA45F7EA}"/>
    <hyperlink ref="B175" r:id="rId689" display="https://fbref.com/en/players/00b77ecf/Nathan-Fraser" xr:uid="{F21D3213-3B4D-4DAA-B0BC-048A67C19849}"/>
    <hyperlink ref="C175" r:id="rId690" display="https://fbref.com/en/country/IRL/Republic-of-Ireland-Football" xr:uid="{A5D43F7D-62A7-4547-B588-E6C18C394195}"/>
    <hyperlink ref="E175" r:id="rId691" display="https://fbref.com/en/squads/8cec06e1/Wolverhampton-Wanderers-Stats" xr:uid="{76F0CFEE-D5BC-4AA5-88BE-C441503B2290}"/>
    <hyperlink ref="AD175" r:id="rId692" display="https://fbref.com/en/players/00b77ecf/matchlogs/2023-2024/summary/Nathan-Fraser-Match-Logs" xr:uid="{D68D0AA0-9F6F-41B1-A1E3-EBD147BDC04C}"/>
    <hyperlink ref="B176" r:id="rId693" display="https://fbref.com/en/players/98d2c2c4/Remo-Freuler" xr:uid="{CBAA8F43-18A5-45C3-9AE5-E897DB2DEFF7}"/>
    <hyperlink ref="C176" r:id="rId694" display="https://fbref.com/en/country/SUI/Switzerland-Football" xr:uid="{9A5E4D42-5983-4BA3-9230-6E3F1E0F13A8}"/>
    <hyperlink ref="E176" r:id="rId695" display="https://fbref.com/en/squads/e4a775cb/Nottingham-Forest-Stats" xr:uid="{BE4ACA9E-89B1-456E-9FE5-2585A44FD9D8}"/>
    <hyperlink ref="AD176" r:id="rId696" display="https://fbref.com/en/players/98d2c2c4/matchlogs/2023-2024/summary/Remo-Freuler-Match-Logs" xr:uid="{0E2E1521-36D7-48C3-BA15-3FE427B58AEF}"/>
    <hyperlink ref="B177" r:id="rId697" display="https://fbref.com/en/players/1971591f/Cody-Gakpo" xr:uid="{8DBFD303-1BC0-4461-B8A1-661BCF0028A5}"/>
    <hyperlink ref="C177" r:id="rId698" display="https://fbref.com/en/country/NED/Netherlands-Football" xr:uid="{547E03D3-08B8-470A-8ABF-1819609F4A05}"/>
    <hyperlink ref="E177" r:id="rId699" display="https://fbref.com/en/squads/822bd0ba/Liverpool-Stats" xr:uid="{7F71A853-DD7D-462F-8A70-321C159A1808}"/>
    <hyperlink ref="AD177" r:id="rId700" display="https://fbref.com/en/players/1971591f/matchlogs/2023-2024/summary/Cody-Gakpo-Match-Logs" xr:uid="{415E2FD6-F995-48DE-9611-CA53058E6F13}"/>
    <hyperlink ref="B178" r:id="rId701" display="https://fbref.com/en/players/c2731c10/Conor-Gallagher" xr:uid="{71868F91-98F5-4B10-8906-BD69E4DC949B}"/>
    <hyperlink ref="C178" r:id="rId702" display="https://fbref.com/en/country/ENG/England-Football" xr:uid="{D4E9857A-D319-4C2A-AF20-B106812E583E}"/>
    <hyperlink ref="E178" r:id="rId703" display="https://fbref.com/en/squads/cff3d9bb/Chelsea-Stats" xr:uid="{79E8F235-592B-4FFC-A9EC-B934DEB711CB}"/>
    <hyperlink ref="AD178" r:id="rId704" display="https://fbref.com/en/players/c2731c10/matchlogs/2023-2024/summary/Conor-Gallagher-Match-Logs" xr:uid="{81CDD9B6-949E-48B7-AC81-5BDB1439A57A}"/>
    <hyperlink ref="B179" r:id="rId705" display="https://fbref.com/en/players/72c812f3/Idrissa-Gana-Gueye" xr:uid="{83CCCADE-12B0-4ECB-A8F0-CB80036C89FF}"/>
    <hyperlink ref="C179" r:id="rId706" display="https://fbref.com/en/country/SEN/Senegal-Football" xr:uid="{088DF38E-8494-4EA8-A05B-0C2A22A9A84F}"/>
    <hyperlink ref="E179" r:id="rId707" display="https://fbref.com/en/squads/d3fd31cc/Everton-Stats" xr:uid="{2667CFB4-47B3-45D6-AD8C-3DE92E69F5DD}"/>
    <hyperlink ref="AD179" r:id="rId708" display="https://fbref.com/en/players/72c812f3/matchlogs/2023-2024/summary/Idrissa-Gana-Gueye-Match-Logs" xr:uid="{26CE8A60-A07C-478E-A099-598E3BF9ACA8}"/>
    <hyperlink ref="B180" r:id="rId709" display="https://fbref.com/en/players/7aa8adfe/Alejandro-Garnacho" xr:uid="{ADA14A9C-CBA9-4E3C-90EB-761E209CBBA1}"/>
    <hyperlink ref="C180" r:id="rId710" display="https://fbref.com/en/country/ARG/Argentina-Football" xr:uid="{5353B112-ECD1-44E4-B8DF-23EC4BAAC0E2}"/>
    <hyperlink ref="E180" r:id="rId711" display="https://fbref.com/en/squads/19538871/Manchester-United-Stats" xr:uid="{4A26697D-8E0C-446C-ACF5-D370DF2EFB70}"/>
    <hyperlink ref="AD180" r:id="rId712" display="https://fbref.com/en/players/7aa8adfe/matchlogs/2023-2024/summary/Alejandro-Garnacho-Match-Logs" xr:uid="{9880115C-B7FD-4B45-907B-3B63221157A3}"/>
    <hyperlink ref="B181" r:id="rId713" display="https://fbref.com/en/players/4e015693/James-Garner" xr:uid="{25CB162E-7C8A-4795-A56D-CD64571BE9EB}"/>
    <hyperlink ref="C181" r:id="rId714" display="https://fbref.com/en/country/ENG/England-Football" xr:uid="{3B740A0A-D3AA-4E0B-B8FD-D2C5E0F0AD35}"/>
    <hyperlink ref="E181" r:id="rId715" display="https://fbref.com/en/squads/d3fd31cc/Everton-Stats" xr:uid="{97CD7A73-CF23-4307-88D7-585773A45291}"/>
    <hyperlink ref="AD181" r:id="rId716" display="https://fbref.com/en/players/4e015693/matchlogs/2023-2024/summary/James-Garner-Match-Logs" xr:uid="{3F6850C0-7DF5-414C-B870-EDB9A1B687FE}"/>
    <hyperlink ref="B182" r:id="rId717" display="https://fbref.com/en/players/f7b1d4e0/Saman-Ghoddos" xr:uid="{6A783E44-7F6B-42FF-9E62-F2545435F175}"/>
    <hyperlink ref="C182" r:id="rId718" display="https://fbref.com/en/country/IRN/Iran-Football" xr:uid="{DB5ADA63-04A2-4030-BEC4-28E08DA3BF3C}"/>
    <hyperlink ref="E182" r:id="rId719" display="https://fbref.com/en/squads/cd051869/Brentford-Stats" xr:uid="{EC2E4AB3-97A2-4D3F-80F8-7D6B999C1C63}"/>
    <hyperlink ref="AD182" r:id="rId720" display="https://fbref.com/en/players/f7b1d4e0/matchlogs/2023-2024/summary/Saman-Ghoddos-Match-Logs" xr:uid="{55C7E74C-6407-45FC-AC52-A9538B3BD04D}"/>
    <hyperlink ref="B183" r:id="rId721" display="https://fbref.com/en/players/32f60ed8/Morgan-Gibbs-White" xr:uid="{FA41D050-18CF-4EAD-96FB-22357048A720}"/>
    <hyperlink ref="C183" r:id="rId722" display="https://fbref.com/en/country/ENG/England-Football" xr:uid="{98B70878-1A20-4E79-B94B-C72F1FB94024}"/>
    <hyperlink ref="E183" r:id="rId723" display="https://fbref.com/en/squads/e4a775cb/Nottingham-Forest-Stats" xr:uid="{DDF92B46-0DC4-4A73-A8E3-B2DEFFC62C78}"/>
    <hyperlink ref="AD183" r:id="rId724" display="https://fbref.com/en/players/32f60ed8/matchlogs/2023-2024/summary/Morgan-Gibbs-White-Match-Logs" xr:uid="{4D1E883F-CE90-4428-893D-43D72A4C0FD7}"/>
    <hyperlink ref="B184" r:id="rId725" display="https://fbref.com/en/players/d91f104d/Alfie-Gilchrist" xr:uid="{22540B61-7F23-44ED-AAB1-C01C2D9D0B4F}"/>
    <hyperlink ref="C184" r:id="rId726" display="https://fbref.com/en/country/ENG/England-Football" xr:uid="{5C66221A-515B-4C11-92AC-F34CCE9CC85F}"/>
    <hyperlink ref="E184" r:id="rId727" display="https://fbref.com/en/squads/cff3d9bb/Chelsea-Stats" xr:uid="{968129B3-EC33-4197-AB8E-1B47F7209217}"/>
    <hyperlink ref="AD184" r:id="rId728" display="https://fbref.com/en/players/d91f104d/matchlogs/2023-2024/summary/Alfie-Gilchrist-Match-Logs" xr:uid="{D84CA98B-91C8-411E-AA5F-6944FE045FB9}"/>
    <hyperlink ref="B185" r:id="rId729" display="https://fbref.com/en/players/df10e27c/Billy-Gilmour" xr:uid="{57B54964-5E68-409A-A68B-B0B7087E8660}"/>
    <hyperlink ref="C185" r:id="rId730" display="https://fbref.com/en/country/SCO/Scotland-Football" xr:uid="{2E2F0F26-5CEC-4DAC-A04D-BCA201CEEA53}"/>
    <hyperlink ref="E185" r:id="rId731" display="https://fbref.com/en/squads/d07537b9/Brighton-and-Hove-Albion-Stats" xr:uid="{FD94A90F-748E-44B1-94DD-2E1797306DBE}"/>
    <hyperlink ref="AD185" r:id="rId732" display="https://fbref.com/en/players/df10e27c/matchlogs/2023-2024/summary/Billy-Gilmour-Match-Logs" xr:uid="{A6B2AA53-8416-40DB-87DB-4195C3E023B8}"/>
    <hyperlink ref="B186" r:id="rId733" display="https://fbref.com/en/players/9f7c837d/Ben-Godfrey" xr:uid="{9F6C4497-D20C-4C67-BA94-E82F10F8BC45}"/>
    <hyperlink ref="C186" r:id="rId734" display="https://fbref.com/en/country/ENG/England-Football" xr:uid="{F0BF61F7-8F32-44B5-9D55-3C8C1FC256D6}"/>
    <hyperlink ref="E186" r:id="rId735" display="https://fbref.com/en/squads/d3fd31cc/Everton-Stats" xr:uid="{0D23D061-F037-4467-9B6B-6852A461CC2A}"/>
    <hyperlink ref="AD186" r:id="rId736" display="https://fbref.com/en/players/9f7c837d/matchlogs/2023-2024/summary/Ben-Godfrey-Match-Logs" xr:uid="{9F9AB8DB-E50E-4D6D-BEC3-2EF10D97E2EE}"/>
    <hyperlink ref="B187" r:id="rId737" display="https://fbref.com/en/players/1961b2aa/Andre-Gomes" xr:uid="{B6C0A096-1FFF-41FC-9488-9B7DECD6B287}"/>
    <hyperlink ref="C187" r:id="rId738" display="https://fbref.com/en/country/POR/Portugal-Football" xr:uid="{4C432663-7AE3-4F66-B300-90A66F6E4CFD}"/>
    <hyperlink ref="E187" r:id="rId739" display="https://fbref.com/en/squads/d3fd31cc/Everton-Stats" xr:uid="{2F9C79A9-21B4-4C2D-9C10-FE017906E3BC}"/>
    <hyperlink ref="AD187" r:id="rId740" display="https://fbref.com/en/players/1961b2aa/matchlogs/2023-2024/summary/Andre-Gomes-Match-Logs" xr:uid="{8449D1C6-829F-4846-8E8B-11ADA348FDF5}"/>
    <hyperlink ref="B188" r:id="rId741" display="https://fbref.com/en/players/8b57ad2c/Joao-Gomes" xr:uid="{F581D175-A641-49A1-A1A5-BC2BAF3FFBB9}"/>
    <hyperlink ref="C188" r:id="rId742" display="https://fbref.com/en/country/BRA/Brazil-Football" xr:uid="{5CAF51BB-AE77-4EE4-9739-8B25C2FA3478}"/>
    <hyperlink ref="E188" r:id="rId743" display="https://fbref.com/en/squads/8cec06e1/Wolverhampton-Wanderers-Stats" xr:uid="{9B6FDA29-DA9C-4494-B939-13CF698738C1}"/>
    <hyperlink ref="AD188" r:id="rId744" display="https://fbref.com/en/players/8b57ad2c/matchlogs/2023-2024/summary/Joao-Gomes-Match-Logs" xr:uid="{B58B63CB-09ED-47D0-9D99-77AFB047730F}"/>
    <hyperlink ref="B189" r:id="rId745" display="https://fbref.com/en/players/f0caab96/Toti-Gomes" xr:uid="{8758B89D-D3C5-477A-A16A-867F821F314C}"/>
    <hyperlink ref="C189" r:id="rId746" display="https://fbref.com/en/country/POR/Portugal-Football" xr:uid="{57172085-DEA1-42D2-A25D-AAE502D66050}"/>
    <hyperlink ref="E189" r:id="rId747" display="https://fbref.com/en/squads/8cec06e1/Wolverhampton-Wanderers-Stats" xr:uid="{86E5C965-CC0E-4AC4-B376-D15C66F47FB8}"/>
    <hyperlink ref="AD189" r:id="rId748" display="https://fbref.com/en/players/f0caab96/matchlogs/2023-2024/summary/Toti-Gomes-Match-Logs" xr:uid="{0F9BB2D4-4A0E-4A06-917D-1CDBF575CB38}"/>
    <hyperlink ref="B190" r:id="rId749" display="https://fbref.com/en/players/7a11550b/Joe-Gomez" xr:uid="{6B362162-01D5-4B86-B8F7-4EDAF21FD5BA}"/>
    <hyperlink ref="C190" r:id="rId750" display="https://fbref.com/en/country/ENG/England-Football" xr:uid="{53D04A7D-3F14-485B-A386-C8C62F23A67F}"/>
    <hyperlink ref="E190" r:id="rId751" display="https://fbref.com/en/squads/822bd0ba/Liverpool-Stats" xr:uid="{B47FEB07-B370-415A-8716-818F9CE3C0F0}"/>
    <hyperlink ref="AD190" r:id="rId752" display="https://fbref.com/en/players/7a11550b/matchlogs/2023-2024/summary/Joe-Gomez-Match-Logs" xr:uid="{9CC839A5-325B-4B42-A3C5-8351DFADB149}"/>
    <hyperlink ref="B191" r:id="rId753" display="https://fbref.com/en/players/01e5f06e/Sergio-Gomez" xr:uid="{23DCAE83-CA56-4AD8-9E9D-C6D6647A820B}"/>
    <hyperlink ref="C191" r:id="rId754" display="https://fbref.com/en/country/ESP/Spain-Football" xr:uid="{5362EA62-BF1A-4DF2-A7D4-67FE1513173B}"/>
    <hyperlink ref="E191" r:id="rId755" display="https://fbref.com/en/squads/b8fd03ef/Manchester-City-Stats" xr:uid="{2B0AEA14-EFB2-4ACA-BAE8-8FC0EF4B38B4}"/>
    <hyperlink ref="AD191" r:id="rId756" display="https://fbref.com/en/players/01e5f06e/matchlogs/2023-2024/summary/Sergio-Gomez-Match-Logs" xr:uid="{6D8B18FD-012F-42C8-8CAB-58F0B34A89B5}"/>
    <hyperlink ref="B192" r:id="rId757" display="https://fbref.com/en/players/7e5bebeb/Enso-Gonzalez" xr:uid="{20659ED6-0EE7-4943-9E7B-A2E35C5A7E28}"/>
    <hyperlink ref="C192" r:id="rId758" display="https://fbref.com/en/country/PAR/Paraguay-Football" xr:uid="{11BCA1E0-01CB-40D0-AFD3-F5C94145D60B}"/>
    <hyperlink ref="E192" r:id="rId759" display="https://fbref.com/en/squads/8cec06e1/Wolverhampton-Wanderers-Stats" xr:uid="{FECCF2C9-795F-4905-A1F8-1D208E5E859D}"/>
    <hyperlink ref="AD192" r:id="rId760" display="https://fbref.com/en/players/7e5bebeb/matchlogs/2023-2024/summary/Enso-Gonzalez-Match-Logs" xr:uid="{EFC84C64-226A-46F0-8C6D-43A58CE393BA}"/>
    <hyperlink ref="B193" r:id="rId761" display="https://fbref.com/en/players/2bd83368/Anthony-Gordon" xr:uid="{2C48F1BC-FB15-420D-8FB6-2035198EED2F}"/>
    <hyperlink ref="C193" r:id="rId762" display="https://fbref.com/en/country/ENG/England-Football" xr:uid="{5996A9CF-CF04-4595-9E34-44D8579AEB11}"/>
    <hyperlink ref="E193" r:id="rId763" display="https://fbref.com/en/squads/b2b47a98/Newcastle-United-Stats" xr:uid="{B3AAC2A9-3A4F-4C5C-B914-5B74D53A0434}"/>
    <hyperlink ref="AD193" r:id="rId764" display="https://fbref.com/en/players/2bd83368/matchlogs/2023-2024/summary/Anthony-Gordon-Match-Logs" xr:uid="{54EFE30E-B341-475A-B066-A274F686E6FB}"/>
    <hyperlink ref="B194" r:id="rId765" display="https://fbref.com/en/players/d7e24aa1/John-Kymani-Gordon" xr:uid="{83B318F0-4114-4B8E-AEFB-C42C78320428}"/>
    <hyperlink ref="C194" r:id="rId766" display="https://fbref.com/en/country/ENG/England-Football" xr:uid="{72B54D78-E244-4A38-B366-2FEFCDF8D3B3}"/>
    <hyperlink ref="E194" r:id="rId767" display="https://fbref.com/en/squads/47c64c55/Crystal-Palace-Stats" xr:uid="{7442CFC4-DF01-4798-A8F1-EA295DFC0862}"/>
    <hyperlink ref="AD194" r:id="rId768" display="https://fbref.com/en/players/d7e24aa1/matchlogs/2023-2024/summary/John-Kymani-Gordon-Match-Logs" xr:uid="{985A5786-FB35-46CC-8D6B-FF88F649C10E}"/>
    <hyperlink ref="B195" r:id="rId769" display="https://fbref.com/en/players/861e9b3b/Daniel-Gore" xr:uid="{FA4BE7BD-D9C7-43E6-A104-E7CE51CC1A10}"/>
    <hyperlink ref="C195" r:id="rId770" display="https://fbref.com/en/country/ENG/England-Football" xr:uid="{3C70A6D1-D21D-41CE-8857-C684BBA44144}"/>
    <hyperlink ref="E195" r:id="rId771" display="https://fbref.com/en/squads/19538871/Manchester-United-Stats" xr:uid="{8A2B18E9-4E83-40F5-A064-26AFAC82CADE}"/>
    <hyperlink ref="AD195" r:id="rId772" display="https://fbref.com/en/players/861e9b3b/matchlogs/2023-2024/summary/Daniel-Gore-Match-Logs" xr:uid="{7DC0B5BB-674D-46AD-8D0F-8EBF5DE15B33}"/>
    <hyperlink ref="B196" r:id="rId773" display="https://fbref.com/en/players/b8e740fb/Ryan-Gravenberch" xr:uid="{2AA2757F-A8AE-4457-8562-712E92C04608}"/>
    <hyperlink ref="C196" r:id="rId774" display="https://fbref.com/en/country/NED/Netherlands-Football" xr:uid="{30AE64B7-8A57-432D-B35E-0EF9028984DD}"/>
    <hyperlink ref="E196" r:id="rId775" display="https://fbref.com/en/squads/822bd0ba/Liverpool-Stats" xr:uid="{17E5069B-632A-4F8C-8CA1-8F4445D478EF}"/>
    <hyperlink ref="AD196" r:id="rId776" display="https://fbref.com/en/players/b8e740fb/matchlogs/2023-2024/summary/Ryan-Gravenberch-Match-Logs" xr:uid="{F53659EC-CF85-4CF0-B7C1-E3BD293DF4FD}"/>
    <hyperlink ref="B197" r:id="rId777" display="https://fbref.com/en/players/b0b4fd3e/Jack-Grealish" xr:uid="{8CAF7297-479A-484E-9E7C-5611CD3EC309}"/>
    <hyperlink ref="C197" r:id="rId778" display="https://fbref.com/en/country/ENG/England-Football" xr:uid="{44DE8343-A00F-4D20-8CF7-90E012224A14}"/>
    <hyperlink ref="E197" r:id="rId779" display="https://fbref.com/en/squads/b8fd03ef/Manchester-City-Stats" xr:uid="{32A6FA9A-8E01-46E2-84AC-A3DBCC884D20}"/>
    <hyperlink ref="AD197" r:id="rId780" display="https://fbref.com/en/players/b0b4fd3e/matchlogs/2023-2024/summary/Jack-Grealish-Match-Logs" xr:uid="{F9768D85-74FD-40A3-92BF-A5F176C66680}"/>
    <hyperlink ref="B198" r:id="rId781" display="https://fbref.com/en/players/7eda24fe/Ben-Greenwood" xr:uid="{C5618550-96EF-496D-8829-FBF3F08324F6}"/>
    <hyperlink ref="C198" r:id="rId782" display="https://fbref.com/en/country/IRL/Republic-of-Ireland-Football" xr:uid="{28F26339-3FD9-4F17-992B-109DA948E8B4}"/>
    <hyperlink ref="E198" r:id="rId783" display="https://fbref.com/en/squads/4ba7cbea/Bournemouth-Stats" xr:uid="{D508513C-B882-4E61-98DE-ECA551D7547A}"/>
    <hyperlink ref="AD198" r:id="rId784" display="https://fbref.com/en/players/7eda24fe/matchlogs/2023-2024/summary/Ben-Greenwood-Match-Logs" xr:uid="{482DEDA5-6EDC-405F-9332-2D0B34C5D691}"/>
    <hyperlink ref="B199" r:id="rId785" display="https://fbref.com/en/players/8aec0537/Pascal-Gross" xr:uid="{BA01B965-9FB4-4800-9635-1261D5A2093F}"/>
    <hyperlink ref="C199" r:id="rId786" display="https://fbref.com/en/country/GER/Germany-Football" xr:uid="{4837126E-A80E-40F9-B851-5F703324198A}"/>
    <hyperlink ref="E199" r:id="rId787" display="https://fbref.com/en/squads/d07537b9/Brighton-and-Hove-Albion-Stats" xr:uid="{234D0604-F1CB-44DD-B872-16A519C9DD74}"/>
    <hyperlink ref="AD199" r:id="rId788" display="https://fbref.com/en/players/8aec0537/matchlogs/2023-2024/summary/Pascal-Gross-Match-Logs" xr:uid="{9407C783-F166-45EA-B219-F880D3816E5E}"/>
    <hyperlink ref="B200" r:id="rId789" display="https://fbref.com/en/players/d0706b27/Marc-Guehi" xr:uid="{A0754E41-BB83-4F87-9F59-E35CE07D280B}"/>
    <hyperlink ref="C200" r:id="rId790" display="https://fbref.com/en/country/ENG/England-Football" xr:uid="{125D2B4F-7537-41C9-863D-D2DEF095D33D}"/>
    <hyperlink ref="E200" r:id="rId791" display="https://fbref.com/en/squads/47c64c55/Crystal-Palace-Stats" xr:uid="{AF9941FB-DEE0-4919-98D5-F9F8002EFA5A}"/>
    <hyperlink ref="AD200" r:id="rId792" display="https://fbref.com/en/players/d0706b27/matchlogs/2023-2024/summary/Marc-Guehi-Match-Logs" xr:uid="{55BD3A8B-6706-483A-A458-EBD4630C974D}"/>
    <hyperlink ref="B201" r:id="rId793" display="https://fbref.com/en/players/82518f62/Bruno-Guimaraes" xr:uid="{BF1CB6B9-E463-4590-8F35-F84965FAB07A}"/>
    <hyperlink ref="C201" r:id="rId794" display="https://fbref.com/en/country/BRA/Brazil-Football" xr:uid="{96982B13-E1BE-432F-9F93-9E5E7D28F0C6}"/>
    <hyperlink ref="E201" r:id="rId795" display="https://fbref.com/en/squads/b2b47a98/Newcastle-United-Stats" xr:uid="{A0D4020B-547F-4057-81B8-6BDA74D57A5F}"/>
    <hyperlink ref="AD201" r:id="rId796" display="https://fbref.com/en/players/82518f62/matchlogs/2023-2024/summary/Bruno-Guimaraes-Match-Logs" xr:uid="{634A02EF-C651-4273-9640-3E52031EC41B}"/>
    <hyperlink ref="B202" r:id="rId797" display="https://fbref.com/en/players/d56b9520/Malo-Gusto" xr:uid="{90ED2A06-44E5-467A-AC82-EA6D51194745}"/>
    <hyperlink ref="C202" r:id="rId798" display="https://fbref.com/en/country/FRA/France-Football" xr:uid="{98CC700F-F38D-4BF2-A463-F8F95A5403C9}"/>
    <hyperlink ref="E202" r:id="rId799" display="https://fbref.com/en/squads/cff3d9bb/Chelsea-Stats" xr:uid="{90F1A27B-7D82-40D1-9808-92094E436776}"/>
    <hyperlink ref="AD202" r:id="rId800" display="https://fbref.com/en/players/d56b9520/matchlogs/2023-2024/summary/Malo-Gusto-Match-Logs" xr:uid="{944FBEB9-D5BA-4E87-9DD2-8C803BF0A6DD}"/>
    <hyperlink ref="B203" r:id="rId801" display="https://fbref.com/en/players/5ad50391/Josko-Gvardiol" xr:uid="{1210F00D-2BEF-4042-A1AB-7977F7EEA31E}"/>
    <hyperlink ref="C203" r:id="rId802" display="https://fbref.com/en/country/CRO/Croatia-Football" xr:uid="{6C513CBA-B484-4635-BFEC-8DA7E9B07F6B}"/>
    <hyperlink ref="E203" r:id="rId803" display="https://fbref.com/en/squads/b8fd03ef/Manchester-City-Stats" xr:uid="{22FF3B2C-55A4-477F-9FB5-E2BC6299C337}"/>
    <hyperlink ref="AD203" r:id="rId804" display="https://fbref.com/en/players/5ad50391/matchlogs/2023-2024/summary/Josko-Gvardiol-Match-Logs" xr:uid="{8A52CD53-9C35-45C1-9B1D-95B5E8FFF8CB}"/>
    <hyperlink ref="B204" r:id="rId805" display="https://fbref.com/en/players/1f44ac21/Erling-Haaland" xr:uid="{4B6B497B-6991-4233-B9E6-49923CAC6EA6}"/>
    <hyperlink ref="C204" r:id="rId806" display="https://fbref.com/en/country/NOR/Norway-Football" xr:uid="{5C5561F8-403D-43E4-B9A1-A017BF6509DD}"/>
    <hyperlink ref="E204" r:id="rId807" display="https://fbref.com/en/squads/b8fd03ef/Manchester-City-Stats" xr:uid="{9B9A2171-CCF4-41B5-AFBA-A83D8CF8A317}"/>
    <hyperlink ref="AD204" r:id="rId808" display="https://fbref.com/en/players/1f44ac21/matchlogs/2023-2024/summary/Erling-Haaland-Match-Logs" xr:uid="{D1B784C5-E5FB-4B65-9CC6-2C3288A9D8F9}"/>
    <hyperlink ref="B205" r:id="rId809" display="https://fbref.com/en/players/a7588cdc/Antwoine-Hackford" xr:uid="{30FB28E6-CBF9-48AC-B762-419644FB0C79}"/>
    <hyperlink ref="C205" r:id="rId810" display="https://fbref.com/en/country/ENG/England-Football" xr:uid="{2A4722F2-3545-4205-93DD-4D127CD1D9C4}"/>
    <hyperlink ref="E205" r:id="rId811" display="https://fbref.com/en/squads/1df6b87e/Sheffield-United-Stats" xr:uid="{D9A03C14-4AF7-4564-B325-C1A4F8AE975E}"/>
    <hyperlink ref="AD205" r:id="rId812" display="https://fbref.com/en/players/a7588cdc/matchlogs/2023-2024/summary/Antwoine-Hackford-Match-Logs" xr:uid="{A8EDCC53-E4A4-41AB-9B40-81C0DA871CAF}"/>
    <hyperlink ref="B206" r:id="rId813" display="https://fbref.com/en/players/da011f18/Lewis-Hall" xr:uid="{5B0806B1-AE55-415B-9E65-95ABC3AC93FC}"/>
    <hyperlink ref="C206" r:id="rId814" display="https://fbref.com/en/country/ENG/England-Football" xr:uid="{2BFC1A1B-39E3-4314-B7B3-BBD88B72E30F}"/>
    <hyperlink ref="E206" r:id="rId815" display="https://fbref.com/en/squads/b2b47a98/Newcastle-United-Stats" xr:uid="{DEB676DA-45C0-4C85-8622-6277145E9FD6}"/>
    <hyperlink ref="AD206" r:id="rId816" display="https://fbref.com/en/players/da011f18/matchlogs/2023-2024/summary/Lewis-Hall-Match-Logs" xr:uid="{E00FAB92-13ED-4441-B9CF-3562D17998E3}"/>
    <hyperlink ref="B207" r:id="rId817" display="https://fbref.com/en/players/eebacc07/Gustavo-Hamer" xr:uid="{3AB266C2-2656-4BB3-B312-4F825084B83D}"/>
    <hyperlink ref="C207" r:id="rId818" display="https://fbref.com/en/country/NED/Netherlands-Football" xr:uid="{67454381-5B54-4549-A5A6-3E19A519D1C0}"/>
    <hyperlink ref="E207" r:id="rId819" display="https://fbref.com/en/squads/1df6b87e/Sheffield-United-Stats" xr:uid="{3B2287C1-B88E-412F-9DBE-25DC9E2F18C3}"/>
    <hyperlink ref="AD207" r:id="rId820" display="https://fbref.com/en/players/eebacc07/matchlogs/2023-2024/summary/Gustavo-Hamer-Match-Logs" xr:uid="{91442E8C-0DCE-468F-B2EC-8CEEFB919DCC}"/>
    <hyperlink ref="B208" r:id="rId821" display="https://fbref.com/en/players/8c3078cd/Luke-Harris" xr:uid="{27312347-39F5-463B-A5F6-8FC63041A796}"/>
    <hyperlink ref="C208" r:id="rId822" display="https://fbref.com/en/country/WAL/Wales-Football" xr:uid="{A83660D3-3B65-4AED-B81F-97BB36E2F00B}"/>
    <hyperlink ref="E208" r:id="rId823" display="https://fbref.com/en/squads/fd962109/Fulham-Stats" xr:uid="{A7B9D2A6-991B-4B7B-979F-6BB231B2CAA7}"/>
    <hyperlink ref="AD208" r:id="rId824" display="https://fbref.com/en/players/8c3078cd/matchlogs/2023-2024/summary/Luke-Harris-Match-Logs" xr:uid="{721607B0-C085-4AE3-B86A-194180152B27}"/>
    <hyperlink ref="B209" r:id="rId825" display="https://fbref.com/en/players/fed7cb61/Kai-Havertz" xr:uid="{2D581A9C-34F1-49A3-A11F-BFED5C11227F}"/>
    <hyperlink ref="C209" r:id="rId826" display="https://fbref.com/en/country/GER/Germany-Football" xr:uid="{8C11D516-C558-45BD-854A-38494CB5B4BA}"/>
    <hyperlink ref="E209" r:id="rId827" display="https://fbref.com/en/squads/18bb7c10/Arsenal-Stats" xr:uid="{CB6384CE-C1AD-459C-95C0-6157E51AB1B6}"/>
    <hyperlink ref="AD209" r:id="rId828" display="https://fbref.com/en/players/fed7cb61/matchlogs/2023-2024/summary/Kai-Havertz-Match-Logs" xr:uid="{4E9C5F2E-6384-4454-87DF-76DB534C138A}"/>
    <hyperlink ref="B210" r:id="rId829" display="https://fbref.com/en/players/4fd08daa/Jan-Paul-van-Hecke" xr:uid="{A9A43B2B-2F80-4DEA-85A6-4935818B6111}"/>
    <hyperlink ref="C210" r:id="rId830" display="https://fbref.com/en/country/NED/Netherlands-Football" xr:uid="{A1D85F38-3092-48B5-B6EF-860DCB969116}"/>
    <hyperlink ref="E210" r:id="rId831" display="https://fbref.com/en/squads/d07537b9/Brighton-and-Hove-Albion-Stats" xr:uid="{0E4D90B4-F63E-4497-8DA0-D3AE6539D33F}"/>
    <hyperlink ref="AD210" r:id="rId832" display="https://fbref.com/en/players/4fd08daa/matchlogs/2023-2024/summary/Jan-Paul-van-Hecke-Match-Logs" xr:uid="{D4783FC4-2D73-474D-B38C-5B234BD11447}"/>
    <hyperlink ref="B211" r:id="rId833" display="https://fbref.com/en/players/169fd162/Hwang-Hee-chan" xr:uid="{0FDE82F7-D0BF-4D19-90E6-6A2D2C7A0F81}"/>
    <hyperlink ref="C211" r:id="rId834" display="https://fbref.com/en/country/KOR/Korea-Republic-Football" xr:uid="{8320E037-A95A-4152-8738-84A7D1D32ADD}"/>
    <hyperlink ref="E211" r:id="rId835" display="https://fbref.com/en/squads/8cec06e1/Wolverhampton-Wanderers-Stats" xr:uid="{FFBD2679-4AF4-4073-88EC-728CEE96D50E}"/>
    <hyperlink ref="AD211" r:id="rId836" display="https://fbref.com/en/players/169fd162/matchlogs/2023-2024/summary/Hwang-Hee-chan-Match-Logs" xr:uid="{0D00C60F-AEF4-4BDA-A1F2-4B0E3512BB33}"/>
    <hyperlink ref="B212" r:id="rId837" display="https://fbref.com/en/players/e5a76dfe/Dean-Henderson" xr:uid="{3093323B-6BC4-4AF1-AEF0-A13B9E84ED98}"/>
    <hyperlink ref="C212" r:id="rId838" display="https://fbref.com/en/country/ENG/England-Football" xr:uid="{8B27D537-E58E-45D5-9876-5811CE6C832A}"/>
    <hyperlink ref="E212" r:id="rId839" display="https://fbref.com/en/squads/19538871/Manchester-United-Stats" xr:uid="{435141E1-61CB-4026-BAC2-10795CBED6A3}"/>
    <hyperlink ref="AD212" r:id="rId840" display="https://fbref.com/en/players/e5a76dfe/matchlogs/2023-2024/summary/Dean-Henderson-Match-Logs" xr:uid="{DE879459-D88E-481C-8F38-0019BCB94909}"/>
    <hyperlink ref="B213" r:id="rId841" display="https://fbref.com/en/players/e5a76dfe/Dean-Henderson" xr:uid="{54C0BED6-0568-4E6F-8BD5-7194458FE079}"/>
    <hyperlink ref="C213" r:id="rId842" display="https://fbref.com/en/country/ENG/England-Football" xr:uid="{B93D35C7-F257-4F33-9898-D3D8787B154F}"/>
    <hyperlink ref="E213" r:id="rId843" display="https://fbref.com/en/squads/47c64c55/Crystal-Palace-Stats" xr:uid="{4FD49EBA-57FE-41FE-9173-1272A1CA2ED1}"/>
    <hyperlink ref="AD213" r:id="rId844" display="https://fbref.com/en/players/e5a76dfe/matchlogs/2023-2024/summary/Dean-Henderson-Match-Logs" xr:uid="{F1632F93-DD8E-44C8-99C8-1F47F984DA39}"/>
    <hyperlink ref="B214" r:id="rId845" display="https://fbref.com/en/players/8a3c1dc7/Rico-Henry" xr:uid="{BC7E5669-A599-4961-B7D9-CD352E497AF7}"/>
    <hyperlink ref="C214" r:id="rId846" display="https://fbref.com/en/country/ENG/England-Football" xr:uid="{674DB740-E580-4ACE-969B-2649A872D6B6}"/>
    <hyperlink ref="E214" r:id="rId847" display="https://fbref.com/en/squads/cd051869/Brentford-Stats" xr:uid="{080EE017-4006-451F-B135-AA850D406D99}"/>
    <hyperlink ref="AD214" r:id="rId848" display="https://fbref.com/en/players/8a3c1dc7/matchlogs/2023-2024/summary/Rico-Henry-Match-Logs" xr:uid="{07CF7850-1C24-4EDF-AA1A-C27CAA98EF8D}"/>
    <hyperlink ref="B215" r:id="rId849" display="https://fbref.com/en/players/92e7e919/Son-Heung-min" xr:uid="{607E55D3-D3E4-4F44-9587-328ADD7D0390}"/>
    <hyperlink ref="C215" r:id="rId850" display="https://fbref.com/en/country/KOR/Korea-Republic-Football" xr:uid="{F604D9AE-CAC1-4586-A9AC-CE4BC72818DE}"/>
    <hyperlink ref="E215" r:id="rId851" display="https://fbref.com/en/squads/361ca564/Tottenham-Hotspur-Stats" xr:uid="{09644C52-63BE-42BE-A5B4-41357B0CCB11}"/>
    <hyperlink ref="AD215" r:id="rId852" display="https://fbref.com/en/players/92e7e919/matchlogs/2023-2024/summary/Son-Heung-min-Match-Logs" xr:uid="{3A60DAE1-2473-42C9-9512-7FB29C4B755B}"/>
    <hyperlink ref="B216" r:id="rId853" display="https://fbref.com/en/players/1780bb4a/Aaron-Hickey" xr:uid="{8217C008-F06D-4D4B-BA12-5EA75C42C960}"/>
    <hyperlink ref="C216" r:id="rId854" display="https://fbref.com/en/country/SCO/Scotland-Football" xr:uid="{3AA2436B-BC9B-4FFC-9CD3-7DE95780AEA6}"/>
    <hyperlink ref="E216" r:id="rId855" display="https://fbref.com/en/squads/cd051869/Brentford-Stats" xr:uid="{1952A82B-A0CA-4EF1-B27B-B509CD52C3E4}"/>
    <hyperlink ref="AD216" r:id="rId856" display="https://fbref.com/en/players/1780bb4a/matchlogs/2023-2024/summary/Aaron-Hickey-Match-Logs" xr:uid="{206AA90E-90BC-4AAA-8F72-0CC0C6F92833}"/>
    <hyperlink ref="B217" r:id="rId857" display="https://fbref.com/en/players/69942fb3/James-Hill" xr:uid="{6E598578-2A7A-4B70-BFBD-14D149F0D781}"/>
    <hyperlink ref="C217" r:id="rId858" display="https://fbref.com/en/country/ENG/England-Football" xr:uid="{C949C544-AA5D-468C-90F5-1249C5D34A2D}"/>
    <hyperlink ref="E217" r:id="rId859" display="https://fbref.com/en/squads/4ba7cbea/Bournemouth-Stats" xr:uid="{4439940B-4988-432D-B177-A8F36195FEB4}"/>
    <hyperlink ref="AD217" r:id="rId860" display="https://fbref.com/en/players/69942fb3/matchlogs/2023-2024/summary/James-Hill-Match-Logs" xr:uid="{5B48901B-7392-4ED7-A738-7496590BBACD}"/>
    <hyperlink ref="B218" r:id="rId861" display="https://fbref.com/en/players/bd8a5d95/Joseph-Hodge" xr:uid="{890BD3EA-242F-4166-8E38-B4DC668A1D15}"/>
    <hyperlink ref="C218" r:id="rId862" display="https://fbref.com/en/country/IRL/Republic-of-Ireland-Football" xr:uid="{8AFF601D-DAB6-4736-9CF3-F96227D0B07A}"/>
    <hyperlink ref="E218" r:id="rId863" display="https://fbref.com/en/squads/8cec06e1/Wolverhampton-Wanderers-Stats" xr:uid="{6F1A725C-1B6C-4FAA-A412-C81751C504AA}"/>
    <hyperlink ref="AD218" r:id="rId864" display="https://fbref.com/en/players/bd8a5d95/matchlogs/2023-2024/summary/Joseph-Hodge-Match-Logs" xr:uid="{B5876115-621F-4882-A654-CE6F791FB502}"/>
    <hyperlink ref="B219" r:id="rId865" display="https://fbref.com/en/players/d79a8c87/Rob-Holding" xr:uid="{065E9EDB-17A8-496E-AEE6-05E2E3FEB48B}"/>
    <hyperlink ref="C219" r:id="rId866" display="https://fbref.com/en/country/ENG/England-Football" xr:uid="{D2A5DEA0-C8B2-4A59-9EE4-79DB2B1CA7E6}"/>
    <hyperlink ref="E219" r:id="rId867" display="https://fbref.com/en/squads/47c64c55/Crystal-Palace-Stats" xr:uid="{A92C06B3-DCAE-4EB2-8962-75FBED425860}"/>
    <hyperlink ref="AD219" r:id="rId868" display="https://fbref.com/en/players/d79a8c87/matchlogs/2023-2024/summary/Rob-Holding-Match-Logs" xr:uid="{CFFBD9C8-4308-404C-9B41-650E5C64D5D9}"/>
    <hyperlink ref="B220" r:id="rId869" display="https://fbref.com/en/players/3f65d5ce/Ethan-Horvath" xr:uid="{094A7C04-1E9B-4488-85CB-4D4ADD442A38}"/>
    <hyperlink ref="C220" r:id="rId870" display="https://fbref.com/en/country/USA/United-States-Football" xr:uid="{4E9BF2A1-AB3A-4EC3-A728-9A841B51B227}"/>
    <hyperlink ref="E220" r:id="rId871" display="https://fbref.com/en/squads/e4a775cb/Nottingham-Forest-Stats" xr:uid="{4062D07E-F824-4CF2-8AE4-730CF98B15E1}"/>
    <hyperlink ref="AD220" r:id="rId872" display="https://fbref.com/en/players/3f65d5ce/matchlogs/2023-2024/summary/Ethan-Horvath-Match-Logs" xr:uid="{506A9F11-39CC-4573-99E5-E0FE4179958D}"/>
    <hyperlink ref="B221" r:id="rId873" display="https://fbref.com/en/players/15f3ec41/Callum-Hudson-Odoi" xr:uid="{BAAD1EAD-3C88-4E09-856B-A6D01141CDC0}"/>
    <hyperlink ref="C221" r:id="rId874" display="https://fbref.com/en/country/ENG/England-Football" xr:uid="{766431E7-FB9F-4DFC-9037-EFE5A69E707B}"/>
    <hyperlink ref="E221" r:id="rId875" display="https://fbref.com/en/squads/e4a775cb/Nottingham-Forest-Stats" xr:uid="{00DC4245-261C-4299-AA67-2BEE2AF1EDE7}"/>
    <hyperlink ref="AD221" r:id="rId876" display="https://fbref.com/en/players/15f3ec41/matchlogs/2023-2024/summary/Callum-Hudson-Odoi-Match-Logs" xr:uid="{4D0403D0-10B6-4C6A-9C8F-F9656A0EF9CA}"/>
    <hyperlink ref="B222" r:id="rId877" display="https://fbref.com/en/players/a0666d3e/Will-Hughes" xr:uid="{E7D2F7E4-0E23-4DED-8DE7-47103B75BF68}"/>
    <hyperlink ref="C222" r:id="rId878" display="https://fbref.com/en/country/ENG/England-Football" xr:uid="{E516D107-E329-421E-935C-53683C5E47B0}"/>
    <hyperlink ref="E222" r:id="rId879" display="https://fbref.com/en/squads/47c64c55/Crystal-Palace-Stats" xr:uid="{5CBAABD8-A551-4490-B6A1-CB71C96F155B}"/>
    <hyperlink ref="AD222" r:id="rId880" display="https://fbref.com/en/players/a0666d3e/matchlogs/2023-2024/summary/Will-Hughes-Match-Logs" xr:uid="{C01CD396-E4F6-472F-A6BE-973854D8CE15}"/>
    <hyperlink ref="B223" r:id="rId881" display="https://fbref.com/en/players/d2b32e91/Bashir-Humphreys" xr:uid="{6B09BA72-A4EE-471D-84BC-5D2417AEB093}"/>
    <hyperlink ref="C223" r:id="rId882" display="https://fbref.com/en/country/ENG/England-Football" xr:uid="{8F12AEB5-7D79-4178-8F09-3E0BA2D24521}"/>
    <hyperlink ref="E223" r:id="rId883" display="https://fbref.com/en/squads/cff3d9bb/Chelsea-Stats" xr:uid="{149D1C4E-901C-45BA-98E2-BDF002377F36}"/>
    <hyperlink ref="AD223" r:id="rId884" display="https://fbref.com/en/players/d2b32e91/matchlogs/2023-2024/summary/Bashir-Humphreys-Match-Logs" xr:uid="{EBD4E027-F410-4C3A-9E90-BC66D0AC7A3D}"/>
    <hyperlink ref="B224" r:id="rId885" display="https://fbref.com/en/players/8b04d6c1/Pierre-Hojbjerg" xr:uid="{3AB6E036-6A77-4DAD-ADE0-B910C6977D72}"/>
    <hyperlink ref="C224" r:id="rId886" display="https://fbref.com/en/country/DEN/Denmark-Football" xr:uid="{410A5540-44FC-4259-B107-32CFE4AE3322}"/>
    <hyperlink ref="E224" r:id="rId887" display="https://fbref.com/en/squads/361ca564/Tottenham-Hotspur-Stats" xr:uid="{0A7AB56C-E909-4331-97BA-146992721BAA}"/>
    <hyperlink ref="AD224" r:id="rId888" display="https://fbref.com/en/players/8b04d6c1/matchlogs/2023-2024/summary/Pierre-Hojbjerg-Match-Logs" xr:uid="{C9EBD2C8-43C5-4ED2-A8BE-1D4182BFA2CC}"/>
    <hyperlink ref="B225" r:id="rId889" display="https://fbref.com/en/players/491a433d/Rasmus-Hojlund" xr:uid="{AB29EE43-8278-46BD-B7FD-0C3AD1D068E6}"/>
    <hyperlink ref="C225" r:id="rId890" display="https://fbref.com/en/country/DEN/Denmark-Football" xr:uid="{EEC5F47F-98AD-4270-94BB-C82E8E4F0EE2}"/>
    <hyperlink ref="E225" r:id="rId891" display="https://fbref.com/en/squads/19538871/Manchester-United-Stats" xr:uid="{8EAC4ABB-F226-4CC3-9732-5B2BB35CC6F5}"/>
    <hyperlink ref="AD225" r:id="rId892" display="https://fbref.com/en/players/491a433d/matchlogs/2023-2024/summary/Rasmus-Hojlund-Match-Logs" xr:uid="{8CE62B0F-8441-46A3-82B9-1B11313F5442}"/>
    <hyperlink ref="B226" r:id="rId893" display="https://fbref.com/en/players/a4e85758/Igor" xr:uid="{71227E36-5F94-4723-9956-4E3C56B22EC9}"/>
    <hyperlink ref="C226" r:id="rId894" display="https://fbref.com/en/country/BRA/Brazil-Football" xr:uid="{D1FE7966-684F-46AA-B550-2B42A6499F18}"/>
    <hyperlink ref="E226" r:id="rId895" display="https://fbref.com/en/squads/d07537b9/Brighton-and-Hove-Albion-Stats" xr:uid="{7E384C10-F2FE-45C9-8398-93AD19439007}"/>
    <hyperlink ref="AD226" r:id="rId896" display="https://fbref.com/en/players/a4e85758/matchlogs/2023-2024/summary/Igor-Match-Logs" xr:uid="{EF349B25-633A-4EB4-9B53-95CF13A23C96}"/>
    <hyperlink ref="B227" r:id="rId897" display="https://fbref.com/en/players/07802f7f/Danny-Ings" xr:uid="{FA53746A-2A93-4747-9BA4-7D03CB347391}"/>
    <hyperlink ref="C227" r:id="rId898" display="https://fbref.com/en/country/ENG/England-Football" xr:uid="{12A7A25C-3034-40D0-937D-C2D55EAD9A19}"/>
    <hyperlink ref="E227" r:id="rId899" display="https://fbref.com/en/squads/7c21e445/West-Ham-United-Stats" xr:uid="{70959DBB-9D15-4250-A987-4CC1DEED09A7}"/>
    <hyperlink ref="AD227" r:id="rId900" display="https://fbref.com/en/players/07802f7f/matchlogs/2023-2024/summary/Danny-Ings-Match-Logs" xr:uid="{7BF2ED6E-4314-4064-9A9F-51BF53C1EFDC}"/>
    <hyperlink ref="B228" r:id="rId901" display="https://fbref.com/en/players/8e92be30/Alexander-Isak" xr:uid="{AFB19CC4-D313-44DE-8CD0-736C5AABC5F3}"/>
    <hyperlink ref="C228" r:id="rId902" display="https://fbref.com/en/country/SWE/Sweden-Football" xr:uid="{FB430201-1DA1-476D-89D7-91613B49D56D}"/>
    <hyperlink ref="E228" r:id="rId903" display="https://fbref.com/en/squads/b2b47a98/Newcastle-United-Stats" xr:uid="{31C733BD-F0E7-441E-A0CE-9CD1413AA113}"/>
    <hyperlink ref="AD228" r:id="rId904" display="https://fbref.com/en/players/8e92be30/matchlogs/2023-2024/summary/Alexander-Isak-Match-Logs" xr:uid="{C30BFDE5-B14E-4CA3-8484-18E950A06E33}"/>
    <hyperlink ref="B229" r:id="rId905" display="https://fbref.com/en/players/6ca5ec4b/Alex-Iwobi" xr:uid="{433FF8CA-AAD7-4CF2-BE8A-C7545F609231}"/>
    <hyperlink ref="C229" r:id="rId906" display="https://fbref.com/en/country/NGA/Nigeria-Football" xr:uid="{37B8E764-6C66-4E67-99AD-54B49469960D}"/>
    <hyperlink ref="E229" r:id="rId907" display="https://fbref.com/en/squads/d3fd31cc/Everton-Stats" xr:uid="{0246B1B2-6E1A-479E-8749-10500330FD10}"/>
    <hyperlink ref="AD229" r:id="rId908" display="https://fbref.com/en/players/6ca5ec4b/matchlogs/2023-2024/summary/Alex-Iwobi-Match-Logs" xr:uid="{05BC3BFE-4E86-4144-BF12-65F6378B441D}"/>
    <hyperlink ref="B230" r:id="rId909" display="https://fbref.com/en/players/6ca5ec4b/Alex-Iwobi" xr:uid="{63D664F2-4381-4083-A940-B425227D99E6}"/>
    <hyperlink ref="C230" r:id="rId910" display="https://fbref.com/en/country/NGA/Nigeria-Football" xr:uid="{2FCBC9B4-8AF5-4393-93F8-235D322714C3}"/>
    <hyperlink ref="E230" r:id="rId911" display="https://fbref.com/en/squads/fd962109/Fulham-Stats" xr:uid="{ABA6C7E0-2379-4577-B06E-C311811C8F9F}"/>
    <hyperlink ref="AD230" r:id="rId912" display="https://fbref.com/en/players/6ca5ec4b/matchlogs/2023-2024/summary/Alex-Iwobi-Match-Logs" xr:uid="{98ECEB20-35BD-4267-BAEC-36B93165A8F1}"/>
    <hyperlink ref="B231" r:id="rId913" display="https://fbref.com/en/players/9c36ed83/Nicolas-Jackson" xr:uid="{EB4AC0F0-2A87-46A9-8AEC-19DE37FF4200}"/>
    <hyperlink ref="C231" r:id="rId914" display="https://fbref.com/en/country/SEN/Senegal-Football" xr:uid="{83555BA4-B87E-4867-A2A6-16BD69397760}"/>
    <hyperlink ref="E231" r:id="rId915" display="https://fbref.com/en/squads/cff3d9bb/Chelsea-Stats" xr:uid="{3D8AD5E2-BE2D-4C6D-A083-92B526226B01}"/>
    <hyperlink ref="AD231" r:id="rId916" display="https://fbref.com/en/players/9c36ed83/matchlogs/2023-2024/summary/Nicolas-Jackson-Match-Logs" xr:uid="{93F90163-E3C7-4238-89AB-E732060CC072}"/>
    <hyperlink ref="B232" r:id="rId917" display="https://fbref.com/en/players/aa81d8f8/Karl-Jakob-Hein" xr:uid="{B7A6301C-9C70-4DDE-BCAB-28DF3EC83071}"/>
    <hyperlink ref="C232" r:id="rId918" display="https://fbref.com/en/country/EST/Estonia-Football" xr:uid="{C3A7A5CE-1E25-4F0A-B438-A0283FCD8C63}"/>
    <hyperlink ref="E232" r:id="rId919" display="https://fbref.com/en/squads/18bb7c10/Arsenal-Stats" xr:uid="{7A33BB07-D935-4730-8B7A-F82D9F552F46}"/>
    <hyperlink ref="AD232" r:id="rId920" display="https://fbref.com/en/players/aa81d8f8/matchlogs/2023-2024/summary/Karl-Jakob-Hein-Match-Logs" xr:uid="{D62EAE1D-232A-4D0C-B872-9EA913A4B470}"/>
    <hyperlink ref="B233" r:id="rId921" display="https://fbref.com/en/players/1265a93a/Reece-James" xr:uid="{AA6E3A4E-C979-443E-AF23-B2D91B1C7ED7}"/>
    <hyperlink ref="C233" r:id="rId922" display="https://fbref.com/en/country/ENG/England-Football" xr:uid="{ACB21A17-778D-4223-9027-3ABB36AA441A}"/>
    <hyperlink ref="E233" r:id="rId923" display="https://fbref.com/en/squads/cff3d9bb/Chelsea-Stats" xr:uid="{E7D90E88-DE7B-4A98-B609-BD6E5B1DD912}"/>
    <hyperlink ref="AD233" r:id="rId924" display="https://fbref.com/en/players/1265a93a/matchlogs/2023-2024/summary/Reece-James-Match-Logs" xr:uid="{D0452B9E-59D0-44F6-9F18-7D525748128C}"/>
    <hyperlink ref="B234" r:id="rId925" display="https://fbref.com/en/players/8449d35e/Vitaly-Janelt" xr:uid="{749B333E-05F2-466B-AF53-3EBCC54BF1D0}"/>
    <hyperlink ref="C234" r:id="rId926" display="https://fbref.com/en/country/GER/Germany-Football" xr:uid="{354E5189-9C2D-4C47-A58B-D474CE136136}"/>
    <hyperlink ref="E234" r:id="rId927" display="https://fbref.com/en/squads/cd051869/Brentford-Stats" xr:uid="{A733804A-DC13-49CB-AF7E-32EE19D6CC84}"/>
    <hyperlink ref="AD234" r:id="rId928" display="https://fbref.com/en/players/8449d35e/matchlogs/2023-2024/summary/Vitaly-Janelt-Match-Logs" xr:uid="{656D1349-B77B-492E-A8F7-407781E80D4F}"/>
    <hyperlink ref="B235" r:id="rId929" display="https://fbref.com/en/players/0f134faf/Mathias-Jensen" xr:uid="{F2964D77-E722-4B86-91C1-18B2385D255C}"/>
    <hyperlink ref="C235" r:id="rId930" display="https://fbref.com/en/country/DEN/Denmark-Football" xr:uid="{778546A7-50C3-42DE-A4A0-931B9DF8E16B}"/>
    <hyperlink ref="E235" r:id="rId931" display="https://fbref.com/en/squads/cd051869/Brentford-Stats" xr:uid="{CF1926D5-5062-431E-A421-D3650D4F8D3A}"/>
    <hyperlink ref="AD235" r:id="rId932" display="https://fbref.com/en/players/0f134faf/matchlogs/2023-2024/summary/Mathias-Jensen-Match-Logs" xr:uid="{B2EE8652-3BD9-4DE1-BE32-2E6BF35AC3D6}"/>
    <hyperlink ref="B236" r:id="rId933" display="https://fbref.com/en/players/b66315ae/Gabriel-Jesus" xr:uid="{5422C835-7C45-4433-95E7-60D9AA42F12F}"/>
    <hyperlink ref="C236" r:id="rId934" display="https://fbref.com/en/country/BRA/Brazil-Football" xr:uid="{1F677274-50AA-49FD-9B50-E9889C46F129}"/>
    <hyperlink ref="E236" r:id="rId935" display="https://fbref.com/en/squads/18bb7c10/Arsenal-Stats" xr:uid="{A57C305C-39E2-454D-8F06-D58805F5D81D}"/>
    <hyperlink ref="AD236" r:id="rId936" display="https://fbref.com/en/players/b66315ae/matchlogs/2023-2024/summary/Gabriel-Jesus-Match-Logs" xr:uid="{327C35D9-6F37-4865-85FC-F8DD24F43199}"/>
    <hyperlink ref="B237" r:id="rId937" display="https://fbref.com/en/players/b561db50/Raul-Jimenez" xr:uid="{B9DBF0CB-2DD9-499B-A694-8B142F803C84}"/>
    <hyperlink ref="C237" r:id="rId938" display="https://fbref.com/en/country/MEX/Mexico-Football" xr:uid="{1C664DD7-74C2-45CB-AD98-EC9730AE4D4C}"/>
    <hyperlink ref="E237" r:id="rId939" display="https://fbref.com/en/squads/fd962109/Fulham-Stats" xr:uid="{067F4CF9-D782-4BC5-A13C-AABC7321C04C}"/>
    <hyperlink ref="AD237" r:id="rId940" display="https://fbref.com/en/players/b561db50/matchlogs/2023-2024/summary/Raul-Jimenez-Match-Logs" xr:uid="{D5612A6D-1DD7-46C9-A811-C7A9A96B5203}"/>
    <hyperlink ref="B238" r:id="rId941" display="https://fbref.com/en/players/e8832875/Joao-Pedro" xr:uid="{AD221F5A-11A7-42A2-8E4A-6AFB7B73766D}"/>
    <hyperlink ref="C238" r:id="rId942" display="https://fbref.com/en/country/BRA/Brazil-Football" xr:uid="{0F54B781-63E4-471F-BD18-3D7A83E1E2F9}"/>
    <hyperlink ref="E238" r:id="rId943" display="https://fbref.com/en/squads/d07537b9/Brighton-and-Hove-Albion-Stats" xr:uid="{030F5839-CC21-4EF2-8D95-DFBB1A76A55E}"/>
    <hyperlink ref="AD238" r:id="rId944" display="https://fbref.com/en/players/e8832875/matchlogs/2023-2024/summary/Joao-Pedro-Match-Logs" xr:uid="{37DBD3DC-B56D-488D-963A-A022FCE668D9}"/>
    <hyperlink ref="B239" r:id="rId945" display="https://fbref.com/en/players/c17bfb65/Joelinton" xr:uid="{A7432406-FE12-4ADF-BCBC-36418FDB371F}"/>
    <hyperlink ref="C239" r:id="rId946" display="https://fbref.com/en/country/BRA/Brazil-Football" xr:uid="{DC195B27-5301-467A-9146-8F0B3B0F4848}"/>
    <hyperlink ref="E239" r:id="rId947" display="https://fbref.com/en/squads/b2b47a98/Newcastle-United-Stats" xr:uid="{50EC2983-F96F-4A1E-AD01-16D5004E374C}"/>
    <hyperlink ref="AD239" r:id="rId948" display="https://fbref.com/en/players/c17bfb65/matchlogs/2023-2024/summary/Joelinton-Match-Logs" xr:uid="{2B545A12-9294-494E-AE95-9D9FA84A66EB}"/>
    <hyperlink ref="B240" r:id="rId949" display="https://fbref.com/en/players/73b1d65b/Ryan-John-Giles" xr:uid="{0AC411C1-32BB-40CD-90E4-00A6BABDDE9A}"/>
    <hyperlink ref="C240" r:id="rId950" display="https://fbref.com/en/country/ENG/England-Football" xr:uid="{D38CE4F2-1761-41C2-87AE-13300B437878}"/>
    <hyperlink ref="E240" r:id="rId951" display="https://fbref.com/en/squads/e297cd13/Luton-Town-Stats" xr:uid="{510F6A62-0417-47FB-B73B-3266CFB1E5BF}"/>
    <hyperlink ref="AD240" r:id="rId952" display="https://fbref.com/en/players/73b1d65b/matchlogs/2023-2024/summary/Ryan-John-Giles-Match-Logs" xr:uid="{7B69BAEE-94B8-42A0-B698-F862C2121DB2}"/>
    <hyperlink ref="B241" r:id="rId953" display="https://fbref.com/en/players/9319781b/Ben-Johnson" xr:uid="{81399E67-E753-410A-801A-AEB1CEA14936}"/>
    <hyperlink ref="C241" r:id="rId954" display="https://fbref.com/en/country/ENG/England-Football" xr:uid="{95F2BD3C-7EDB-465A-91F0-1DE78C9C6147}"/>
    <hyperlink ref="E241" r:id="rId955" display="https://fbref.com/en/squads/7c21e445/West-Ham-United-Stats" xr:uid="{C4DA9181-7093-450F-8D42-A80806864C85}"/>
    <hyperlink ref="AD241" r:id="rId956" display="https://fbref.com/en/players/9319781b/matchlogs/2023-2024/summary/Ben-Johnson-Match-Logs" xr:uid="{4F258CD3-11D0-4913-829E-195708A799FC}"/>
    <hyperlink ref="B242" r:id="rId957" display="https://fbref.com/en/players/0cd31129/Brennan-Johnson" xr:uid="{E2009CF4-A209-4D13-A105-E6E8218081B7}"/>
    <hyperlink ref="C242" r:id="rId958" display="https://fbref.com/en/country/WAL/Wales-Football" xr:uid="{D78C9D37-5402-4642-AE9D-F86C2DC23C3E}"/>
    <hyperlink ref="E242" r:id="rId959" display="https://fbref.com/en/squads/361ca564/Tottenham-Hotspur-Stats" xr:uid="{EF100801-E0A9-4D4B-B5A8-E7B239772837}"/>
    <hyperlink ref="AD242" r:id="rId960" display="https://fbref.com/en/players/0cd31129/matchlogs/2023-2024/summary/Brennan-Johnson-Match-Logs" xr:uid="{2136878C-3DFF-4B4F-84C4-82CDF0CA12E9}"/>
    <hyperlink ref="B243" r:id="rId961" display="https://fbref.com/en/players/0cd31129/Brennan-Johnson" xr:uid="{CF6BACE6-F987-4B96-97DB-E18087672F36}"/>
    <hyperlink ref="C243" r:id="rId962" display="https://fbref.com/en/country/WAL/Wales-Football" xr:uid="{3EC51BA4-C003-4704-B69D-E61478AA8E4B}"/>
    <hyperlink ref="E243" r:id="rId963" display="https://fbref.com/en/squads/e4a775cb/Nottingham-Forest-Stats" xr:uid="{B46521D6-9862-4FED-87E4-6CCB845BE591}"/>
    <hyperlink ref="AD243" r:id="rId964" display="https://fbref.com/en/players/0cd31129/matchlogs/2023-2024/summary/Brennan-Johnson-Match-Logs" xr:uid="{6A54E709-15A0-43AF-8F93-8AB9EAB10B41}"/>
    <hyperlink ref="B244" r:id="rId965" display="https://fbref.com/en/players/d9e7c4da/Joseph-Johnson" xr:uid="{0ADBFBA0-0440-4996-8DC4-CCA5F5E20603}"/>
    <hyperlink ref="C244" r:id="rId966" display="https://fbref.com/en/country/ENG/England-Football" xr:uid="{BEEBEFCF-E385-464F-ABC7-90A9F836E1CB}"/>
    <hyperlink ref="E244" r:id="rId967" display="https://fbref.com/en/squads/e297cd13/Luton-Town-Stats" xr:uid="{6241279B-A248-4188-A59A-E2AB0D18A7B6}"/>
    <hyperlink ref="AD244" r:id="rId968" display="https://fbref.com/en/players/d9e7c4da/matchlogs/2023-2024/summary/Joseph-Johnson-Match-Logs" xr:uid="{4B4CE70E-3C73-47FD-BCED-D1333FEAF9B0}"/>
    <hyperlink ref="B245" r:id="rId969" display="https://fbref.com/en/players/9e5708be/Sam-Johnstone" xr:uid="{F8E8C00A-270D-439D-9A0C-CBB163386499}"/>
    <hyperlink ref="C245" r:id="rId970" display="https://fbref.com/en/country/ENG/England-Football" xr:uid="{2B6744B7-2B05-4E2F-9533-E2F5E91634AD}"/>
    <hyperlink ref="E245" r:id="rId971" display="https://fbref.com/en/squads/47c64c55/Crystal-Palace-Stats" xr:uid="{7CE5EE5B-9A60-4420-8CE0-2D77D7AF80DE}"/>
    <hyperlink ref="AD245" r:id="rId972" display="https://fbref.com/en/players/9e5708be/matchlogs/2023-2024/summary/Sam-Johnstone-Match-Logs" xr:uid="{56536129-02B5-4F54-8416-C90AB0ED1629}"/>
    <hyperlink ref="B246" r:id="rId973" display="https://fbref.com/en/players/4fb9c88f/Curtis-Jones" xr:uid="{68198C9E-6A7F-4CC0-93C0-FF0BD86A24D3}"/>
    <hyperlink ref="C246" r:id="rId974" display="https://fbref.com/en/country/ENG/England-Football" xr:uid="{F312F790-D5CC-4102-B66D-AA4C7E3C61C4}"/>
    <hyperlink ref="E246" r:id="rId975" display="https://fbref.com/en/squads/822bd0ba/Liverpool-Stats" xr:uid="{D8120FAD-B24A-4B9A-89F5-20BD622DC55B}"/>
    <hyperlink ref="AD246" r:id="rId976" display="https://fbref.com/en/players/4fb9c88f/matchlogs/2023-2024/summary/Curtis-Jones-Match-Logs" xr:uid="{5B64B776-C390-4379-A92B-91BB50747FC7}"/>
    <hyperlink ref="B247" r:id="rId977" display="https://fbref.com/en/players/45db685d/Jorginho" xr:uid="{0428F6D6-5D41-4226-B97F-7C480988FF7C}"/>
    <hyperlink ref="C247" r:id="rId978" display="https://fbref.com/en/country/ITA/Italy-Football" xr:uid="{FCF32E32-AC53-4762-85EE-C314947C183C}"/>
    <hyperlink ref="E247" r:id="rId979" display="https://fbref.com/en/squads/18bb7c10/Arsenal-Stats" xr:uid="{E6491D09-C634-4E2D-97EE-24C143192EB3}"/>
    <hyperlink ref="AD247" r:id="rId980" display="https://fbref.com/en/players/45db685d/matchlogs/2023-2024/summary/Jorginho-Match-Logs" xr:uid="{EDAE7500-3819-4CE9-99D0-2E3E3F576655}"/>
    <hyperlink ref="B248" r:id="rId981" display="https://fbref.com/en/players/178ae8f8/Diogo-Jota" xr:uid="{9CF1589D-2AF7-41A1-8A09-845094256163}"/>
    <hyperlink ref="C248" r:id="rId982" display="https://fbref.com/en/country/POR/Portugal-Football" xr:uid="{0893E103-86D4-498B-81A9-7C13DB62D288}"/>
    <hyperlink ref="E248" r:id="rId983" display="https://fbref.com/en/squads/822bd0ba/Liverpool-Stats" xr:uid="{9B5C8EFD-BFC5-4F69-9935-646EE4835E35}"/>
    <hyperlink ref="AD248" r:id="rId984" display="https://fbref.com/en/players/178ae8f8/matchlogs/2023-2024/summary/Diogo-Jota-Match-Logs" xr:uid="{63C1E98D-8621-4C96-8B33-49B3A7C01E4D}"/>
    <hyperlink ref="B249" r:id="rId985" display="https://fbref.com/en/players/f098c03e/Mads-Juel-Andersen" xr:uid="{D556217A-8AFC-4F43-AB95-926BE29B9B98}"/>
    <hyperlink ref="C249" r:id="rId986" display="https://fbref.com/en/country/DEN/Denmark-Football" xr:uid="{06B0562F-94E3-4A64-B2A1-D8D739206C14}"/>
    <hyperlink ref="E249" r:id="rId987" display="https://fbref.com/en/squads/e297cd13/Luton-Town-Stats" xr:uid="{11E76241-367A-433B-B1B3-6B3BA1B0A7AC}"/>
    <hyperlink ref="AD249" r:id="rId988" display="https://fbref.com/en/players/f098c03e/matchlogs/2023-2024/summary/Mads-Juel-Andersen-Match-Logs" xr:uid="{3FF8EE2A-B8E6-454C-9BC3-9A8AA5F32281}"/>
    <hyperlink ref="B250" r:id="rId989" display="https://fbref.com/en/players/570bb4b9/Hamed-Junior-Traore" xr:uid="{F35E7735-D024-4E6E-B505-8882181297B8}"/>
    <hyperlink ref="C250" r:id="rId990" display="https://fbref.com/en/country/CIV/Cote-dIvoire-Football" xr:uid="{80D17D99-1511-4DB5-9392-E2F16E9E4D11}"/>
    <hyperlink ref="E250" r:id="rId991" display="https://fbref.com/en/squads/4ba7cbea/Bournemouth-Stats" xr:uid="{BE4FBFBE-59D2-49AE-853E-2987B569C9EF}"/>
    <hyperlink ref="AD250" r:id="rId992" display="https://fbref.com/en/players/570bb4b9/matchlogs/2023-2024/summary/Hamed-Junior-Traore-Match-Logs" xr:uid="{4A8C4433-549D-4BA9-85BF-E4D850097704}"/>
    <hyperlink ref="B251" r:id="rId993" display="https://fbref.com/en/players/0db5d2c8/Mathias-Jorgensen" xr:uid="{8C21E75E-A60F-4227-A4A5-30E2B1C3DB25}"/>
    <hyperlink ref="C251" r:id="rId994" display="https://fbref.com/en/country/DEN/Denmark-Football" xr:uid="{AAF6DA60-550C-4D35-8022-ED490C41B3C3}"/>
    <hyperlink ref="E251" r:id="rId995" display="https://fbref.com/en/squads/cd051869/Brentford-Stats" xr:uid="{36097E88-A3A7-4411-98EB-1F01542F367D}"/>
    <hyperlink ref="AD251" r:id="rId996" display="https://fbref.com/en/players/0db5d2c8/matchlogs/2023-2024/summary/Mathias-Jorgensen-Match-Logs" xr:uid="{E76F6ADF-2C0A-4BD6-8A8D-197C701CBF3F}"/>
    <hyperlink ref="B252" r:id="rId997" display="https://fbref.com/en/players/c066d1a5/Issa-Kabore" xr:uid="{CA176DF1-088D-4B25-9245-CC0055790F60}"/>
    <hyperlink ref="C252" r:id="rId998" display="https://fbref.com/en/country/BFA/Burkina-Faso-Football" xr:uid="{B803A6F4-A4A6-4B69-BFB9-D28392106FA7}"/>
    <hyperlink ref="E252" r:id="rId999" display="https://fbref.com/en/squads/e297cd13/Luton-Town-Stats" xr:uid="{6500061A-F339-444D-BF26-CEC2FD44462A}"/>
    <hyperlink ref="AD252" r:id="rId1000" display="https://fbref.com/en/players/c066d1a5/matchlogs/2023-2024/summary/Issa-Kabore-Match-Logs" xr:uid="{4091D27D-E30D-42B7-A223-860CF4385F38}"/>
    <hyperlink ref="B253" r:id="rId1001" display="https://fbref.com/en/players/15f24fe7/Sasa-Kalajdzic" xr:uid="{CBA6F0C9-B9DD-4050-845A-8083F97C8112}"/>
    <hyperlink ref="C253" r:id="rId1002" display="https://fbref.com/en/country/AUT/Austria-Football" xr:uid="{4B7CAE6A-B604-45B8-93EC-43EC5C118713}"/>
    <hyperlink ref="E253" r:id="rId1003" display="https://fbref.com/en/squads/8cec06e1/Wolverhampton-Wanderers-Stats" xr:uid="{02F3E936-5E74-4B8B-A497-5C232B97C024}"/>
    <hyperlink ref="AD253" r:id="rId1004" display="https://fbref.com/en/players/15f24fe7/matchlogs/2023-2024/summary/Sasa-Kalajdzic-Match-Logs" xr:uid="{2939D543-0811-4E3A-963F-5C8D7283FE03}"/>
    <hyperlink ref="B254" r:id="rId1005" display="https://fbref.com/en/players/cc77354e/Boubacar-Kamara" xr:uid="{F22A9F0D-2F8C-4F65-9FD3-094262663F5D}"/>
    <hyperlink ref="C254" r:id="rId1006" display="https://fbref.com/en/country/FRA/France-Football" xr:uid="{7AD32618-EB36-430B-9A1B-AAED7B7CF397}"/>
    <hyperlink ref="E254" r:id="rId1007" display="https://fbref.com/en/squads/8602292d/Aston-Villa-Stats" xr:uid="{9EC4E8F6-424F-40D6-9A9F-6C1B75E21377}"/>
    <hyperlink ref="AD254" r:id="rId1008" display="https://fbref.com/en/players/cc77354e/matchlogs/2023-2024/summary/Boubacar-Kamara-Match-Logs" xr:uid="{33F06E61-A442-49F9-A993-54B157E8A2A5}"/>
    <hyperlink ref="B255" r:id="rId1009" display="https://fbref.com/en/players/1caa93a5/Thomas-Kaminski" xr:uid="{A70CDF43-0ED6-4A6D-81EE-2D86494331D4}"/>
    <hyperlink ref="C255" r:id="rId1010" display="https://fbref.com/en/country/BEL/Belgium-Football" xr:uid="{AB3CED85-0324-452B-95E2-49EE62890F60}"/>
    <hyperlink ref="E255" r:id="rId1011" display="https://fbref.com/en/squads/e297cd13/Luton-Town-Stats" xr:uid="{64BF4B87-958C-4C32-B031-A7BE8E8E362B}"/>
    <hyperlink ref="AD255" r:id="rId1012" display="https://fbref.com/en/players/1caa93a5/matchlogs/2023-2024/summary/Thomas-Kaminski-Match-Logs" xr:uid="{EBB80CF6-4DDF-4514-BBAA-60032762C04B}"/>
    <hyperlink ref="B256" r:id="rId1013" display="https://fbref.com/en/players/c5b7c315/Michael-Keane" xr:uid="{F3F2C46F-8289-4D3D-9ED5-3DF5054E89FA}"/>
    <hyperlink ref="C256" r:id="rId1014" display="https://fbref.com/en/country/ENG/England-Football" xr:uid="{3BBA11C0-6C17-4166-BE5D-91C142E2AA3F}"/>
    <hyperlink ref="E256" r:id="rId1015" display="https://fbref.com/en/squads/d3fd31cc/Everton-Stats" xr:uid="{A2422D33-21A7-46C4-87AA-CD58519C4720}"/>
    <hyperlink ref="AD256" r:id="rId1016" display="https://fbref.com/en/players/c5b7c315/matchlogs/2023-2024/summary/Michael-Keane-Match-Logs" xr:uid="{50705573-9669-427B-AFFC-6AC4843760B7}"/>
    <hyperlink ref="B257" r:id="rId1017" display="https://fbref.com/en/players/51dbeea9/Thilo-Kehrer" xr:uid="{04BDC5B6-10D0-48D6-A7F0-2DF01FF00943}"/>
    <hyperlink ref="C257" r:id="rId1018" display="https://fbref.com/en/country/GER/Germany-Football" xr:uid="{ACAFC4D8-A932-4954-A809-699F9A2F532E}"/>
    <hyperlink ref="E257" r:id="rId1019" display="https://fbref.com/en/squads/7c21e445/West-Ham-United-Stats" xr:uid="{42974893-20CC-430E-9DAA-267925848D7F}"/>
    <hyperlink ref="AD257" r:id="rId1020" display="https://fbref.com/en/players/51dbeea9/matchlogs/2023-2024/summary/Thilo-Kehrer-Match-Logs" xr:uid="{6A768FB7-BF49-435B-A6DB-93A5BFAF8E52}"/>
    <hyperlink ref="B258" r:id="rId1021" display="https://fbref.com/en/players/62d7ef38/Caoimhin-Kelleher" xr:uid="{2A879D18-5F92-46FE-872F-935E4C67ECBD}"/>
    <hyperlink ref="C258" r:id="rId1022" display="https://fbref.com/en/country/IRL/Republic-of-Ireland-Football" xr:uid="{67A4B1A4-A9A7-4E96-B99F-081E578A0776}"/>
    <hyperlink ref="E258" r:id="rId1023" display="https://fbref.com/en/squads/822bd0ba/Liverpool-Stats" xr:uid="{F625F248-352C-4ACA-B045-213EAEFDD94F}"/>
    <hyperlink ref="AD258" r:id="rId1024" display="https://fbref.com/en/players/62d7ef38/matchlogs/2023-2024/summary/Caoimhin-Kelleher-Match-Logs" xr:uid="{17477603-C08D-42FD-AD3D-0863332E2154}"/>
    <hyperlink ref="B259" r:id="rId1025" display="https://fbref.com/en/players/f31def1e/Lloyd-Kelly" xr:uid="{60D85EBC-4D74-48AF-A1DE-90FA7D014483}"/>
    <hyperlink ref="C259" r:id="rId1026" display="https://fbref.com/en/country/ENG/England-Football" xr:uid="{C42C3495-009B-402A-A8F4-1AE63A8006B4}"/>
    <hyperlink ref="E259" r:id="rId1027" display="https://fbref.com/en/squads/4ba7cbea/Bournemouth-Stats" xr:uid="{AB62A598-3227-4A07-8CA6-0372981271CC}"/>
    <hyperlink ref="AD259" r:id="rId1028" display="https://fbref.com/en/players/f31def1e/matchlogs/2023-2024/summary/Lloyd-Kelly-Match-Logs" xr:uid="{FD02CEFC-211B-4E21-8737-5BCADF7A0FC8}"/>
    <hyperlink ref="B260" r:id="rId1029" display="https://fbref.com/en/players/aa888da7/Omari-Kellyman" xr:uid="{76710282-3A1D-4785-B9C5-E0B36186364E}"/>
    <hyperlink ref="E260" r:id="rId1030" display="https://fbref.com/en/squads/8602292d/Aston-Villa-Stats" xr:uid="{F982609B-CE03-42A7-AB09-ED1BFDAE3124}"/>
    <hyperlink ref="AD260" r:id="rId1031" display="https://fbref.com/en/players/aa888da7/matchlogs/2023-2024/summary/Omari-Kellyman-Match-Logs" xr:uid="{E18D92F1-9171-44B9-885B-0A7659C75CDA}"/>
    <hyperlink ref="B261" r:id="rId1032" display="https://fbref.com/en/players/0ad53bdc/Milos-Kerkez" xr:uid="{A7A0D24B-A052-40A3-ADD8-3BC5DB997534}"/>
    <hyperlink ref="C261" r:id="rId1033" display="https://fbref.com/en/country/HUN/Hungary-Football" xr:uid="{786BE9D4-BB5F-4C9D-8052-567FFA98C69D}"/>
    <hyperlink ref="E261" r:id="rId1034" display="https://fbref.com/en/squads/4ba7cbea/Bournemouth-Stats" xr:uid="{EAC2BB3B-3E5C-43DD-B95F-3916E14D7E43}"/>
    <hyperlink ref="AD261" r:id="rId1035" display="https://fbref.com/en/players/0ad53bdc/matchlogs/2023-2024/summary/Milos-Kerkez-Match-Logs" xr:uid="{4EBC45CE-AC17-4240-A7BB-A5BE9677AC4B}"/>
    <hyperlink ref="B262" r:id="rId1036" display="https://fbref.com/en/players/3eeda7dd/Gavin-Kilkenny" xr:uid="{07AF2FF8-3BDE-4DF0-9FCA-4985A622B684}"/>
    <hyperlink ref="C262" r:id="rId1037" display="https://fbref.com/en/country/IRL/Republic-of-Ireland-Football" xr:uid="{54B818A3-AEA6-4679-B635-09AC94997E95}"/>
    <hyperlink ref="E262" r:id="rId1038" display="https://fbref.com/en/squads/4ba7cbea/Bournemouth-Stats" xr:uid="{0CEE01DA-5BA5-400F-95E3-76969FE9C54C}"/>
    <hyperlink ref="AD262" r:id="rId1039" display="https://fbref.com/en/players/3eeda7dd/matchlogs/2023-2024/summary/Gavin-Kilkenny-Match-Logs" xr:uid="{80A5FC49-45CD-4A8F-A3E2-748460CACB6C}"/>
    <hyperlink ref="B263" r:id="rId1040" display="https://fbref.com/en/players/d0f72bf1/Max-Kilman" xr:uid="{5BB0CCB8-5F07-46F3-B6DB-428F07D155D3}"/>
    <hyperlink ref="C263" r:id="rId1041" display="https://fbref.com/en/country/ENG/England-Football" xr:uid="{8F0E2377-9063-4EA1-9367-68AE8B32CFD2}"/>
    <hyperlink ref="E263" r:id="rId1042" display="https://fbref.com/en/squads/8cec06e1/Wolverhampton-Wanderers-Stats" xr:uid="{CD861144-A338-4699-97A5-0934ABFB0023}"/>
    <hyperlink ref="AD263" r:id="rId1043" display="https://fbref.com/en/players/d0f72bf1/matchlogs/2023-2024/summary/Max-Kilman-Match-Logs" xr:uid="{893EE6AF-4803-4D04-8DC9-93FC20AA8D04}"/>
    <hyperlink ref="B264" r:id="rId1044" display="https://fbref.com/en/players/dc3e663e/Jakub-Kiwior" xr:uid="{5CE85F79-4797-4FC9-9362-448885F62744}"/>
    <hyperlink ref="C264" r:id="rId1045" display="https://fbref.com/en/country/POL/Poland-Football" xr:uid="{3A7C9DB4-4C89-4FE7-B58B-F40D2F59A0DF}"/>
    <hyperlink ref="E264" r:id="rId1046" display="https://fbref.com/en/squads/18bb7c10/Arsenal-Stats" xr:uid="{4735EBC4-4E9B-4FF9-9C90-01E03C016396}"/>
    <hyperlink ref="AD264" r:id="rId1047" display="https://fbref.com/en/players/dc3e663e/matchlogs/2023-2024/summary/Jakub-Kiwior-Match-Logs" xr:uid="{0211A7BB-F709-40CB-A470-C6083B4716AC}"/>
    <hyperlink ref="B265" r:id="rId1048" display="https://fbref.com/en/players/4c3a6744/Justin-Kluivert" xr:uid="{6B4E9EC6-C8A3-4325-B614-59DA27CBCD71}"/>
    <hyperlink ref="C265" r:id="rId1049" display="https://fbref.com/en/country/NED/Netherlands-Football" xr:uid="{F3016EC9-9BBE-4796-B969-FD2D86B43943}"/>
    <hyperlink ref="E265" r:id="rId1050" display="https://fbref.com/en/squads/4ba7cbea/Bournemouth-Stats" xr:uid="{206815C6-73F6-4054-AEFF-DE01B24363AB}"/>
    <hyperlink ref="AD265" r:id="rId1051" display="https://fbref.com/en/players/4c3a6744/matchlogs/2023-2024/summary/Justin-Kluivert-Match-Logs" xr:uid="{2A84F9B4-ED03-4D01-B8FF-393825041A96}"/>
    <hyperlink ref="B266" r:id="rId1052" display="https://fbref.com/en/players/fc076f78/Luca-Koleosho" xr:uid="{35E5FE36-C972-436B-82BB-20C1C7703051}"/>
    <hyperlink ref="C266" r:id="rId1053" display="https://fbref.com/en/country/ITA/Italy-Football" xr:uid="{93114DA8-A6E3-4352-BA58-C6E1CA799400}"/>
    <hyperlink ref="E266" r:id="rId1054" display="https://fbref.com/en/squads/943e8050/Burnley-Stats" xr:uid="{35F63D8D-BC24-4DF2-AE92-87C9F885B745}"/>
    <hyperlink ref="AD266" r:id="rId1055" display="https://fbref.com/en/players/fc076f78/matchlogs/2023-2024/summary/Luca-Koleosho-Match-Logs" xr:uid="{C1E18E7C-F29D-4743-8001-6DEC8AC2524A}"/>
    <hyperlink ref="B267" r:id="rId1056" display="https://fbref.com/en/players/5ed9b537/Ibrahima-Konate" xr:uid="{423A4F90-0570-4C24-8D56-536116E413FE}"/>
    <hyperlink ref="C267" r:id="rId1057" display="https://fbref.com/en/country/FRA/France-Football" xr:uid="{B62981F7-4A54-48B8-A4EB-A94EC20814AB}"/>
    <hyperlink ref="E267" r:id="rId1058" display="https://fbref.com/en/squads/822bd0ba/Liverpool-Stats" xr:uid="{CBB2DC22-CD68-4266-91E1-CC67F37EA8A8}"/>
    <hyperlink ref="AD267" r:id="rId1059" display="https://fbref.com/en/players/5ed9b537/matchlogs/2023-2024/summary/Ibrahima-Konate-Match-Logs" xr:uid="{A37D4119-81C1-4351-97E0-042C80DC3C6F}"/>
    <hyperlink ref="B268" r:id="rId1060" display="https://fbref.com/en/players/0313a347/Ezri-Konsa" xr:uid="{45A2674D-68E8-478F-A8ED-B2EAB6FEC246}"/>
    <hyperlink ref="C268" r:id="rId1061" display="https://fbref.com/en/country/ENG/England-Football" xr:uid="{B799892B-AF46-41AC-9194-6244B60C2EAE}"/>
    <hyperlink ref="E268" r:id="rId1062" display="https://fbref.com/en/squads/8602292d/Aston-Villa-Stats" xr:uid="{FB218B32-A804-458C-8E0A-A93EEC9CB2C3}"/>
    <hyperlink ref="AD268" r:id="rId1063" display="https://fbref.com/en/players/0313a347/matchlogs/2023-2024/summary/Ezri-Konsa-Match-Logs" xr:uid="{EDC1D732-9E0D-4BD6-A195-2AB70353ED45}"/>
    <hyperlink ref="B269" r:id="rId1064" display="https://fbref.com/en/players/8d3c902d/Cheikhou-Kouyate" xr:uid="{4165A46B-1921-4100-84B4-DE45A3BAA4BF}"/>
    <hyperlink ref="C269" r:id="rId1065" display="https://fbref.com/en/country/SEN/Senegal-Football" xr:uid="{6304DA0B-FD32-47DD-A6C8-48D3667711EE}"/>
    <hyperlink ref="E269" r:id="rId1066" display="https://fbref.com/en/squads/e4a775cb/Nottingham-Forest-Stats" xr:uid="{A4E5E806-4E06-4B91-8A94-25CD05212127}"/>
    <hyperlink ref="AD269" r:id="rId1067" display="https://fbref.com/en/players/8d3c902d/matchlogs/2023-2024/summary/Cheikhou-Kouyate-Match-Logs" xr:uid="{5B48BC7A-A1D7-4FF9-831F-3F473B58C104}"/>
    <hyperlink ref="B270" r:id="rId1068" display="https://fbref.com/en/players/79c0821a/Mateo-Kovacic" xr:uid="{297971B5-7AB7-43B3-B0AF-97594D8BA78D}"/>
    <hyperlink ref="C270" r:id="rId1069" display="https://fbref.com/en/country/CRO/Croatia-Football" xr:uid="{A01A1F25-F736-465C-B271-E4A19024C977}"/>
    <hyperlink ref="E270" r:id="rId1070" display="https://fbref.com/en/squads/b8fd03ef/Manchester-City-Stats" xr:uid="{8E2F838B-24A5-44F0-B097-02EA02EBE778}"/>
    <hyperlink ref="AD270" r:id="rId1071" display="https://fbref.com/en/players/79c0821a/matchlogs/2023-2024/summary/Mateo-Kovacic-Match-Logs" xr:uid="{494A0897-C5EE-481B-A860-99CAA45A01E8}"/>
    <hyperlink ref="B271" r:id="rId1072" display="https://fbref.com/en/players/f23f9d20/Tim-Krul" xr:uid="{293E8E8B-FC48-41DC-8B1F-69FA9B732F1A}"/>
    <hyperlink ref="C271" r:id="rId1073" display="https://fbref.com/en/country/NED/Netherlands-Football" xr:uid="{BA1887DC-704C-4CB0-818C-2D0E52E90774}"/>
    <hyperlink ref="E271" r:id="rId1074" display="https://fbref.com/en/squads/e297cd13/Luton-Town-Stats" xr:uid="{E088D1F1-BFFF-4B40-A5AA-7186893CFADC}"/>
    <hyperlink ref="AD271" r:id="rId1075" display="https://fbref.com/en/players/f23f9d20/matchlogs/2023-2024/summary/Tim-Krul-Match-Logs" xr:uid="{EB86623C-12DD-40F4-BBEB-87D6D2F1B013}"/>
    <hyperlink ref="B272" r:id="rId1076" display="https://fbref.com/en/players/df3cda47/Dejan-Kulusevski" xr:uid="{A411F63A-0CE7-4252-A0F7-5DA84E8BAC60}"/>
    <hyperlink ref="C272" r:id="rId1077" display="https://fbref.com/en/country/SWE/Sweden-Football" xr:uid="{C3B9D3E0-896C-45C3-B903-173C074557D2}"/>
    <hyperlink ref="E272" r:id="rId1078" display="https://fbref.com/en/squads/361ca564/Tottenham-Hotspur-Stats" xr:uid="{2DAE9CC3-02D1-4122-86AD-7E4347EC3025}"/>
    <hyperlink ref="AD272" r:id="rId1079" display="https://fbref.com/en/players/df3cda47/matchlogs/2023-2024/summary/Dejan-Kulusevski-Match-Logs" xr:uid="{0F6CD5AD-EC91-4591-BE67-643607A710EE}"/>
    <hyperlink ref="B273" r:id="rId1080" display="https://fbref.com/en/players/99813635/Adam-Lallana" xr:uid="{117B8E41-816E-4EEA-9B7E-1956CD9B1382}"/>
    <hyperlink ref="C273" r:id="rId1081" display="https://fbref.com/en/country/ENG/England-Football" xr:uid="{0F1958BD-B47B-4BBE-A766-64B6FDD4B725}"/>
    <hyperlink ref="E273" r:id="rId1082" display="https://fbref.com/en/squads/d07537b9/Brighton-and-Hove-Albion-Stats" xr:uid="{4121A6D7-06DF-4B24-BE77-D78EE5394903}"/>
    <hyperlink ref="AD273" r:id="rId1083" display="https://fbref.com/en/players/99813635/matchlogs/2023-2024/summary/Adam-Lallana-Match-Logs" xr:uid="{5F00C952-11BA-4BAD-8419-D050F3877ABE}"/>
    <hyperlink ref="B274" r:id="rId1084" display="https://fbref.com/en/players/f4e433d4/Tariq-Lamptey" xr:uid="{333A965A-00CE-4199-A57A-CBA4430E58CA}"/>
    <hyperlink ref="C274" r:id="rId1085" display="https://fbref.com/en/country/GHA/Ghana-Football" xr:uid="{E9048A97-D5F4-4FF9-AAFF-979AC14AA781}"/>
    <hyperlink ref="E274" r:id="rId1086" display="https://fbref.com/en/squads/d07537b9/Brighton-and-Hove-Albion-Stats" xr:uid="{E68A658E-3B66-4328-83B6-41D8CAF1D87E}"/>
    <hyperlink ref="AD274" r:id="rId1087" display="https://fbref.com/en/players/f4e433d4/matchlogs/2023-2024/summary/Tariq-Lamptey-Match-Logs" xr:uid="{D9DA89AC-19E3-4390-A6A9-9813D908CC46}"/>
    <hyperlink ref="B275" r:id="rId1088" display="https://fbref.com/en/players/119b9a8e/Aymeric-Laporte" xr:uid="{9DCD4997-1840-4022-8CC4-BEA4A0F6ABDC}"/>
    <hyperlink ref="C275" r:id="rId1089" display="https://fbref.com/en/country/ESP/Spain-Football" xr:uid="{DE537288-D53F-4741-93D7-D175B400E4A4}"/>
    <hyperlink ref="E275" r:id="rId1090" display="https://fbref.com/en/squads/b8fd03ef/Manchester-City-Stats" xr:uid="{4F885BDF-21AA-4741-A33C-BBDC49EB69BB}"/>
    <hyperlink ref="AD275" r:id="rId1091" display="https://fbref.com/en/players/119b9a8e/matchlogs/2023-2024/summary/Aymeric-Laporte-Match-Logs" xr:uid="{6D9579A3-C054-4807-A6A3-A41A6B946518}"/>
    <hyperlink ref="B276" r:id="rId1092" display="https://fbref.com/en/players/0ed063d6/Yasser-Larouci" xr:uid="{D55CA0D5-074C-4EA3-98EB-A5D2C633E483}"/>
    <hyperlink ref="C276" r:id="rId1093" display="https://fbref.com/en/country/FRA/France-Football" xr:uid="{3CBD5BF3-7909-4597-806B-145CD53F1727}"/>
    <hyperlink ref="E276" r:id="rId1094" display="https://fbref.com/en/squads/1df6b87e/Sheffield-United-Stats" xr:uid="{D568370C-2DC3-437B-B08A-088C3DC458CD}"/>
    <hyperlink ref="AD276" r:id="rId1095" display="https://fbref.com/en/players/0ed063d6/matchlogs/2023-2024/summary/Yasser-Larouci-Match-Logs" xr:uid="{D5086E89-ACDF-4717-AEE4-973E54F978E2}"/>
    <hyperlink ref="B277" r:id="rId1096" display="https://fbref.com/en/players/450ab6fc/Jamaal-Lascelles" xr:uid="{51C963AA-25C2-4696-B99F-42405C71CF45}"/>
    <hyperlink ref="C277" r:id="rId1097" display="https://fbref.com/en/country/ENG/England-Football" xr:uid="{8B218EF7-6489-4B83-B939-385B9E792DDA}"/>
    <hyperlink ref="E277" r:id="rId1098" display="https://fbref.com/en/squads/b2b47a98/Newcastle-United-Stats" xr:uid="{44EE88C4-54CF-43BD-8291-71E76956A940}"/>
    <hyperlink ref="AD277" r:id="rId1099" display="https://fbref.com/en/players/450ab6fc/matchlogs/2023-2024/summary/Jamaal-Lascelles-Match-Logs" xr:uid="{A96C6BBA-060A-498C-B01B-770AD895D77C}"/>
    <hyperlink ref="B278" r:id="rId1100" display="https://fbref.com/en/players/2b471f99/Mario-Lemina" xr:uid="{0E11D6C9-B96D-4FEA-BBF7-FF6E3F5E5AB3}"/>
    <hyperlink ref="C278" r:id="rId1101" display="https://fbref.com/en/country/GAB/Gabon-Football" xr:uid="{08F72341-9A20-4F21-9319-AB44554CAA47}"/>
    <hyperlink ref="E278" r:id="rId1102" display="https://fbref.com/en/squads/8cec06e1/Wolverhampton-Wanderers-Stats" xr:uid="{E21EF1A2-6FB2-44F2-AD57-62AE556BAADB}"/>
    <hyperlink ref="AD278" r:id="rId1103" display="https://fbref.com/en/players/2b471f99/matchlogs/2023-2024/summary/Mario-Lemina-Match-Logs" xr:uid="{25AB0F8F-73F9-47EF-890F-4B0845024E6F}"/>
    <hyperlink ref="B279" r:id="rId1104" display="https://fbref.com/en/players/4f28a6ff/Clement-Lenglet" xr:uid="{84392C6B-6AF6-4D08-9279-DF9A57A046FE}"/>
    <hyperlink ref="C279" r:id="rId1105" display="https://fbref.com/en/country/FRA/France-Football" xr:uid="{2B78DF84-B33D-4A64-88A4-4F3BE7A5F91F}"/>
    <hyperlink ref="E279" r:id="rId1106" display="https://fbref.com/en/squads/8602292d/Aston-Villa-Stats" xr:uid="{447DDF69-7BDC-4BAC-9D03-7136A8D0903D}"/>
    <hyperlink ref="AD279" r:id="rId1107" display="https://fbref.com/en/players/4f28a6ff/matchlogs/2023-2024/summary/Clement-Lenglet-Match-Logs" xr:uid="{E74C42F0-2591-4140-BD7B-667BC8DF6DF8}"/>
    <hyperlink ref="B280" r:id="rId1108" display="https://fbref.com/en/players/2628fd2b/Bernd-Leno" xr:uid="{930B47CF-C313-413A-A13D-817C48266B14}"/>
    <hyperlink ref="C280" r:id="rId1109" display="https://fbref.com/en/country/GER/Germany-Football" xr:uid="{5DE5131C-2DED-43D0-853B-D3E6E6900069}"/>
    <hyperlink ref="E280" r:id="rId1110" display="https://fbref.com/en/squads/fd962109/Fulham-Stats" xr:uid="{8E30A566-7852-4AF8-BA25-8E53465E25E3}"/>
    <hyperlink ref="AD280" r:id="rId1111" display="https://fbref.com/en/players/2628fd2b/matchlogs/2023-2024/summary/Bernd-Leno-Match-Logs" xr:uid="{2BA435D4-3816-4332-88A0-678489734AB3}"/>
    <hyperlink ref="B281" r:id="rId1112" display="https://fbref.com/en/players/9b5ce51a/Jefferson-Lerma" xr:uid="{9AC13D8F-B797-4A46-94A4-75A535DC786F}"/>
    <hyperlink ref="C281" r:id="rId1113" display="https://fbref.com/en/country/COL/Colombia-Football" xr:uid="{751C8205-165D-476A-8BC3-DA806136D925}"/>
    <hyperlink ref="E281" r:id="rId1114" display="https://fbref.com/en/squads/47c64c55/Crystal-Palace-Stats" xr:uid="{0289D2B6-035B-4DD8-95B5-B04CE403C73B}"/>
    <hyperlink ref="AD281" r:id="rId1115" display="https://fbref.com/en/players/9b5ce51a/matchlogs/2023-2024/summary/Jefferson-Lerma-Match-Logs" xr:uid="{BE5F0BD8-E4D9-4243-8BCB-8FAE22EC6A66}"/>
    <hyperlink ref="B282" r:id="rId1116" display="https://fbref.com/en/players/b57e066e/Rico-Lewis" xr:uid="{F3ACC459-6221-4923-A860-1B72D17836EE}"/>
    <hyperlink ref="C282" r:id="rId1117" display="https://fbref.com/en/country/ENG/England-Football" xr:uid="{7306DEC0-F6F8-438B-BE9B-417BE2B88779}"/>
    <hyperlink ref="E282" r:id="rId1118" display="https://fbref.com/en/squads/b8fd03ef/Manchester-City-Stats" xr:uid="{B6CFE27C-B83A-44F6-A88A-6784A008B149}"/>
    <hyperlink ref="AD282" r:id="rId1119" display="https://fbref.com/en/players/b57e066e/matchlogs/2023-2024/summary/Rico-Lewis-Match-Logs" xr:uid="{C019432C-36EB-40D4-AB97-523F6F6D95F7}"/>
    <hyperlink ref="B283" r:id="rId1120" display="https://fbref.com/en/players/41f08ac8/Keane-Lewis-Potter" xr:uid="{14CC6E89-9CA9-44E3-8437-16A93BE18E94}"/>
    <hyperlink ref="C283" r:id="rId1121" display="https://fbref.com/en/country/ENG/England-Football" xr:uid="{17A89603-E11C-4208-B5EE-DC9ACFDAE745}"/>
    <hyperlink ref="E283" r:id="rId1122" display="https://fbref.com/en/squads/cd051869/Brentford-Stats" xr:uid="{72B26769-BDC2-4A7B-B4FA-DEFA0E3613BA}"/>
    <hyperlink ref="AD283" r:id="rId1123" display="https://fbref.com/en/players/41f08ac8/matchlogs/2023-2024/summary/Keane-Lewis-Potter-Match-Logs" xr:uid="{72ABFB95-3E58-45E3-88B5-806EB80B2B3C}"/>
    <hyperlink ref="B284" r:id="rId1124" display="https://fbref.com/en/players/f5deef4c/Victor-Lindelof" xr:uid="{8FD81C2E-251C-4064-B2D5-030BEE08C79D}"/>
    <hyperlink ref="C284" r:id="rId1125" display="https://fbref.com/en/country/SWE/Sweden-Football" xr:uid="{54CDFBB3-B779-4497-A3C0-5B494EBA4FA8}"/>
    <hyperlink ref="E284" r:id="rId1126" display="https://fbref.com/en/squads/19538871/Manchester-United-Stats" xr:uid="{07D536A8-81C7-43DD-8CF0-48A9DCAD469C}"/>
    <hyperlink ref="AD284" r:id="rId1127" display="https://fbref.com/en/players/f5deef4c/matchlogs/2023-2024/summary/Victor-Lindelof-Match-Logs" xr:uid="{C81AE32D-7444-4451-A1CD-3093CAFC4675}"/>
    <hyperlink ref="B285" r:id="rId1128" display="https://fbref.com/en/players/afed6722/Valentino-Livramento" xr:uid="{C0125EBD-8628-417E-B601-4CD232C1B9D1}"/>
    <hyperlink ref="C285" r:id="rId1129" display="https://fbref.com/en/country/ENG/England-Football" xr:uid="{44599EC9-2263-4D2C-A8C9-207337DE32A2}"/>
    <hyperlink ref="E285" r:id="rId1130" display="https://fbref.com/en/squads/b2b47a98/Newcastle-United-Stats" xr:uid="{7F20B5F3-2C9D-46FC-9C8B-8BB435E0D0A2}"/>
    <hyperlink ref="AD285" r:id="rId1131" display="https://fbref.com/en/players/afed6722/matchlogs/2023-2024/summary/Valentino-Livramento-Match-Logs" xr:uid="{C96F78F8-8012-4259-88BA-CDBBD3187203}"/>
    <hyperlink ref="B286" r:id="rId1132" display="https://fbref.com/en/players/d7553721/Giovani-Lo-Celso" xr:uid="{5E8BA1B0-76FD-4CF1-B781-4EEBD080905B}"/>
    <hyperlink ref="C286" r:id="rId1133" display="https://fbref.com/en/country/ARG/Argentina-Football" xr:uid="{076C4942-6B23-4E3A-9502-DED3A45B4B66}"/>
    <hyperlink ref="E286" r:id="rId1134" display="https://fbref.com/en/squads/361ca564/Tottenham-Hotspur-Stats" xr:uid="{2A6B28E9-0E39-40BB-9E83-E06BEBCF2D7F}"/>
    <hyperlink ref="AD286" r:id="rId1135" display="https://fbref.com/en/players/d7553721/matchlogs/2023-2024/summary/Giovani-Lo-Celso-Match-Logs" xr:uid="{79F6F540-98A9-4AB4-BB54-CA98F547C315}"/>
    <hyperlink ref="B287" r:id="rId1136" display="https://fbref.com/en/players/37118440/Tom-Lockyer" xr:uid="{882E2E8E-4CD3-40A1-84D1-508FDC51A8DF}"/>
    <hyperlink ref="C287" r:id="rId1137" display="https://fbref.com/en/country/WAL/Wales-Football" xr:uid="{E777641E-3544-4B7B-AF6A-DFB5614FCC7D}"/>
    <hyperlink ref="E287" r:id="rId1138" display="https://fbref.com/en/squads/e297cd13/Luton-Town-Stats" xr:uid="{EB44FB56-1F9E-4AC8-93E2-0B2B0003DF5D}"/>
    <hyperlink ref="AD287" r:id="rId1139" display="https://fbref.com/en/players/37118440/matchlogs/2023-2024/summary/Tom-Lockyer-Match-Logs" xr:uid="{FEE75933-BCBD-4179-BD20-AF6A6BB6BF9D}"/>
    <hyperlink ref="B288" r:id="rId1140" display="https://fbref.com/en/players/165cf989/Andy-Lonergan" xr:uid="{9C3290D5-7E24-4F9A-BCE9-48AED7565DC0}"/>
    <hyperlink ref="C288" r:id="rId1141" display="https://fbref.com/en/country/IRL/Republic-of-Ireland-Football" xr:uid="{91A48F36-70DF-42D3-925F-331AD2D5BDA1}"/>
    <hyperlink ref="E288" r:id="rId1142" display="https://fbref.com/en/squads/d3fd31cc/Everton-Stats" xr:uid="{C7812361-8799-4255-BFB1-17BB0B404478}"/>
    <hyperlink ref="AD288" r:id="rId1143" display="https://fbref.com/en/players/165cf989/matchlogs/2023-2024/summary/Andy-Lonergan-Match-Logs" xr:uid="{19263905-A8F0-4FDC-96E1-5DCA8D0E3E37}"/>
    <hyperlink ref="B289" r:id="rId1144" display="https://fbref.com/en/players/a2b105e0/Sean-Longstaff" xr:uid="{181D8EA8-88DA-473D-9987-DE2D79A46F71}"/>
    <hyperlink ref="C289" r:id="rId1145" display="https://fbref.com/en/country/ENG/England-Football" xr:uid="{FC84F19A-B7A9-48EE-9960-CA625A4DC7D1}"/>
    <hyperlink ref="E289" r:id="rId1146" display="https://fbref.com/en/squads/b2b47a98/Newcastle-United-Stats" xr:uid="{45760F25-7614-441C-B77B-0E39FA54D9FF}"/>
    <hyperlink ref="AD289" r:id="rId1147" display="https://fbref.com/en/players/a2b105e0/matchlogs/2023-2024/summary/Sean-Longstaff-Match-Logs" xr:uid="{EA99452E-4CAB-4550-9F46-A70002842B68}"/>
    <hyperlink ref="B290" r:id="rId1148" display="https://fbref.com/en/players/7af88b33/Max-Lowe" xr:uid="{F4C938E2-69D8-4A45-91B7-3A700A6ECB3C}"/>
    <hyperlink ref="C290" r:id="rId1149" display="https://fbref.com/en/country/ENG/England-Football" xr:uid="{D3572782-FD18-48C3-B5D8-7E56D5C77EF6}"/>
    <hyperlink ref="E290" r:id="rId1150" display="https://fbref.com/en/squads/1df6b87e/Sheffield-United-Stats" xr:uid="{8AF01C76-C103-460A-A851-C2801449FDE9}"/>
    <hyperlink ref="AD290" r:id="rId1151" display="https://fbref.com/en/players/7af88b33/matchlogs/2023-2024/summary/Max-Lowe-Match-Logs" xr:uid="{361847A5-A069-44E7-AF50-DBCF78B7A2A4}"/>
    <hyperlink ref="B291" r:id="rId1152" display="https://fbref.com/en/players/6f7d826d/Douglas-Luiz" xr:uid="{294211C8-F9C0-47F4-9B8C-8234A20CCA21}"/>
    <hyperlink ref="C291" r:id="rId1153" display="https://fbref.com/en/country/BRA/Brazil-Football" xr:uid="{499AF175-BD4F-4BE2-81FC-D44D9A0F8364}"/>
    <hyperlink ref="E291" r:id="rId1154" display="https://fbref.com/en/squads/8602292d/Aston-Villa-Stats" xr:uid="{0817A6A6-4A39-4087-B33D-A2E76FBFBE84}"/>
    <hyperlink ref="AD291" r:id="rId1155" display="https://fbref.com/en/players/6f7d826d/matchlogs/2023-2024/summary/Douglas-Luiz-Match-Logs" xr:uid="{ECC32809-C7D6-4FE1-9271-A60E616DB5A8}"/>
    <hyperlink ref="B292" r:id="rId1156" display="https://fbref.com/en/players/c6e8cf1f/Sasa-Lukic" xr:uid="{167D9874-F34F-4431-9924-C4B9CBF20AA5}"/>
    <hyperlink ref="C292" r:id="rId1157" display="https://fbref.com/en/country/SRB/Serbia-Football" xr:uid="{15CB146E-1627-4D56-993A-768EC32411B8}"/>
    <hyperlink ref="E292" r:id="rId1158" display="https://fbref.com/en/squads/fd962109/Fulham-Stats" xr:uid="{91D65618-BA16-4125-BC39-7067D4CA644B}"/>
    <hyperlink ref="AD292" r:id="rId1159" display="https://fbref.com/en/players/c6e8cf1f/matchlogs/2023-2024/summary/Sasa-Lukic-Match-Logs" xr:uid="{BB61BB88-8F60-4C72-A4CC-E0DC36860548}"/>
    <hyperlink ref="B293" r:id="rId1160" display="https://fbref.com/en/players/cab9634e/Ian-Maatsen" xr:uid="{20E08E1D-7F6E-44B4-9A3E-1344E52A7A7A}"/>
    <hyperlink ref="C293" r:id="rId1161" display="https://fbref.com/en/country/NED/Netherlands-Football" xr:uid="{81E22BAF-7A11-4C07-A254-83D231FE8BF4}"/>
    <hyperlink ref="E293" r:id="rId1162" display="https://fbref.com/en/squads/cff3d9bb/Chelsea-Stats" xr:uid="{9058C1C0-B699-4714-AD44-A14B08162FE8}"/>
    <hyperlink ref="AD293" r:id="rId1163" display="https://fbref.com/en/players/cab9634e/matchlogs/2023-2024/summary/Ian-Maatsen-Match-Logs" xr:uid="{C07FF2D6-BCA1-47AC-8C44-5664BFC374CF}"/>
    <hyperlink ref="B294" r:id="rId1164" display="https://fbref.com/en/players/83d074ff/Alexis-Mac-Allister" xr:uid="{D497222B-19E9-43DF-B371-A1174DA30522}"/>
    <hyperlink ref="C294" r:id="rId1165" display="https://fbref.com/en/country/ARG/Argentina-Football" xr:uid="{FBDDEA30-7C6F-46F7-8AF4-4362ABD411A2}"/>
    <hyperlink ref="E294" r:id="rId1166" display="https://fbref.com/en/squads/822bd0ba/Liverpool-Stats" xr:uid="{A765DE4A-664E-4C3C-9F37-80C06BB9B677}"/>
    <hyperlink ref="AD294" r:id="rId1167" display="https://fbref.com/en/players/83d074ff/matchlogs/2023-2024/summary/Alexis-Mac-Allister-Match-Logs" xr:uid="{FC90A27E-D6C1-4588-AB97-C1C50C646087}"/>
    <hyperlink ref="B295" r:id="rId1168" display="https://fbref.com/en/players/ee38d9c5/James-Maddison" xr:uid="{8AC9F987-248D-41B0-81B7-E1ED86D1F2A5}"/>
    <hyperlink ref="C295" r:id="rId1169" display="https://fbref.com/en/country/ENG/England-Football" xr:uid="{5402B5DB-99C1-48FC-B975-B56008C27A7C}"/>
    <hyperlink ref="E295" r:id="rId1170" display="https://fbref.com/en/squads/361ca564/Tottenham-Hotspur-Stats" xr:uid="{31F69B6F-4A7A-4F78-9897-FEADA01F0E31}"/>
    <hyperlink ref="AD295" r:id="rId1171" display="https://fbref.com/en/players/ee38d9c5/matchlogs/2023-2024/summary/James-Maddison-Match-Logs" xr:uid="{BA415C2E-E0EB-4E3C-8E12-3F149DD43FD3}"/>
    <hyperlink ref="B296" r:id="rId1172" display="https://fbref.com/en/players/bf34eebd/Noni-Madueke" xr:uid="{3C40F26C-E43E-4305-AC2A-21C282BB2D6B}"/>
    <hyperlink ref="C296" r:id="rId1173" display="https://fbref.com/en/country/ENG/England-Football" xr:uid="{76FF19BB-2068-4BF2-83D0-43167B7E98BC}"/>
    <hyperlink ref="E296" r:id="rId1174" display="https://fbref.com/en/squads/cff3d9bb/Chelsea-Stats" xr:uid="{E43EEB91-D6D7-47DC-AFF3-6EF80920FEBD}"/>
    <hyperlink ref="AD296" r:id="rId1175" display="https://fbref.com/en/players/bf34eebd/matchlogs/2023-2024/summary/Noni-Madueke-Match-Logs" xr:uid="{C2867EDF-710E-4651-8921-54E32D183BB8}"/>
    <hyperlink ref="B297" r:id="rId1176" display="https://fbref.com/en/players/d8931174/Harry-Maguire" xr:uid="{22B98BCE-1A8B-4DF8-8E84-98DAAA40A0ED}"/>
    <hyperlink ref="C297" r:id="rId1177" display="https://fbref.com/en/country/ENG/England-Football" xr:uid="{A5E2C424-2C02-44CE-BA08-1521EF151DBB}"/>
    <hyperlink ref="E297" r:id="rId1178" display="https://fbref.com/en/squads/19538871/Manchester-United-Stats" xr:uid="{5FE4636F-5BD6-43B1-BE87-73034554DCE1}"/>
    <hyperlink ref="AD297" r:id="rId1179" display="https://fbref.com/en/players/d8931174/matchlogs/2023-2024/summary/Harry-Maguire-Match-Logs" xr:uid="{6E9988FC-4D87-4626-89BD-3626FDDB7046}"/>
    <hyperlink ref="B298" r:id="rId1180" display="https://fbref.com/en/players/a572e291/Orel-Mangala" xr:uid="{46D90178-C648-4A05-AC62-2AF43AB87BEC}"/>
    <hyperlink ref="C298" r:id="rId1181" display="https://fbref.com/en/country/BEL/Belgium-Football" xr:uid="{F86FF529-9A62-40B8-A1AF-9EAEA747F8F4}"/>
    <hyperlink ref="E298" r:id="rId1182" display="https://fbref.com/en/squads/e4a775cb/Nottingham-Forest-Stats" xr:uid="{29229E34-110B-4DFC-9957-FC2E04EB8F71}"/>
    <hyperlink ref="AD298" r:id="rId1183" display="https://fbref.com/en/players/a572e291/matchlogs/2023-2024/summary/Orel-Mangala-Match-Logs" xr:uid="{F5EA11C4-DD69-49AB-8B38-2488F715F1B5}"/>
    <hyperlink ref="B299" r:id="rId1184" display="https://fbref.com/en/players/d7f99582/Benson-Manuel" xr:uid="{B9CE95A5-549C-4C91-9A66-6028EA157053}"/>
    <hyperlink ref="C299" r:id="rId1185" display="https://fbref.com/en/country/BEL/Belgium-Football" xr:uid="{21B6FADF-F835-4DF5-9436-3982EDD9DF22}"/>
    <hyperlink ref="E299" r:id="rId1186" display="https://fbref.com/en/squads/943e8050/Burnley-Stats" xr:uid="{E1F97699-3E84-4D38-BB58-0E1B5D96ACD3}"/>
    <hyperlink ref="AD299" r:id="rId1187" display="https://fbref.com/en/players/d7f99582/matchlogs/2023-2024/summary/Benson-Manuel-Match-Logs" xr:uid="{EE374F02-9424-4FCA-9761-1E961D98CE7B}"/>
    <hyperlink ref="B300" r:id="rId1188" display="https://fbref.com/en/players/bb5fbd2b/Solly-March" xr:uid="{8378E4E0-CC15-4239-870E-B71487C43B85}"/>
    <hyperlink ref="C300" r:id="rId1189" display="https://fbref.com/en/country/ENG/England-Football" xr:uid="{BABF7962-9BCB-42FC-876E-D6AF86EB5F4E}"/>
    <hyperlink ref="E300" r:id="rId1190" display="https://fbref.com/en/squads/d07537b9/Brighton-and-Hove-Albion-Stats" xr:uid="{BB07B518-EA64-4BFA-8EAE-3B81427A8041}"/>
    <hyperlink ref="AD300" r:id="rId1191" display="https://fbref.com/en/players/bb5fbd2b/matchlogs/2023-2024/summary/Solly-March-Match-Logs" xr:uid="{3E58CB5E-C33A-46CB-9B37-D01C52D01D8E}"/>
    <hyperlink ref="B301" r:id="rId1192" display="https://fbref.com/en/players/7923301c/Louie-Marsh" xr:uid="{9F65C2CD-E110-4504-8DF0-6A8073B298F3}"/>
    <hyperlink ref="C301" r:id="rId1193" display="https://fbref.com/en/country/ENG/England-Football" xr:uid="{1C53B999-42F8-4303-8AB5-2BB7FFD13FBB}"/>
    <hyperlink ref="E301" r:id="rId1194" display="https://fbref.com/en/squads/1df6b87e/Sheffield-United-Stats" xr:uid="{4509A52E-ABD0-405F-A7E4-DF4C127D31D1}"/>
    <hyperlink ref="AD301" r:id="rId1195" display="https://fbref.com/en/players/7923301c/matchlogs/2023-2024/summary/Louie-Marsh-Match-Logs" xr:uid="{3E61021D-8C8B-47BF-A541-9D678CCC7F79}"/>
    <hyperlink ref="B302" r:id="rId1196" display="https://fbref.com/en/players/a79abd8b/Filip-Marshall" xr:uid="{F815DF5D-BD21-46A3-AB3E-0A9D25CFA314}"/>
    <hyperlink ref="C302" r:id="rId1197" display="https://fbref.com/en/country/ENG/England-Football" xr:uid="{80C5DCC4-58E0-429F-8E5A-F5A6864AED99}"/>
    <hyperlink ref="E302" r:id="rId1198" display="https://fbref.com/en/squads/8602292d/Aston-Villa-Stats" xr:uid="{0867B5EA-CF8C-42D3-9B49-086739128496}"/>
    <hyperlink ref="AD302" r:id="rId1199" display="https://fbref.com/en/players/a79abd8b/matchlogs/2023-2024/summary/Filip-Marshall-Match-Logs" xr:uid="{AF5759CC-0D2D-439D-BF1E-4B945BDC459D}"/>
    <hyperlink ref="B303" r:id="rId1200" display="https://fbref.com/en/players/8b788c01/Anthony-Martial" xr:uid="{2C75634A-445F-4C9F-B5F7-A8793A34FD59}"/>
    <hyperlink ref="C303" r:id="rId1201" display="https://fbref.com/en/country/FRA/France-Football" xr:uid="{3119E77E-B3FC-4E01-A0BC-2BF7014E9BFB}"/>
    <hyperlink ref="E303" r:id="rId1202" display="https://fbref.com/en/squads/19538871/Manchester-United-Stats" xr:uid="{89431613-0946-4B41-ADA9-36039738FD22}"/>
    <hyperlink ref="AD303" r:id="rId1203" display="https://fbref.com/en/players/8b788c01/matchlogs/2023-2024/summary/Anthony-Martial-Match-Logs" xr:uid="{652CA478-1D09-402D-B9DB-31715FA8D609}"/>
    <hyperlink ref="B304" r:id="rId1204" display="https://fbref.com/en/players/48a5a5d6/Gabriel-Martinelli" xr:uid="{7BFB3788-3D1F-46B1-99EF-B27E31BA2B58}"/>
    <hyperlink ref="C304" r:id="rId1205" display="https://fbref.com/en/country/BRA/Brazil-Football" xr:uid="{3E8D3503-41D8-435F-AE81-7739ADE1D7B8}"/>
    <hyperlink ref="E304" r:id="rId1206" display="https://fbref.com/en/squads/18bb7c10/Arsenal-Stats" xr:uid="{3A15BFE2-1541-4F16-8663-F6E3489A3991}"/>
    <hyperlink ref="AD304" r:id="rId1207" display="https://fbref.com/en/players/48a5a5d6/matchlogs/2023-2024/summary/Gabriel-Martinelli-Match-Logs" xr:uid="{F18DD9D2-B3E0-40AE-9699-761483523D2A}"/>
    <hyperlink ref="B305" r:id="rId1208" display="https://fbref.com/en/players/7956236f/Emiliano-Martinez" xr:uid="{AD53C010-4CED-434C-846B-D399C197B980}"/>
    <hyperlink ref="C305" r:id="rId1209" display="https://fbref.com/en/country/ARG/Argentina-Football" xr:uid="{4240E236-722B-49CB-88DB-AFD6F816EB80}"/>
    <hyperlink ref="E305" r:id="rId1210" display="https://fbref.com/en/squads/8602292d/Aston-Villa-Stats" xr:uid="{C7AE5C16-819D-4C18-9135-046E56BD6741}"/>
    <hyperlink ref="AD305" r:id="rId1211" display="https://fbref.com/en/players/7956236f/matchlogs/2023-2024/summary/Emiliano-Martinez-Match-Logs" xr:uid="{8B99B862-2CFB-48E9-A2B7-9A5BC32E0E3C}"/>
    <hyperlink ref="B306" r:id="rId1212" display="https://fbref.com/en/players/bac46a10/Lisandro-Martinez" xr:uid="{AFEE7B7A-EBD5-4DFF-AEA8-498DDF684D58}"/>
    <hyperlink ref="C306" r:id="rId1213" display="https://fbref.com/en/country/ARG/Argentina-Football" xr:uid="{AB40D457-7FB6-4261-8F67-9C522E39B247}"/>
    <hyperlink ref="E306" r:id="rId1214" display="https://fbref.com/en/squads/19538871/Manchester-United-Stats" xr:uid="{D360D391-AC3B-4CA2-ABAE-8B0087574EEA}"/>
    <hyperlink ref="AD306" r:id="rId1215" display="https://fbref.com/en/players/bac46a10/matchlogs/2023-2024/summary/Lisandro-Martinez-Match-Logs" xr:uid="{78B42D14-2005-417E-BCDA-EF0C0DC560DE}"/>
    <hyperlink ref="B307" r:id="rId1216" display="https://fbref.com/en/players/feb5d972/Pape-Matar-Sarr" xr:uid="{D6718907-810A-407E-99F9-9DACDF8FBF75}"/>
    <hyperlink ref="C307" r:id="rId1217" display="https://fbref.com/en/country/SEN/Senegal-Football" xr:uid="{1F911A20-09E4-4D75-B0D9-ED70DAD2DE4F}"/>
    <hyperlink ref="E307" r:id="rId1218" display="https://fbref.com/en/squads/361ca564/Tottenham-Hotspur-Stats" xr:uid="{34243829-4EF7-4833-9E92-92E8D04E7360}"/>
    <hyperlink ref="AD307" r:id="rId1219" display="https://fbref.com/en/players/feb5d972/matchlogs/2023-2024/summary/Pape-Matar-Sarr-Match-Logs" xr:uid="{DBF16F5A-216E-4F18-BA9F-3AB647A22B02}"/>
    <hyperlink ref="B308" r:id="rId1220" display="https://fbref.com/en/players/50e6dc35/Jean-Philippe-Mateta" xr:uid="{E090E0BE-DF32-41EF-8FB8-D4AD24043539}"/>
    <hyperlink ref="C308" r:id="rId1221" display="https://fbref.com/en/country/FRA/France-Football" xr:uid="{B429FE03-1B58-40E5-BB94-C0686EF6ED38}"/>
    <hyperlink ref="E308" r:id="rId1222" display="https://fbref.com/en/squads/47c64c55/Crystal-Palace-Stats" xr:uid="{6574DA73-6A87-42E8-8622-B3D95DAA4FCC}"/>
    <hyperlink ref="AD308" r:id="rId1223" display="https://fbref.com/en/players/50e6dc35/matchlogs/2023-2024/summary/Jean-Philippe-Mateta-Match-Logs" xr:uid="{FF62490A-FD7B-4E22-8545-64BF5742AFF6}"/>
    <hyperlink ref="B309" r:id="rId1224" display="https://fbref.com/en/players/b217ef29/Joel-Matip" xr:uid="{9C531508-0556-4767-BC02-C56BE7384178}"/>
    <hyperlink ref="C309" r:id="rId1225" display="https://fbref.com/en/country/CMR/Cameroon-Football" xr:uid="{0182DF5D-DB06-44C0-87AF-86CCB2BC3008}"/>
    <hyperlink ref="E309" r:id="rId1226" display="https://fbref.com/en/squads/822bd0ba/Liverpool-Stats" xr:uid="{B10B5D32-B642-448A-8C9B-7E764B98A1AA}"/>
    <hyperlink ref="AD309" r:id="rId1227" display="https://fbref.com/en/players/b217ef29/matchlogs/2023-2024/summary/Joel-Matip-Match-Logs" xr:uid="{27DB9083-B3BE-40B4-84A8-54E6B144A8FC}"/>
    <hyperlink ref="B310" r:id="rId1228" display="https://fbref.com/en/players/ed383e43/Alex-Matos" xr:uid="{EB4B5C87-FB24-44C8-B511-4210CB7C90C0}"/>
    <hyperlink ref="C310" r:id="rId1229" display="https://fbref.com/en/country/ENG/England-Football" xr:uid="{21F9E760-E6CE-477E-AC96-90A7FE935446}"/>
    <hyperlink ref="E310" r:id="rId1230" display="https://fbref.com/en/squads/cff3d9bb/Chelsea-Stats" xr:uid="{6DA71069-CD6B-48A7-950D-9EE877F05EDE}"/>
    <hyperlink ref="AD310" r:id="rId1231" display="https://fbref.com/en/players/ed383e43/matchlogs/2023-2024/summary/Alex-Matos-Match-Logs" xr:uid="{EAC7E573-A4D6-4F80-B471-8ACFF22A967E}"/>
    <hyperlink ref="B311" r:id="rId1232" display="https://fbref.com/en/players/27f4f772/Remi-Matthews" xr:uid="{BF496F8B-3330-40C9-A995-F7E0B229D788}"/>
    <hyperlink ref="C311" r:id="rId1233" display="https://fbref.com/en/country/ENG/England-Football" xr:uid="{F7988201-002C-44C4-8F40-DA56F2AB9585}"/>
    <hyperlink ref="E311" r:id="rId1234" display="https://fbref.com/en/squads/47c64c55/Crystal-Palace-Stats" xr:uid="{2ECEE113-A1B4-4E82-BE0B-27A0BE20750B}"/>
    <hyperlink ref="AD311" r:id="rId1235" display="https://fbref.com/en/players/27f4f772/matchlogs/2023-2024/summary/Remi-Matthews-Match-Logs" xr:uid="{241B5735-A993-400B-A08E-DA38B1666C84}"/>
    <hyperlink ref="B312" r:id="rId1236" display="https://fbref.com/en/players/4bcf39f6/Neal-Maupay" xr:uid="{71C93932-9020-411F-BDAD-F0489EF647B9}"/>
    <hyperlink ref="C312" r:id="rId1237" display="https://fbref.com/en/country/FRA/France-Football" xr:uid="{379EE1DB-687D-4930-8676-A9AC47E35242}"/>
    <hyperlink ref="E312" r:id="rId1238" display="https://fbref.com/en/squads/cd051869/Brentford-Stats" xr:uid="{BAC5CCD4-280B-4542-8624-68D5FB6134EE}"/>
    <hyperlink ref="AD312" r:id="rId1239" display="https://fbref.com/en/players/4bcf39f6/matchlogs/2023-2024/summary/Neal-Maupay-Match-Logs" xr:uid="{564B8EC3-9DDA-487E-8F12-2507EE18FDC7}"/>
    <hyperlink ref="B313" r:id="rId1240" display="https://fbref.com/en/players/4bcf39f6/Neal-Maupay" xr:uid="{8EC2BE81-E209-4757-88DE-359947E42190}"/>
    <hyperlink ref="C313" r:id="rId1241" display="https://fbref.com/en/country/FRA/France-Football" xr:uid="{7E954453-684C-494A-AE3B-E3F17BACD499}"/>
    <hyperlink ref="E313" r:id="rId1242" display="https://fbref.com/en/squads/d3fd31cc/Everton-Stats" xr:uid="{9E813215-35A4-4C22-A151-2041C064C095}"/>
    <hyperlink ref="AD313" r:id="rId1243" display="https://fbref.com/en/players/4bcf39f6/matchlogs/2023-2024/summary/Neal-Maupay-Match-Logs" xr:uid="{74D5405B-3AE5-4BC7-8FCF-268E503FF677}"/>
    <hyperlink ref="B314" r:id="rId1244" display="https://fbref.com/en/players/00963611/Konstantinos-Mavropanos" xr:uid="{2322BF87-CB7C-46AC-8EEB-266D2EE26EDA}"/>
    <hyperlink ref="C314" r:id="rId1245" display="https://fbref.com/en/country/GRE/Greece-Football" xr:uid="{82E818B1-5757-42CE-BE00-0711853E8165}"/>
    <hyperlink ref="E314" r:id="rId1246" display="https://fbref.com/en/squads/7c21e445/West-Ham-United-Stats" xr:uid="{48447F98-6ED8-44D2-96D2-5B2A98E355F7}"/>
    <hyperlink ref="AD314" r:id="rId1247" display="https://fbref.com/en/players/00963611/matchlogs/2023-2024/summary/Konstantinos-Mavropanos-Match-Logs" xr:uid="{EAB476E6-FE2A-4420-A97F-E0A38B9B69AA}"/>
    <hyperlink ref="B315" r:id="rId1248" display="https://fbref.com/en/players/493924a7/Kevin-Mbabu" xr:uid="{44BF2811-63FF-4B95-B31C-0B6931879C55}"/>
    <hyperlink ref="C315" r:id="rId1249" display="https://fbref.com/en/country/SUI/Switzerland-Football" xr:uid="{21F6C4F4-12B6-400C-B2C3-39D267403B88}"/>
    <hyperlink ref="E315" r:id="rId1250" display="https://fbref.com/en/squads/fd962109/Fulham-Stats" xr:uid="{1B47A800-1070-41C4-B7E3-D6AB10F367AE}"/>
    <hyperlink ref="AD315" r:id="rId1251" display="https://fbref.com/en/players/493924a7/matchlogs/2023-2024/summary/Kevin-Mbabu-Match-Logs" xr:uid="{CC1DB896-A353-4939-A5C7-E29C802AE374}"/>
    <hyperlink ref="B316" r:id="rId1252" display="https://fbref.com/en/players/6afaebf2/Bryan-Mbeumo" xr:uid="{78D2B6A0-3615-46E8-831C-60369A8DE2B6}"/>
    <hyperlink ref="C316" r:id="rId1253" display="https://fbref.com/en/country/CMR/Cameroon-Football" xr:uid="{A2E5747F-05FD-4D68-B463-D62C2DEF6650}"/>
    <hyperlink ref="E316" r:id="rId1254" display="https://fbref.com/en/squads/cd051869/Brentford-Stats" xr:uid="{FB7C20A0-716E-484C-8EC9-F5FE26182185}"/>
    <hyperlink ref="AD316" r:id="rId1255" display="https://fbref.com/en/players/6afaebf2/matchlogs/2023-2024/summary/Bryan-Mbeumo-Match-Logs" xr:uid="{AFBAF18C-B9D0-4044-9E93-6F628E7137E9}"/>
    <hyperlink ref="B317" r:id="rId1256" display="https://fbref.com/en/players/96593e89/James-Mcatee" xr:uid="{16383CF1-1E81-4339-8BCD-953F149AD5A8}"/>
    <hyperlink ref="C317" r:id="rId1257" display="https://fbref.com/en/country/ENG/England-Football" xr:uid="{68963B3C-2738-4D9D-87FF-55C2366AD734}"/>
    <hyperlink ref="E317" r:id="rId1258" display="https://fbref.com/en/squads/1df6b87e/Sheffield-United-Stats" xr:uid="{05881885-8F5F-4583-97E3-F25189846C44}"/>
    <hyperlink ref="AD317" r:id="rId1259" display="https://fbref.com/en/players/96593e89/matchlogs/2023-2024/summary/James-Mcatee-Match-Logs" xr:uid="{F8D88382-E035-4619-A846-1B13F7BB1B02}"/>
    <hyperlink ref="B318" r:id="rId1260" display="https://fbref.com/en/players/96593e89/James-Mcatee" xr:uid="{D122402E-165E-45C0-90BB-3EB554140FDC}"/>
    <hyperlink ref="C318" r:id="rId1261" display="https://fbref.com/en/country/ENG/England-Football" xr:uid="{6A11CD49-DE62-4BD3-B886-135CFA2D962D}"/>
    <hyperlink ref="E318" r:id="rId1262" display="https://fbref.com/en/squads/b8fd03ef/Manchester-City-Stats" xr:uid="{A8818907-05FF-4986-9134-5D2DAB44DD2F}"/>
    <hyperlink ref="AD318" r:id="rId1263" display="https://fbref.com/en/players/96593e89/matchlogs/2023-2024/summary/James-Mcatee-Match-Logs" xr:uid="{4500BBD3-047A-4AA9-B955-5CEE35F11FF7}"/>
    <hyperlink ref="B319" r:id="rId1264" display="https://fbref.com/en/players/5c42b6b6/John-Mcatee" xr:uid="{92ACC46C-2725-4318-9F1B-96BF2A19CCA5}"/>
    <hyperlink ref="C319" r:id="rId1265" display="https://fbref.com/en/country/ENG/England-Football" xr:uid="{54FD121D-D170-4787-A5A2-2D6DA02166A0}"/>
    <hyperlink ref="E319" r:id="rId1266" display="https://fbref.com/en/squads/e297cd13/Luton-Town-Stats" xr:uid="{BD54DFC3-48BB-49E5-A66A-0CE44543BE04}"/>
    <hyperlink ref="AD319" r:id="rId1267" display="https://fbref.com/en/players/5c42b6b6/matchlogs/2023-2024/summary/John-Mcatee-Match-Logs" xr:uid="{D89DDD0F-A7DD-49DD-A53E-07EC4553025F}"/>
    <hyperlink ref="B320" r:id="rId1268" display="https://fbref.com/en/players/78b8ac63/Oliver-McBurnie" xr:uid="{ACDC401F-9B28-4BBC-AD67-DC827FA21F12}"/>
    <hyperlink ref="C320" r:id="rId1269" display="https://fbref.com/en/country/SCO/Scotland-Football" xr:uid="{F1E7D857-7A13-4B90-A117-1BDAA739C2CF}"/>
    <hyperlink ref="E320" r:id="rId1270" display="https://fbref.com/en/squads/1df6b87e/Sheffield-United-Stats" xr:uid="{D150BD0D-D014-4E99-8151-2E1740B8DE2D}"/>
    <hyperlink ref="AD320" r:id="rId1271" display="https://fbref.com/en/players/78b8ac63/matchlogs/2023-2024/summary/Oliver-McBurnie-Match-Logs" xr:uid="{9E8BB85C-2278-447B-8909-A245A96C8261}"/>
    <hyperlink ref="B321" r:id="rId1272" display="https://fbref.com/en/players/bf973eeb/James-McConnell" xr:uid="{F632E144-A712-4E18-A67A-F233B0031456}"/>
    <hyperlink ref="C321" r:id="rId1273" display="https://fbref.com/en/country/ENG/England-Football" xr:uid="{DFC0C815-D059-4ACA-BBCE-2A6F7C8BE93E}"/>
    <hyperlink ref="E321" r:id="rId1274" display="https://fbref.com/en/squads/822bd0ba/Liverpool-Stats" xr:uid="{975F15D8-43B3-4BBB-9D2C-C8EA4944DC2C}"/>
    <hyperlink ref="AD321" r:id="rId1275" display="https://fbref.com/en/players/bf973eeb/matchlogs/2023-2024/summary/James-McConnell-Match-Logs" xr:uid="{EEEC23D1-CCC8-459E-BEC1-6874959C503C}"/>
    <hyperlink ref="B322" r:id="rId1276" display="https://fbref.com/en/players/90f91999/John-McGinn" xr:uid="{B98A12E9-0869-48F4-AA6E-DE0D1FAFC334}"/>
    <hyperlink ref="C322" r:id="rId1277" display="https://fbref.com/en/country/SCO/Scotland-Football" xr:uid="{86649045-7D1B-4C8B-8235-A7435D014906}"/>
    <hyperlink ref="E322" r:id="rId1278" display="https://fbref.com/en/squads/8602292d/Aston-Villa-Stats" xr:uid="{052726B9-2D9B-4697-8097-705BF06DEDEA}"/>
    <hyperlink ref="AD322" r:id="rId1279" display="https://fbref.com/en/players/90f91999/matchlogs/2023-2024/summary/John-McGinn-Match-Logs" xr:uid="{DE6648A5-3ED3-45B5-999A-F54D2925A77F}"/>
    <hyperlink ref="B323" r:id="rId1280" display="https://fbref.com/en/players/4e5a4cbc/Scott-McKenna" xr:uid="{24517B99-87CB-47EC-84AD-B245D874A61C}"/>
    <hyperlink ref="C323" r:id="rId1281" display="https://fbref.com/en/country/SCO/Scotland-Football" xr:uid="{6D3F8DAA-905A-4E90-BA29-BAE49E9CF54C}"/>
    <hyperlink ref="E323" r:id="rId1282" display="https://fbref.com/en/squads/e4a775cb/Nottingham-Forest-Stats" xr:uid="{BF242E68-675F-41AD-A1C5-61D8A1B98B10}"/>
    <hyperlink ref="AD323" r:id="rId1283" display="https://fbref.com/en/players/4e5a4cbc/matchlogs/2023-2024/summary/Scott-McKenna-Match-Logs" xr:uid="{E797CB15-C855-4939-B391-EF2527855E2C}"/>
    <hyperlink ref="B324" r:id="rId1284" display="https://fbref.com/en/players/fc15fb84/Dwight-McNeil" xr:uid="{A22162E0-8A3D-45B5-8905-4490CE5FC089}"/>
    <hyperlink ref="C324" r:id="rId1285" display="https://fbref.com/en/country/ENG/England-Football" xr:uid="{DD593AA7-122B-49C2-B9D4-C88708865F64}"/>
    <hyperlink ref="E324" r:id="rId1286" display="https://fbref.com/en/squads/d3fd31cc/Everton-Stats" xr:uid="{065C5C68-96DF-4397-B220-A7C57B6E79E9}"/>
    <hyperlink ref="AD324" r:id="rId1287" display="https://fbref.com/en/players/fc15fb84/matchlogs/2023-2024/summary/Dwight-McNeil-Match-Logs" xr:uid="{020E627D-1061-44CB-8051-79EA2ED8AA75}"/>
    <hyperlink ref="B325" r:id="rId1288" display="https://fbref.com/en/players/d93c2511/Scott-McTominay" xr:uid="{7B199B75-28D5-4F15-816A-E2479422718A}"/>
    <hyperlink ref="C325" r:id="rId1289" display="https://fbref.com/en/country/SCO/Scotland-Football" xr:uid="{336CD4DF-D112-4730-8C41-D5E311BAA6A3}"/>
    <hyperlink ref="E325" r:id="rId1290" display="https://fbref.com/en/squads/19538871/Manchester-United-Stats" xr:uid="{815BED55-0BF6-48DE-9ACC-43F5EF4E2B30}"/>
    <hyperlink ref="AD325" r:id="rId1291" display="https://fbref.com/en/players/d93c2511/matchlogs/2023-2024/summary/Scott-McTominay-Match-Logs" xr:uid="{ABB2AE29-086A-4FDA-8A46-1B71807C19BE}"/>
    <hyperlink ref="B326" r:id="rId1292" display="https://fbref.com/en/players/8df7a2fb/Ben-Mee" xr:uid="{6A3E1944-D420-42AB-8361-E9C4B4F2BFD4}"/>
    <hyperlink ref="C326" r:id="rId1293" display="https://fbref.com/en/country/ENG/England-Football" xr:uid="{15F527C0-6E9C-4C50-B045-50E3CF6DA21E}"/>
    <hyperlink ref="E326" r:id="rId1294" display="https://fbref.com/en/squads/cd051869/Brentford-Stats" xr:uid="{ACF8F574-601F-45D4-A5EF-11945F505675}"/>
    <hyperlink ref="AD326" r:id="rId1295" display="https://fbref.com/en/players/8df7a2fb/matchlogs/2023-2024/summary/Ben-Mee-Match-Logs" xr:uid="{658A54CD-5485-48B4-81E6-3AC1502ABC9D}"/>
    <hyperlink ref="B327" r:id="rId1296" display="https://fbref.com/en/players/ca22ccb0/Hannibal-Mejbri" xr:uid="{07C6E974-94CD-4D10-AE5D-1D31BBDFC17A}"/>
    <hyperlink ref="C327" r:id="rId1297" display="https://fbref.com/en/country/TUN/Tunisia-Football" xr:uid="{730AF279-5C12-40C8-BFAD-3D7B38364F52}"/>
    <hyperlink ref="E327" r:id="rId1298" display="https://fbref.com/en/squads/19538871/Manchester-United-Stats" xr:uid="{54E99185-77F4-435A-BA18-BC43905CB0D8}"/>
    <hyperlink ref="AD327" r:id="rId1299" display="https://fbref.com/en/players/ca22ccb0/matchlogs/2023-2024/summary/Hannibal-Mejbri-Match-Logs" xr:uid="{B8A1F695-036E-4700-BC60-13EBB4C873D9}"/>
    <hyperlink ref="B328" r:id="rId1300" display="https://fbref.com/en/players/91748070/Teden-Mengi" xr:uid="{102F189D-F574-425D-BC90-67C091D78538}"/>
    <hyperlink ref="C328" r:id="rId1301" display="https://fbref.com/en/country/ENG/England-Football" xr:uid="{08F6CEFF-5230-4DBC-A9E2-3E1DA1935B19}"/>
    <hyperlink ref="E328" r:id="rId1302" display="https://fbref.com/en/squads/e297cd13/Luton-Town-Stats" xr:uid="{3DB6F8DD-3153-43B1-B0CB-1BC5BFE19A01}"/>
    <hyperlink ref="AD328" r:id="rId1303" display="https://fbref.com/en/players/91748070/matchlogs/2023-2024/summary/Teden-Mengi-Match-Logs" xr:uid="{F2600D58-E505-410A-859F-71CF124FEC94}"/>
    <hyperlink ref="B329" r:id="rId1304" display="https://fbref.com/en/players/fed96827/Chris-Mepham" xr:uid="{4AA0A924-CDC5-4009-B4A5-D9FE4C19A6A7}"/>
    <hyperlink ref="C329" r:id="rId1305" display="https://fbref.com/en/country/WAL/Wales-Football" xr:uid="{E6FA148F-220E-407F-99F0-3F76414C1650}"/>
    <hyperlink ref="E329" r:id="rId1306" display="https://fbref.com/en/squads/4ba7cbea/Bournemouth-Stats" xr:uid="{0006F436-DB88-4623-83A1-16861C78717B}"/>
    <hyperlink ref="AD329" r:id="rId1307" display="https://fbref.com/en/players/fed96827/matchlogs/2023-2024/summary/Chris-Mepham-Match-Logs" xr:uid="{966A60B9-2380-43E1-83DA-A21D7ECE02B6}"/>
    <hyperlink ref="B330" r:id="rId1308" display="https://fbref.com/en/players/2f90f6b8/James-Milner" xr:uid="{C4161AD9-E736-4F8D-ABC1-EB3C1CB3F46D}"/>
    <hyperlink ref="C330" r:id="rId1309" display="https://fbref.com/en/country/ENG/England-Football" xr:uid="{E33C5CEB-8703-4418-A7DA-73794771824A}"/>
    <hyperlink ref="E330" r:id="rId1310" display="https://fbref.com/en/squads/d07537b9/Brighton-and-Hove-Albion-Stats" xr:uid="{ED2136BB-372A-46EB-A1D9-FC3C0A4853CC}"/>
    <hyperlink ref="AD330" r:id="rId1311" display="https://fbref.com/en/players/2f90f6b8/matchlogs/2023-2024/summary/James-Milner-Match-Logs" xr:uid="{D71747B8-E0D1-4D0F-9857-B3B8B1902A68}"/>
    <hyperlink ref="B331" r:id="rId1312" display="https://fbref.com/en/players/8397a50c/Tyrone-Mings" xr:uid="{8957DE54-FCFF-407F-81D3-1043CB92AFAB}"/>
    <hyperlink ref="C331" r:id="rId1313" display="https://fbref.com/en/country/ENG/England-Football" xr:uid="{03FE88CA-6D5E-4E4F-8BAE-E90AFAE0C5D6}"/>
    <hyperlink ref="E331" r:id="rId1314" display="https://fbref.com/en/squads/8602292d/Aston-Villa-Stats" xr:uid="{F062D21E-CC7E-47D0-A6CD-281188EFCD71}"/>
    <hyperlink ref="AD331" r:id="rId1315" display="https://fbref.com/en/players/8397a50c/matchlogs/2023-2024/summary/Tyrone-Mings-Match-Logs" xr:uid="{42A1E172-FDEA-4B57-9A80-9DAD915B7957}"/>
    <hyperlink ref="B332" r:id="rId1316" display="https://fbref.com/en/players/5cbd1eb0/Tyrick-Mitchell" xr:uid="{4165892D-6368-4390-AFB5-876A74FFB25E}"/>
    <hyperlink ref="C332" r:id="rId1317" display="https://fbref.com/en/country/ENG/England-Football" xr:uid="{DE92A743-622E-4D8B-8599-50CAAC5335A7}"/>
    <hyperlink ref="E332" r:id="rId1318" display="https://fbref.com/en/squads/47c64c55/Crystal-Palace-Stats" xr:uid="{83A4BAD5-0B9B-416C-A0D0-689C5C9D80A7}"/>
    <hyperlink ref="AD332" r:id="rId1319" display="https://fbref.com/en/players/5cbd1eb0/matchlogs/2023-2024/summary/Tyrick-Mitchell-Match-Logs" xr:uid="{A8667CCD-0CE1-4AFC-A6CC-74A9F6FC0BEA}"/>
    <hyperlink ref="B333" r:id="rId1320" display="https://fbref.com/en/players/74618572/Kaoru-Mitoma" xr:uid="{B2BD86B2-5BF2-4773-B97E-8AB5850786E0}"/>
    <hyperlink ref="C333" r:id="rId1321" display="https://fbref.com/en/country/JPN/Japan-Football" xr:uid="{BDB376B7-130A-481B-B7D7-D6BF18F50C24}"/>
    <hyperlink ref="E333" r:id="rId1322" display="https://fbref.com/en/squads/d07537b9/Brighton-and-Hove-Albion-Stats" xr:uid="{A57BC7C4-F92C-4F78-AA03-306FB81E3310}"/>
    <hyperlink ref="AD333" r:id="rId1323" display="https://fbref.com/en/players/74618572/matchlogs/2023-2024/summary/Kaoru-Mitoma-Match-Logs" xr:uid="{0F69205E-B53C-4FC5-88F4-B1940BEF2470}"/>
    <hyperlink ref="B334" r:id="rId1324" display="https://fbref.com/en/players/3925dbd6/Aleksandar-Mitrovic" xr:uid="{DA60E901-D30E-48D6-8807-E1EBD6C052B6}"/>
    <hyperlink ref="C334" r:id="rId1325" display="https://fbref.com/en/country/SRB/Serbia-Football" xr:uid="{62698F95-F3B0-40ED-AB2F-011307DE2BD6}"/>
    <hyperlink ref="E334" r:id="rId1326" display="https://fbref.com/en/squads/fd962109/Fulham-Stats" xr:uid="{79EAFE1B-A52B-4DD0-B080-3E14CE576567}"/>
    <hyperlink ref="AD334" r:id="rId1327" display="https://fbref.com/en/players/3925dbd6/matchlogs/2023-2024/summary/Aleksandar-Mitrovic-Match-Logs" xr:uid="{93C2107A-183B-45C1-B699-C07AC184B673}"/>
    <hyperlink ref="B335" r:id="rId1328" display="https://fbref.com/en/players/b62878a5/Kudus-Mohammed" xr:uid="{0A78B148-57DA-494F-8161-266C77F32383}"/>
    <hyperlink ref="C335" r:id="rId1329" display="https://fbref.com/en/country/GHA/Ghana-Football" xr:uid="{F9C82A56-0861-48FC-B1D0-924F18E6D14D}"/>
    <hyperlink ref="E335" r:id="rId1330" display="https://fbref.com/en/squads/7c21e445/West-Ham-United-Stats" xr:uid="{3D535EC7-9CFB-4075-9B31-2D735FEDB90A}"/>
    <hyperlink ref="AD335" r:id="rId1331" display="https://fbref.com/en/players/b62878a5/matchlogs/2023-2024/summary/Kudus-Mohammed-Match-Logs" xr:uid="{F70017F4-3FF8-42C1-927F-1DCA3E9D883B}"/>
    <hyperlink ref="B336" r:id="rId1332" display="https://fbref.com/en/players/374d5158/Gonzalo-Montiel" xr:uid="{09079EC7-6F07-4CB8-8FC5-097A1BE327D7}"/>
    <hyperlink ref="C336" r:id="rId1333" display="https://fbref.com/en/country/ARG/Argentina-Football" xr:uid="{60E9E578-CA1B-41FD-9CBC-02F94ECAE661}"/>
    <hyperlink ref="E336" r:id="rId1334" display="https://fbref.com/en/squads/e4a775cb/Nottingham-Forest-Stats" xr:uid="{582335DC-788F-4AB2-8A89-E0F769FB742D}"/>
    <hyperlink ref="AD336" r:id="rId1335" display="https://fbref.com/en/players/374d5158/matchlogs/2023-2024/summary/Gonzalo-Montiel-Match-Logs" xr:uid="{0E010DEA-BEE7-4C6F-A0C7-D29633344187}"/>
    <hyperlink ref="B337" r:id="rId1336" display="https://fbref.com/en/players/01ce9e70/Kieffer-Moore" xr:uid="{FB77F7E2-DFF2-4585-81F4-B17394601B42}"/>
    <hyperlink ref="C337" r:id="rId1337" display="https://fbref.com/en/country/WAL/Wales-Football" xr:uid="{98A91C65-3929-4B6A-9F2A-2F75AA226576}"/>
    <hyperlink ref="E337" r:id="rId1338" display="https://fbref.com/en/squads/4ba7cbea/Bournemouth-Stats" xr:uid="{A231C627-E0E3-4D4F-B3F1-39970234C607}"/>
    <hyperlink ref="AD337" r:id="rId1339" display="https://fbref.com/en/players/01ce9e70/matchlogs/2023-2024/summary/Kieffer-Moore-Match-Logs" xr:uid="{FF3505EF-21E7-4B62-A369-CA68DB17BBE8}"/>
    <hyperlink ref="B338" r:id="rId1340" display="https://fbref.com/en/players/12de1b0d/Diego-Moreira" xr:uid="{F5DC7B3F-88F2-4DCE-88FB-20086D0C1CF6}"/>
    <hyperlink ref="C338" r:id="rId1341" display="https://fbref.com/en/country/POR/Portugal-Football" xr:uid="{667803E5-6291-40A2-B294-18A573C989D5}"/>
    <hyperlink ref="E338" r:id="rId1342" display="https://fbref.com/en/squads/cff3d9bb/Chelsea-Stats" xr:uid="{8E19AF52-7F81-4A78-A62E-9F9E71BD9F5F}"/>
    <hyperlink ref="AD338" r:id="rId1343" display="https://fbref.com/en/players/12de1b0d/matchlogs/2023-2024/summary/Diego-Moreira-Match-Logs" xr:uid="{BFAC7508-5F4B-4917-B0F6-837F9A665950}"/>
    <hyperlink ref="B339" r:id="rId1344" display="https://fbref.com/en/players/16e9d0ea/Alex-Moreno" xr:uid="{F03C6DFC-63EC-49AC-8D23-FFA3E3E1029F}"/>
    <hyperlink ref="C339" r:id="rId1345" display="https://fbref.com/en/country/ESP/Spain-Football" xr:uid="{3FF1E246-E7B4-494D-A812-0E1DB291A5C6}"/>
    <hyperlink ref="E339" r:id="rId1346" display="https://fbref.com/en/squads/8602292d/Aston-Villa-Stats" xr:uid="{82577DCA-4404-4FCF-9723-4E06B5247B3B}"/>
    <hyperlink ref="AD339" r:id="rId1347" display="https://fbref.com/en/players/16e9d0ea/matchlogs/2023-2024/summary/Alex-Moreno-Match-Logs" xr:uid="{1E10CB35-CDC2-472A-902D-8EB0E7DE1221}"/>
    <hyperlink ref="B340" r:id="rId1348" display="https://fbref.com/en/players/2da834f1/Carlton-Morris" xr:uid="{18B5713F-0329-415A-8FB3-839B9203383A}"/>
    <hyperlink ref="C340" r:id="rId1349" display="https://fbref.com/en/country/ENG/England-Football" xr:uid="{D17C9CEA-05A6-4898-A760-B4D54C20C9BB}"/>
    <hyperlink ref="E340" r:id="rId1350" display="https://fbref.com/en/squads/e297cd13/Luton-Town-Stats" xr:uid="{60BAC188-DA54-4FF0-8304-E578401F7410}"/>
    <hyperlink ref="AD340" r:id="rId1351" display="https://fbref.com/en/players/2da834f1/matchlogs/2023-2024/summary/Carlton-Morris-Match-Logs" xr:uid="{DC21F24D-1AA6-4948-8189-5E6779AF7DCD}"/>
    <hyperlink ref="B341" r:id="rId1352" display="https://fbref.com/en/players/9674002f/Mason-Mount" xr:uid="{4A5D1D4D-E089-4A04-BBA8-A1EBAEDAEDB5}"/>
    <hyperlink ref="C341" r:id="rId1353" display="https://fbref.com/en/country/ENG/England-Football" xr:uid="{1E7E3EAE-FAC8-4F62-A086-5510D22E2F51}"/>
    <hyperlink ref="E341" r:id="rId1354" display="https://fbref.com/en/squads/19538871/Manchester-United-Stats" xr:uid="{29C23A1E-536D-4760-807C-F9994AC97EA1}"/>
    <hyperlink ref="AD341" r:id="rId1355" display="https://fbref.com/en/players/9674002f/matchlogs/2023-2024/summary/Mason-Mount-Match-Logs" xr:uid="{7C102EC1-0B91-47A0-BF77-6D3BC927B3C8}"/>
    <hyperlink ref="B342" r:id="rId1356" display="https://fbref.com/en/players/92868cb5/Divin-Mubama" xr:uid="{FDD96D07-58D9-41D3-BFCD-CDC6607562D9}"/>
    <hyperlink ref="C342" r:id="rId1357" display="https://fbref.com/en/country/ENG/England-Football" xr:uid="{57DAE79D-D546-4521-8F79-6A4647589ABB}"/>
    <hyperlink ref="E342" r:id="rId1358" display="https://fbref.com/en/squads/7c21e445/West-Ham-United-Stats" xr:uid="{A1169BB6-43C7-4DCD-A5DF-E489C25CA1FE}"/>
    <hyperlink ref="AD342" r:id="rId1359" display="https://fbref.com/en/players/92868cb5/matchlogs/2023-2024/summary/Divin-Mubama-Match-Logs" xr:uid="{593CE92B-0C73-4C7B-A4DA-710E097CB3F4}"/>
    <hyperlink ref="B343" r:id="rId1360" display="https://fbref.com/en/players/049a888d/Mykhailo-Mudryk" xr:uid="{674921DA-2568-4072-853C-AE600871EFEB}"/>
    <hyperlink ref="C343" r:id="rId1361" display="https://fbref.com/en/country/UKR/Ukraine-Football" xr:uid="{9878C297-3C74-48BF-AAB8-60B893E601BB}"/>
    <hyperlink ref="E343" r:id="rId1362" display="https://fbref.com/en/squads/cff3d9bb/Chelsea-Stats" xr:uid="{201B0C60-D3E4-4DDD-BA51-95EA42D6F6C0}"/>
    <hyperlink ref="AD343" r:id="rId1363" display="https://fbref.com/en/players/049a888d/matchlogs/2023-2024/summary/Mykhailo-Mudryk-Match-Logs" xr:uid="{0780863F-AC7F-49A2-A8AE-2F20A9DDE6C7}"/>
    <hyperlink ref="B344" r:id="rId1364" display="https://fbref.com/en/players/a755db8c/Rodrigo-Muniz" xr:uid="{57F67231-9408-4112-A4B5-5FD91BDB6EF5}"/>
    <hyperlink ref="C344" r:id="rId1365" display="https://fbref.com/en/country/BRA/Brazil-Football" xr:uid="{679B93E0-BE45-4D9F-B04F-DCFBBE490ED1}"/>
    <hyperlink ref="E344" r:id="rId1366" display="https://fbref.com/en/squads/fd962109/Fulham-Stats" xr:uid="{B63E019D-D793-41D3-A42F-675CC61A6416}"/>
    <hyperlink ref="AD344" r:id="rId1367" display="https://fbref.com/en/players/a755db8c/matchlogs/2023-2024/summary/Rodrigo-Muniz-Match-Logs" xr:uid="{C6812FC0-6509-4F72-88E1-CD44C724AE40}"/>
    <hyperlink ref="B345" r:id="rId1368" display="https://fbref.com/en/players/99aa1a84/Arijanet-Muric" xr:uid="{2F4F3349-A9F0-4315-BB72-6DCE1B159C97}"/>
    <hyperlink ref="C345" r:id="rId1369" display="https://fbref.com/en/country/KVX/Kosovo-Football" xr:uid="{568E2E88-59F3-43F4-AAEB-8DCE606723AD}"/>
    <hyperlink ref="E345" r:id="rId1370" display="https://fbref.com/en/squads/943e8050/Burnley-Stats" xr:uid="{25AB7ABB-42A5-4803-9FD9-D563227D7FA4}"/>
    <hyperlink ref="AD345" r:id="rId1371" display="https://fbref.com/en/players/99aa1a84/matchlogs/2023-2024/summary/Arijanet-Muric-Match-Logs" xr:uid="{45760DE1-22F7-46A4-AEC2-C897ABAECA33}"/>
    <hyperlink ref="B346" r:id="rId1372" display="https://fbref.com/en/players/de112b84/Jacob-Murphy" xr:uid="{B3AA2492-06DA-495D-B16F-36EE865D693A}"/>
    <hyperlink ref="C346" r:id="rId1373" display="https://fbref.com/en/country/ENG/England-Football" xr:uid="{46D8CFA5-AC6B-44FD-854E-3EC848B9C915}"/>
    <hyperlink ref="E346" r:id="rId1374" display="https://fbref.com/en/squads/b2b47a98/Newcastle-United-Stats" xr:uid="{2AA61A0D-A39C-4E3B-B14E-2C41984DAE51}"/>
    <hyperlink ref="AD346" r:id="rId1375" display="https://fbref.com/en/players/de112b84/matchlogs/2023-2024/summary/Jacob-Murphy-Match-Logs" xr:uid="{9D55DC52-98E2-4A12-BF5F-D2F12AA95FAC}"/>
    <hyperlink ref="B347" r:id="rId1376" display="https://fbref.com/en/players/30d4a2e5/Vitaliy-Mykolenko" xr:uid="{F9EF4567-71B9-4BBB-AA02-3324350324D7}"/>
    <hyperlink ref="C347" r:id="rId1377" display="https://fbref.com/en/country/UKR/Ukraine-Football" xr:uid="{8D56B249-1DBA-48DD-AF25-EE11BF7B79AB}"/>
    <hyperlink ref="E347" r:id="rId1378" display="https://fbref.com/en/squads/d3fd31cc/Everton-Stats" xr:uid="{F769374D-191C-4DA2-B6F0-4AD69E71B9A2}"/>
    <hyperlink ref="AD347" r:id="rId1379" display="https://fbref.com/en/players/30d4a2e5/matchlogs/2023-2024/summary/Vitaliy-Mykolenko-Match-Logs" xr:uid="{614B318A-44A2-4840-9F7F-ABE79DAFE044}"/>
    <hyperlink ref="B348" r:id="rId1380" display="https://fbref.com/en/players/de5b5570/Marvelous-Nakamba" xr:uid="{138EF704-DF5F-48D9-8EC4-59348A44640E}"/>
    <hyperlink ref="C348" r:id="rId1381" display="https://fbref.com/en/country/ZIM/Zimbabwe-Football" xr:uid="{4AB20E0C-96D9-43ED-BB7A-4EDB2587BD5C}"/>
    <hyperlink ref="E348" r:id="rId1382" display="https://fbref.com/en/squads/e297cd13/Luton-Town-Stats" xr:uid="{5145DF98-3C65-4778-9AEC-00129D335926}"/>
    <hyperlink ref="AD348" r:id="rId1383" display="https://fbref.com/en/players/de5b5570/matchlogs/2023-2024/summary/Marvelous-Nakamba-Match-Logs" xr:uid="{DBF5B1EA-6F97-4C55-9975-CFBFB9AA6DF0}"/>
    <hyperlink ref="B349" r:id="rId1384" display="https://fbref.com/en/players/c5bdb6e3/Reiss-Nelson" xr:uid="{7443D99D-ABDF-4C4F-8466-ABBA4DCFFE45}"/>
    <hyperlink ref="C349" r:id="rId1385" display="https://fbref.com/en/country/ENG/England-Football" xr:uid="{4FB2D655-9B2E-4972-8D7C-6FA6BFAE8EF8}"/>
    <hyperlink ref="E349" r:id="rId1386" display="https://fbref.com/en/squads/18bb7c10/Arsenal-Stats" xr:uid="{9D3A5BB8-01FF-4A2F-9FA4-CE875088EFAC}"/>
    <hyperlink ref="AD349" r:id="rId1387" display="https://fbref.com/en/players/c5bdb6e3/matchlogs/2023-2024/summary/Reiss-Nelson-Match-Logs" xr:uid="{3BD97AE1-A910-4A6D-8F18-6B17F763EB75}"/>
    <hyperlink ref="B350" r:id="rId1388" display="https://fbref.com/en/players/a9dc785c/Neto" xr:uid="{306AC368-ACE1-4CB8-88AB-48ED00566877}"/>
    <hyperlink ref="C350" r:id="rId1389" display="https://fbref.com/en/country/BRA/Brazil-Football" xr:uid="{637F76F1-9357-4BA6-96CF-EB6821DB738D}"/>
    <hyperlink ref="E350" r:id="rId1390" display="https://fbref.com/en/squads/4ba7cbea/Bournemouth-Stats" xr:uid="{1C0D59D1-F393-4905-AD36-8A11A476DA3A}"/>
    <hyperlink ref="AD350" r:id="rId1391" display="https://fbref.com/en/players/a9dc785c/matchlogs/2023-2024/summary/Neto-Match-Logs" xr:uid="{52F232A3-BBCE-4C48-8448-6AC1E775ED4F}"/>
    <hyperlink ref="B351" r:id="rId1392" display="https://fbref.com/en/players/7ba2eaa9/Pedro-Neto" xr:uid="{ADFF5A7C-73C4-4D3E-9D4B-A01E81ED60D7}"/>
    <hyperlink ref="C351" r:id="rId1393" display="https://fbref.com/en/country/POR/Portugal-Football" xr:uid="{633CFBCA-F747-42C4-A4B3-AE8B661B54DE}"/>
    <hyperlink ref="E351" r:id="rId1394" display="https://fbref.com/en/squads/8cec06e1/Wolverhampton-Wanderers-Stats" xr:uid="{9A4A08BB-09ED-4E4D-9EBE-DA77C69C0925}"/>
    <hyperlink ref="AD351" r:id="rId1395" display="https://fbref.com/en/players/7ba2eaa9/matchlogs/2023-2024/summary/Pedro-Neto-Match-Logs" xr:uid="{ADCDB51F-51F2-45F8-99B6-196BB4F28216}"/>
    <hyperlink ref="B352" r:id="rId1396" display="https://fbref.com/en/players/00242715/Moussa-Niakhate" xr:uid="{94827AA8-A2EE-48D6-8A1B-550053B3065A}"/>
    <hyperlink ref="C352" r:id="rId1397" display="https://fbref.com/en/country/SEN/Senegal-Football" xr:uid="{F35D0C7C-3150-4B8C-A2C7-81E2D04B7BE6}"/>
    <hyperlink ref="E352" r:id="rId1398" display="https://fbref.com/en/squads/e4a775cb/Nottingham-Forest-Stats" xr:uid="{64A0E6D7-A491-4203-BF47-61882A5E0850}"/>
    <hyperlink ref="AD352" r:id="rId1399" display="https://fbref.com/en/players/00242715/matchlogs/2023-2024/summary/Moussa-Niakhate-Match-Logs" xr:uid="{FD75AE92-BEE0-40CB-9734-265B10534FEF}"/>
    <hyperlink ref="B353" r:id="rId1400" display="https://fbref.com/en/players/a53649b7/Eddie-Nketiah" xr:uid="{F3BD0BAA-ECB0-4128-A3C6-C3A72D1E4900}"/>
    <hyperlink ref="C353" r:id="rId1401" display="https://fbref.com/en/country/ENG/England-Football" xr:uid="{D3A4174E-E433-4C92-8BEA-460158C3C721}"/>
    <hyperlink ref="E353" r:id="rId1402" display="https://fbref.com/en/squads/18bb7c10/Arsenal-Stats" xr:uid="{2BDAF246-3196-4E78-8783-ED216EFAA14C}"/>
    <hyperlink ref="AD353" r:id="rId1403" display="https://fbref.com/en/players/a53649b7/matchlogs/2023-2024/summary/Eddie-Nketiah-Match-Logs" xr:uid="{3F66D90E-0D9A-4244-B163-46A3BD366685}"/>
    <hyperlink ref="B354" r:id="rId1404" display="https://fbref.com/en/players/43439614/Oliver-Norwood" xr:uid="{105669AC-BA5E-40CD-90BA-E65152C2CCC4}"/>
    <hyperlink ref="C354" r:id="rId1405" display="https://fbref.com/en/country/NIR/Northern-Ireland-Football" xr:uid="{87AAC1E8-0145-4797-A561-4A60D80CBC7E}"/>
    <hyperlink ref="E354" r:id="rId1406" display="https://fbref.com/en/squads/1df6b87e/Sheffield-United-Stats" xr:uid="{BA6A708A-BE47-4044-81D1-3C95551FEFEA}"/>
    <hyperlink ref="AD354" r:id="rId1407" display="https://fbref.com/en/players/43439614/matchlogs/2023-2024/summary/Oliver-Norwood-Match-Logs" xr:uid="{F1D7AF35-FC27-4445-AD29-BAFDF2D7EFE5}"/>
    <hyperlink ref="B355" r:id="rId1408" display="https://fbref.com/en/players/e6af02e0/Matheus-Nunes" xr:uid="{A1C2E7A9-5389-43B5-B501-6F62C80C5F86}"/>
    <hyperlink ref="C355" r:id="rId1409" display="https://fbref.com/en/country/POR/Portugal-Football" xr:uid="{01A411E4-2BA5-4B4E-BD99-A2DC7FE04E76}"/>
    <hyperlink ref="E355" r:id="rId1410" display="https://fbref.com/en/squads/8cec06e1/Wolverhampton-Wanderers-Stats" xr:uid="{13B75C07-8413-4289-9C49-B54BD9CA52A6}"/>
    <hyperlink ref="AD355" r:id="rId1411" display="https://fbref.com/en/players/e6af02e0/matchlogs/2023-2024/summary/Matheus-Nunes-Match-Logs" xr:uid="{79C513CF-4CE3-45AA-9CD6-E0F44EDEEC38}"/>
    <hyperlink ref="B356" r:id="rId1412" display="https://fbref.com/en/players/e6af02e0/Matheus-Nunes" xr:uid="{9D446366-1BAC-4A64-B0DE-0C68078A9DC0}"/>
    <hyperlink ref="C356" r:id="rId1413" display="https://fbref.com/en/country/POR/Portugal-Football" xr:uid="{1147ABD5-A352-4E88-8E8D-C43C79B2A20A}"/>
    <hyperlink ref="E356" r:id="rId1414" display="https://fbref.com/en/squads/b8fd03ef/Manchester-City-Stats" xr:uid="{C30FBF54-C80A-4DEC-94AB-87FF0D70DD89}"/>
    <hyperlink ref="AD356" r:id="rId1415" display="https://fbref.com/en/players/e6af02e0/matchlogs/2023-2024/summary/Matheus-Nunes-Match-Logs" xr:uid="{2F78AF18-9C52-4818-BBF8-61781B0FABAA}"/>
    <hyperlink ref="B357" r:id="rId1416" display="https://fbref.com/en/players/4d77b365/Darwin-Nunez" xr:uid="{D33C9794-2482-4CDE-B108-11748FF510B8}"/>
    <hyperlink ref="C357" r:id="rId1417" display="https://fbref.com/en/country/URU/Uruguay-Football" xr:uid="{E09AEE49-114A-4C22-9B12-34A933C45EE0}"/>
    <hyperlink ref="E357" r:id="rId1418" display="https://fbref.com/en/squads/822bd0ba/Liverpool-Stats" xr:uid="{F821F69D-0080-42FE-A86A-C44BEA960914}"/>
    <hyperlink ref="AD357" r:id="rId1419" display="https://fbref.com/en/players/4d77b365/matchlogs/2023-2024/summary/Darwin-Nunez-Match-Logs" xr:uid="{54764876-53DA-4FE8-8728-5BDC15A1AF10}"/>
    <hyperlink ref="B358" r:id="rId1420" display="https://fbref.com/en/players/df0a4c90/Christian-Norgaard" xr:uid="{B3F4C955-A647-4DB7-9BB9-1E1B2B7773C0}"/>
    <hyperlink ref="C358" r:id="rId1421" display="https://fbref.com/en/country/DEN/Denmark-Football" xr:uid="{E65A3B01-695C-4DB6-BFD3-D224C324A4DC}"/>
    <hyperlink ref="E358" r:id="rId1422" display="https://fbref.com/en/squads/cd051869/Brentford-Stats" xr:uid="{000F4B56-6502-4B31-97AA-A47786A8344D}"/>
    <hyperlink ref="AD358" r:id="rId1423" display="https://fbref.com/en/players/df0a4c90/matchlogs/2023-2024/summary/Christian-Norgaard-Match-Logs" xr:uid="{5D2AE9C6-3523-4AB7-BB1C-AD359D007C07}"/>
    <hyperlink ref="B359" r:id="rId1424" display="https://fbref.com/en/players/089667a5/Lewis-OBrien" xr:uid="{6E43A118-3C98-4912-B78A-7B1DBC1CBC0F}"/>
    <hyperlink ref="C359" r:id="rId1425" display="https://fbref.com/en/country/ENG/England-Football" xr:uid="{92F81F16-DD47-4C09-966F-CA75F43A4C84}"/>
    <hyperlink ref="E359" r:id="rId1426" display="https://fbref.com/en/squads/e4a775cb/Nottingham-Forest-Stats" xr:uid="{0DCAA8B3-AED4-4B4A-88FA-2B27E180EC63}"/>
    <hyperlink ref="AD359" r:id="rId1427" display="https://fbref.com/en/players/089667a5/matchlogs/2023-2024/summary/Lewis-OBrien-Match-Logs" xr:uid="{2D0D1177-8EEB-454D-B679-F2F24FAEBBC8}"/>
    <hyperlink ref="B360" r:id="rId1428" display="https://fbref.com/en/players/1d042188/Dara-OShea" xr:uid="{08C56237-2156-4213-96C5-8B419184624F}"/>
    <hyperlink ref="C360" r:id="rId1429" display="https://fbref.com/en/country/IRL/Republic-of-Ireland-Football" xr:uid="{B15D1F74-C130-4C48-8DEA-3E9E684DA05A}"/>
    <hyperlink ref="E360" r:id="rId1430" display="https://fbref.com/en/squads/943e8050/Burnley-Stats" xr:uid="{273B5D16-6F70-45D4-A3B9-370D0EE44D87}"/>
    <hyperlink ref="AD360" r:id="rId1431" display="https://fbref.com/en/players/1d042188/matchlogs/2023-2024/summary/Dara-OShea-Match-Logs" xr:uid="{5A95C680-4B82-4382-B8FA-99F16B762CCF}"/>
    <hyperlink ref="B361" r:id="rId1432" display="https://fbref.com/en/players/35516eac/Wilson-Odobert" xr:uid="{B1933FA9-A539-4483-9081-94FA00B9F300}"/>
    <hyperlink ref="C361" r:id="rId1433" display="https://fbref.com/en/country/FRA/France-Football" xr:uid="{62354838-1783-42A1-9427-3FE7145CF593}"/>
    <hyperlink ref="E361" r:id="rId1434" display="https://fbref.com/en/squads/943e8050/Burnley-Stats" xr:uid="{4B1168A0-11D9-4E2F-858A-F5A1398A4848}"/>
    <hyperlink ref="AD361" r:id="rId1435" display="https://fbref.com/en/players/35516eac/matchlogs/2023-2024/summary/Wilson-Odobert-Match-Logs" xr:uid="{4E49BD33-7F25-4858-8D2C-918277491668}"/>
    <hyperlink ref="B362" r:id="rId1436" display="https://fbref.com/en/players/788c0277/Chiedozie-Ogbene" xr:uid="{A9A90945-5459-48A4-91C8-DA5827D7E884}"/>
    <hyperlink ref="C362" r:id="rId1437" display="https://fbref.com/en/country/IRL/Republic-of-Ireland-Football" xr:uid="{0BE3ECCD-5082-41E1-B317-29D8EE7D074F}"/>
    <hyperlink ref="E362" r:id="rId1438" display="https://fbref.com/en/squads/e297cd13/Luton-Town-Stats" xr:uid="{75963D57-4D73-4954-A69A-DA2D062D072B}"/>
    <hyperlink ref="AD362" r:id="rId1439" display="https://fbref.com/en/players/788c0277/matchlogs/2023-2024/summary/Chiedozie-Ogbene-Match-Logs" xr:uid="{45324E4F-0ABB-4E67-8AB9-BE325769BE1F}"/>
    <hyperlink ref="B363" r:id="rId1440" display="https://fbref.com/en/players/74b2cd7e/Angelo-Ogbonna" xr:uid="{06A3AC22-5634-43CF-B1DE-F2673021D4FE}"/>
    <hyperlink ref="C363" r:id="rId1441" display="https://fbref.com/en/country/ITA/Italy-Football" xr:uid="{D73D25B5-476D-4731-9209-74E412311787}"/>
    <hyperlink ref="E363" r:id="rId1442" display="https://fbref.com/en/squads/7c21e445/West-Ham-United-Stats" xr:uid="{62887F05-48E0-4EA9-8E3F-DE94C9FFD653}"/>
    <hyperlink ref="AD363" r:id="rId1443" display="https://fbref.com/en/players/74b2cd7e/matchlogs/2023-2024/summary/Angelo-Ogbonna-Match-Logs" xr:uid="{68D1A25A-DEFF-49A8-8755-FF59B8CAF869}"/>
    <hyperlink ref="B364" r:id="rId1444" display="https://fbref.com/en/players/cdd70dc0/Michael-Olakigbe" xr:uid="{70F073D3-2AA2-41F4-AFF7-A5066BB1FFA8}"/>
    <hyperlink ref="C364" r:id="rId1445" display="https://fbref.com/en/country/ENG/England-Football" xr:uid="{5A0B7115-F998-449A-9767-D3B0D70786AD}"/>
    <hyperlink ref="E364" r:id="rId1446" display="https://fbref.com/en/squads/cd051869/Brentford-Stats" xr:uid="{183D0E43-00C8-49FD-81A7-E8A3702DDEBD}"/>
    <hyperlink ref="AD364" r:id="rId1447" display="https://fbref.com/en/players/cdd70dc0/matchlogs/2023-2024/summary/Michael-Olakigbe-Match-Logs" xr:uid="{01B67329-9CA3-40BE-A6E0-95541A7B3E98}"/>
    <hyperlink ref="B365" r:id="rId1448" display="https://fbref.com/en/players/e7ee38c3/Robin-Olsen" xr:uid="{4A9620DD-E656-46B7-A586-68971691B5E4}"/>
    <hyperlink ref="C365" r:id="rId1449" display="https://fbref.com/en/country/SWE/Sweden-Football" xr:uid="{62184826-1D64-41BE-9C41-06C46B1055D3}"/>
    <hyperlink ref="E365" r:id="rId1450" display="https://fbref.com/en/squads/8602292d/Aston-Villa-Stats" xr:uid="{F43A3A76-71DC-4EB7-8062-A152A675A02B}"/>
    <hyperlink ref="AD365" r:id="rId1451" display="https://fbref.com/en/players/e7ee38c3/matchlogs/2023-2024/summary/Robin-Olsen-Match-Logs" xr:uid="{C7D8387D-F0E1-481C-9398-388F7BB2AA1B}"/>
    <hyperlink ref="B366" r:id="rId1452" display="https://fbref.com/en/players/828657ff/Amadou-Onana" xr:uid="{4146D6D2-9755-4C0E-8533-AE99B5203397}"/>
    <hyperlink ref="C366" r:id="rId1453" display="https://fbref.com/en/country/BEL/Belgium-Football" xr:uid="{4CC0C84E-E635-4E87-BCD3-D0C7EE91FD3C}"/>
    <hyperlink ref="E366" r:id="rId1454" display="https://fbref.com/en/squads/d3fd31cc/Everton-Stats" xr:uid="{929E4C59-400C-490D-9858-FE1068F7DB6E}"/>
    <hyperlink ref="AD366" r:id="rId1455" display="https://fbref.com/en/players/828657ff/matchlogs/2023-2024/summary/Amadou-Onana-Match-Logs" xr:uid="{E5B87780-DE7C-4CDF-9204-03B0A6A84169}"/>
    <hyperlink ref="B367" r:id="rId1456" display="https://fbref.com/en/players/e9c0c1b2/Andre-Onana" xr:uid="{72BA0985-DEF3-4B65-AE90-932DFC666187}"/>
    <hyperlink ref="C367" r:id="rId1457" display="https://fbref.com/en/country/CMR/Cameroon-Football" xr:uid="{8F77089B-7874-46D3-8EA4-32458A8FD55E}"/>
    <hyperlink ref="E367" r:id="rId1458" display="https://fbref.com/en/squads/19538871/Manchester-United-Stats" xr:uid="{5E598221-BFF7-465B-81F5-0E2A7CCC1C13}"/>
    <hyperlink ref="AD367" r:id="rId1459" display="https://fbref.com/en/players/e9c0c1b2/matchlogs/2023-2024/summary/Andre-Onana-Match-Logs" xr:uid="{5C31EF71-062A-44F3-A35A-48AB4D53AAA5}"/>
    <hyperlink ref="B368" r:id="rId1460" display="https://fbref.com/en/players/d86a1f3e/Tyler-Onyango" xr:uid="{627AEBD1-DB50-4F48-BE6D-55C69FBB9894}"/>
    <hyperlink ref="C368" r:id="rId1461" display="https://fbref.com/en/country/ENG/England-Football" xr:uid="{99B770AE-FA3C-4BF7-93FC-53CDE1E5D039}"/>
    <hyperlink ref="E368" r:id="rId1462" display="https://fbref.com/en/squads/d3fd31cc/Everton-Stats" xr:uid="{DA6105AB-27E1-471A-9BA5-719669B13A70}"/>
    <hyperlink ref="AD368" r:id="rId1463" display="https://fbref.com/en/players/d86a1f3e/matchlogs/2023-2024/summary/Tyler-Onyango-Match-Logs" xr:uid="{C02BE0AA-67D6-4822-83D3-08A787C5749F}"/>
    <hyperlink ref="B369" r:id="rId1464" display="https://fbref.com/en/players/2944f86f/Frank-Onyeka" xr:uid="{AAF8D677-1522-4D8C-B93E-D6C2FF9732DA}"/>
    <hyperlink ref="C369" r:id="rId1465" display="https://fbref.com/en/country/NGA/Nigeria-Football" xr:uid="{DAC25B1E-74E4-4997-84F8-13ED257C14F4}"/>
    <hyperlink ref="E369" r:id="rId1466" display="https://fbref.com/en/squads/cd051869/Brentford-Stats" xr:uid="{3B4D579F-A1F9-49EB-BB1A-3502446C2139}"/>
    <hyperlink ref="AD369" r:id="rId1467" display="https://fbref.com/en/players/2944f86f/matchlogs/2023-2024/summary/Frank-Onyeka-Match-Logs" xr:uid="{A160887F-8F78-48DD-826C-C04929AE8048}"/>
    <hyperlink ref="B370" r:id="rId1468" display="https://fbref.com/en/players/43a166b4/Divock-Origi" xr:uid="{D459A4C6-A554-4C62-BB89-722392399AB5}"/>
    <hyperlink ref="C370" r:id="rId1469" display="https://fbref.com/en/country/BEL/Belgium-Football" xr:uid="{83DC9B4F-7C99-44E0-9114-BB521E658117}"/>
    <hyperlink ref="E370" r:id="rId1470" display="https://fbref.com/en/squads/e4a775cb/Nottingham-Forest-Stats" xr:uid="{CD7CA5BF-92E8-466E-B507-F0620B459AC6}"/>
    <hyperlink ref="AD370" r:id="rId1471" display="https://fbref.com/en/players/43a166b4/matchlogs/2023-2024/summary/Divock-Origi-Match-Logs" xr:uid="{57C67D92-FEC0-4721-8217-60354E5115D2}"/>
    <hyperlink ref="B371" r:id="rId1472" display="https://fbref.com/en/players/c1242d4e/Stefan-Ortega" xr:uid="{E63B6250-5B3A-4CE1-AA35-5E89C129CBCF}"/>
    <hyperlink ref="C371" r:id="rId1473" display="https://fbref.com/en/country/GER/Germany-Football" xr:uid="{AAD82A45-FC8C-46E7-B66B-AFD6D53736FC}"/>
    <hyperlink ref="E371" r:id="rId1474" display="https://fbref.com/en/squads/b8fd03ef/Manchester-City-Stats" xr:uid="{27A79AD5-919C-475C-ADBE-27FA219BBE4F}"/>
    <hyperlink ref="AD371" r:id="rId1475" display="https://fbref.com/en/players/c1242d4e/matchlogs/2023-2024/summary/Stefan-Ortega-Match-Logs" xr:uid="{D7C7B69D-C01E-42AA-BBFE-64BB55614B1F}"/>
    <hyperlink ref="B372" r:id="rId1476" display="https://fbref.com/en/players/79bc4c45/Ben-Osborn" xr:uid="{5C01AC44-3B3B-4C01-8D79-F6305D2C9A9B}"/>
    <hyperlink ref="C372" r:id="rId1477" display="https://fbref.com/en/country/ENG/England-Football" xr:uid="{C1B7F5C7-5349-4C1D-9688-757BA743C9F5}"/>
    <hyperlink ref="E372" r:id="rId1478" display="https://fbref.com/en/squads/1df6b87e/Sheffield-United-Stats" xr:uid="{BABF3A70-ED5A-4F99-9A3F-65EFBCA5062F}"/>
    <hyperlink ref="AD372" r:id="rId1479" display="https://fbref.com/en/players/79bc4c45/matchlogs/2023-2024/summary/Ben-Osborn-Match-Logs" xr:uid="{3A271EEA-9AA0-4B3B-8A5C-AA83875CA3B4}"/>
    <hyperlink ref="B373" r:id="rId1480" display="https://fbref.com/en/players/7b355808/William-Osula" xr:uid="{F62484A0-51E3-495F-8F44-E3A3ACE5C20A}"/>
    <hyperlink ref="C373" r:id="rId1481" display="https://fbref.com/en/country/DEN/Denmark-Football" xr:uid="{8F009173-BDDE-43C0-8805-6448B62AB44B}"/>
    <hyperlink ref="E373" r:id="rId1482" display="https://fbref.com/en/squads/1df6b87e/Sheffield-United-Stats" xr:uid="{B4D1338E-0F3A-4D51-B918-38987A428B70}"/>
    <hyperlink ref="AD373" r:id="rId1483" display="https://fbref.com/en/players/7b355808/matchlogs/2023-2024/summary/William-Osula-Match-Logs" xr:uid="{AAA5B260-E517-443D-B3B2-0342EC7DF129}"/>
    <hyperlink ref="B374" r:id="rId1484" display="https://fbref.com/en/players/2f9e4435/Dango-Ouattara" xr:uid="{FFC80D7F-1F73-49A2-8996-557E822CACEC}"/>
    <hyperlink ref="C374" r:id="rId1485" display="https://fbref.com/en/country/BFA/Burkina-Faso-Football" xr:uid="{AF0AE316-C6F2-4782-8341-AFF0E6278363}"/>
    <hyperlink ref="E374" r:id="rId1486" display="https://fbref.com/en/squads/4ba7cbea/Bournemouth-Stats" xr:uid="{C58E705F-548D-4DE1-A9DC-B554ED6D70C6}"/>
    <hyperlink ref="AD374" r:id="rId1487" display="https://fbref.com/en/players/2f9e4435/matchlogs/2023-2024/summary/Dango-Ouattara-Match-Logs" xr:uid="{7C59D7DF-D32A-4653-9D9C-6D7AFEC617EE}"/>
    <hyperlink ref="B375" r:id="rId1488" display="https://fbref.com/en/players/a78ff07f/Joao-Palhinha" xr:uid="{7F0EC48E-206B-4490-975C-410010605786}"/>
    <hyperlink ref="C375" r:id="rId1489" display="https://fbref.com/en/country/POR/Portugal-Football" xr:uid="{509BDF56-02A0-4700-96CA-48BF7115D43C}"/>
    <hyperlink ref="E375" r:id="rId1490" display="https://fbref.com/en/squads/fd962109/Fulham-Stats" xr:uid="{1A4FAC94-ADDB-49D0-93E5-FEC55D646BD9}"/>
    <hyperlink ref="AD375" r:id="rId1491" display="https://fbref.com/en/players/a78ff07f/matchlogs/2023-2024/summary/Joao-Palhinha-Match-Logs" xr:uid="{97CBBA11-E466-44D5-B7E4-14F69CA01C3C}"/>
    <hyperlink ref="B376" r:id="rId1492" display="https://fbref.com/en/players/dc7f8a28/Cole-Palmer" xr:uid="{563E7B00-9E1C-422A-89B9-C316D85468C4}"/>
    <hyperlink ref="C376" r:id="rId1493" display="https://fbref.com/en/country/ENG/England-Football" xr:uid="{DDBF8C9B-7527-47A1-BBD4-6489A2C5CAB9}"/>
    <hyperlink ref="E376" r:id="rId1494" display="https://fbref.com/en/squads/b8fd03ef/Manchester-City-Stats" xr:uid="{9B238740-40D1-45E5-BD04-22EFAE6D4A77}"/>
    <hyperlink ref="AD376" r:id="rId1495" display="https://fbref.com/en/players/dc7f8a28/matchlogs/2023-2024/summary/Cole-Palmer-Match-Logs" xr:uid="{F1CE7ACA-9222-43DB-9A00-496CB157585F}"/>
    <hyperlink ref="B377" r:id="rId1496" display="https://fbref.com/en/players/dc7f8a28/Cole-Palmer" xr:uid="{7848DF75-D5C7-4608-B853-A4CD5B8F813D}"/>
    <hyperlink ref="C377" r:id="rId1497" display="https://fbref.com/en/country/ENG/England-Football" xr:uid="{F9C747B9-A2D5-464A-BBEC-05D0334B5B2B}"/>
    <hyperlink ref="E377" r:id="rId1498" display="https://fbref.com/en/squads/cff3d9bb/Chelsea-Stats" xr:uid="{8EE28642-DD7B-4A25-B727-4BBA29AD17EE}"/>
    <hyperlink ref="AD377" r:id="rId1499" display="https://fbref.com/en/players/dc7f8a28/matchlogs/2023-2024/summary/Cole-Palmer-Match-Logs" xr:uid="{C28D543F-B269-41A7-9E6C-275D5B2ABB45}"/>
    <hyperlink ref="B378" r:id="rId1500" display="https://fbref.com/en/players/e0bc6fdc/Emerson-Palmieri" xr:uid="{E63A9399-197A-40D5-BA22-BE3FA5EE1C1A}"/>
    <hyperlink ref="C378" r:id="rId1501" display="https://fbref.com/en/country/ITA/Italy-Football" xr:uid="{93A960ED-FC68-44FA-9ABF-A69319D7420B}"/>
    <hyperlink ref="E378" r:id="rId1502" display="https://fbref.com/en/squads/7c21e445/West-Ham-United-Stats" xr:uid="{BA1FEEF6-B9C1-41E2-842A-8B94EE939B0A}"/>
    <hyperlink ref="AD378" r:id="rId1503" display="https://fbref.com/en/players/e0bc6fdc/matchlogs/2023-2024/summary/Emerson-Palmieri-Match-Logs" xr:uid="{DCB4CDBF-09A0-4E70-A55C-3B03DA1EAE1C}"/>
    <hyperlink ref="B379" r:id="rId1504" display="https://fbref.com/en/players/9b6f7fd5/Lucas-Paqueta" xr:uid="{CEB53583-5833-4885-A129-A3877663845A}"/>
    <hyperlink ref="C379" r:id="rId1505" display="https://fbref.com/en/country/BRA/Brazil-Football" xr:uid="{CAD45138-0756-457F-8DC3-8873FE6272EB}"/>
    <hyperlink ref="E379" r:id="rId1506" display="https://fbref.com/en/squads/7c21e445/West-Ham-United-Stats" xr:uid="{E17963A3-3667-4801-AAA9-EDC31C1A24E4}"/>
    <hyperlink ref="AD379" r:id="rId1507" display="https://fbref.com/en/players/9b6f7fd5/matchlogs/2023-2024/summary/Lucas-Paqueta-Match-Logs" xr:uid="{9B37E504-03B1-4F47-B68F-9EE02FAEAB45}"/>
    <hyperlink ref="B380" r:id="rId1508" display="https://fbref.com/en/players/529f49ab/Thomas-Partey" xr:uid="{6B022B4A-79E7-409A-B376-41DC559479CF}"/>
    <hyperlink ref="C380" r:id="rId1509" display="https://fbref.com/en/country/GHA/Ghana-Football" xr:uid="{46AFBC3B-D3EF-4C40-908B-EB4F5AB4B5C2}"/>
    <hyperlink ref="E380" r:id="rId1510" display="https://fbref.com/en/squads/18bb7c10/Arsenal-Stats" xr:uid="{B56C1E37-B9C8-4E5E-96B6-B22D7E3E1513}"/>
    <hyperlink ref="AD380" r:id="rId1511" display="https://fbref.com/en/players/529f49ab/matchlogs/2023-2024/summary/Thomas-Partey-Match-Logs" xr:uid="{B4A1D49B-B43A-453F-BDC4-440873FAF87A}"/>
    <hyperlink ref="B381" r:id="rId1512" display="https://fbref.com/en/players/230f0471/Nathan-Patterson" xr:uid="{8FE34C3C-4BA2-466E-8132-06F8F8341D50}"/>
    <hyperlink ref="C381" r:id="rId1513" display="https://fbref.com/en/country/SCO/Scotland-Football" xr:uid="{66AAECCC-FCCD-4B99-9DA8-48DAB604B0B3}"/>
    <hyperlink ref="E381" r:id="rId1514" display="https://fbref.com/en/squads/d3fd31cc/Everton-Stats" xr:uid="{9585CB64-7C56-4768-BD2F-19E2626CA657}"/>
    <hyperlink ref="AD381" r:id="rId1515" display="https://fbref.com/en/players/230f0471/matchlogs/2023-2024/summary/Nathan-Patterson-Match-Logs" xr:uid="{22343B44-C392-4817-8321-21BF22E3A082}"/>
    <hyperlink ref="B382" r:id="rId1516" display="https://fbref.com/en/players/ac7e7b1c/Facundo-Pellistri" xr:uid="{E8B24D14-8754-4FE0-9F5F-A978C6026BD2}"/>
    <hyperlink ref="C382" r:id="rId1517" display="https://fbref.com/en/country/URU/Uruguay-Football" xr:uid="{6B3ECE08-84FC-4F5C-969F-06A70F60DC08}"/>
    <hyperlink ref="E382" r:id="rId1518" display="https://fbref.com/en/squads/19538871/Manchester-United-Stats" xr:uid="{33A3B5A3-4354-44B0-A150-F0E16849AA37}"/>
    <hyperlink ref="AD382" r:id="rId1519" display="https://fbref.com/en/players/ac7e7b1c/matchlogs/2023-2024/summary/Facundo-Pellistri-Match-Logs" xr:uid="{D243E202-4C1E-4466-A5B6-220B4D7B2145}"/>
    <hyperlink ref="B383" r:id="rId1520" display="https://fbref.com/en/players/6639e500/Andreas-Pereira" xr:uid="{FDB00F4F-0E0F-40EF-B7B5-C644BF50D310}"/>
    <hyperlink ref="C383" r:id="rId1521" display="https://fbref.com/en/country/BRA/Brazil-Football" xr:uid="{FD716907-424C-4776-97B7-7605C9B645F0}"/>
    <hyperlink ref="E383" r:id="rId1522" display="https://fbref.com/en/squads/fd962109/Fulham-Stats" xr:uid="{60064828-4125-447E-871F-51767D42353D}"/>
    <hyperlink ref="AD383" r:id="rId1523" display="https://fbref.com/en/players/6639e500/matchlogs/2023-2024/summary/Andreas-Pereira-Match-Logs" xr:uid="{3481535B-2716-4F1D-AE3A-CD55A30A2D70}"/>
    <hyperlink ref="B384" r:id="rId1524" display="https://fbref.com/en/players/6fe90922/Ivan-Perisic" xr:uid="{30D175CC-440E-4826-946E-A18DCD679F50}"/>
    <hyperlink ref="C384" r:id="rId1525" display="https://fbref.com/en/country/CRO/Croatia-Football" xr:uid="{F18024D2-9000-4B5A-9D18-E8E297E38187}"/>
    <hyperlink ref="E384" r:id="rId1526" display="https://fbref.com/en/squads/361ca564/Tottenham-Hotspur-Stats" xr:uid="{4BE599D2-1C0F-4EB5-AAFF-7E2104CEDE2B}"/>
    <hyperlink ref="AD384" r:id="rId1527" display="https://fbref.com/en/players/6fe90922/matchlogs/2023-2024/summary/Ivan-Perisic-Match-Logs" xr:uid="{DA657126-6748-4AEA-BCC9-C7705A25274D}"/>
    <hyperlink ref="B385" r:id="rId1528" display="https://fbref.com/en/players/53552942/Maximo-Perrone" xr:uid="{481E1C7E-3125-404B-8AC8-92C0B2382D34}"/>
    <hyperlink ref="C385" r:id="rId1529" display="https://fbref.com/en/country/ARG/Argentina-Football" xr:uid="{5B1514F2-B7AD-4790-9A76-2C15D404C852}"/>
    <hyperlink ref="E385" r:id="rId1530" display="https://fbref.com/en/squads/b8fd03ef/Manchester-City-Stats" xr:uid="{554824F8-7D20-4676-9682-BB60582DC019}"/>
    <hyperlink ref="AD385" r:id="rId1531" display="https://fbref.com/en/players/53552942/matchlogs/2023-2024/summary/Maximo-Perrone-Match-Logs" xr:uid="{C53CEE10-0E87-450D-8460-5D70E7261EE6}"/>
    <hyperlink ref="B386" r:id="rId1532" display="https://fbref.com/en/players/0cf321c8/Djordje-Petrovic" xr:uid="{969D2D1C-C73E-4C76-B787-BD8301D6F27D}"/>
    <hyperlink ref="C386" r:id="rId1533" display="https://fbref.com/en/country/SRB/Serbia-Football" xr:uid="{D66D5504-4FBD-49A8-A9B5-C3690BC9749A}"/>
    <hyperlink ref="E386" r:id="rId1534" display="https://fbref.com/en/squads/cff3d9bb/Chelsea-Stats" xr:uid="{B5FFBFD3-250A-48E6-9879-1837200603E5}"/>
    <hyperlink ref="AD386" r:id="rId1535" display="https://fbref.com/en/players/0cf321c8/matchlogs/2023-2024/summary/Djordje-Petrovic-Match-Logs" xr:uid="{1ABBFF8D-B482-477D-99DA-4ECE21EDFE3A}"/>
    <hyperlink ref="B387" r:id="rId1536" display="https://fbref.com/en/players/4f21d3af/Ashley-Phillips" xr:uid="{45DCA488-26AD-45B6-8A5E-A721D4B45E94}"/>
    <hyperlink ref="C387" r:id="rId1537" display="https://fbref.com/en/country/WAL/Wales-Football" xr:uid="{178530F6-F768-411D-80FF-8C817AEAB9F2}"/>
    <hyperlink ref="E387" r:id="rId1538" display="https://fbref.com/en/squads/361ca564/Tottenham-Hotspur-Stats" xr:uid="{6CF80F1C-592D-4E26-8A47-6F403BF4C3CB}"/>
    <hyperlink ref="AD387" r:id="rId1539" display="https://fbref.com/en/players/4f21d3af/matchlogs/2023-2024/summary/Ashley-Phillips-Match-Logs" xr:uid="{BE954132-0074-4EC3-AD2A-57EBBAF11BA4}"/>
    <hyperlink ref="B388" r:id="rId1540" display="https://fbref.com/en/players/4f565d77/Kalvin-Phillips" xr:uid="{EE6FC013-F17B-4C62-8256-055F26F11861}"/>
    <hyperlink ref="C388" r:id="rId1541" display="https://fbref.com/en/country/ENG/England-Football" xr:uid="{D9D49FD0-07C7-4C72-B5D6-22F41CDC40CC}"/>
    <hyperlink ref="E388" r:id="rId1542" display="https://fbref.com/en/squads/b8fd03ef/Manchester-City-Stats" xr:uid="{CECF3A09-3862-4B79-84CE-F2014A7ED530}"/>
    <hyperlink ref="AD388" r:id="rId1543" display="https://fbref.com/en/players/4f565d77/matchlogs/2023-2024/summary/Kalvin-Phillips-Match-Logs" xr:uid="{956B177B-A738-42DC-A7A8-4C34C142EA61}"/>
    <hyperlink ref="B389" r:id="rId1544" display="https://fbref.com/en/players/19f4d211/Jaden-Philogene-Bidace" xr:uid="{F5E19ACF-E822-4063-AF80-A7A624E5D5D3}"/>
    <hyperlink ref="C389" r:id="rId1545" display="https://fbref.com/en/country/ENG/England-Football" xr:uid="{2B4F447B-EA3C-477D-8337-C55D12FB374B}"/>
    <hyperlink ref="E389" r:id="rId1546" display="https://fbref.com/en/squads/8602292d/Aston-Villa-Stats" xr:uid="{CAF75B0A-6407-4D8B-96D6-1A1B56A57895}"/>
    <hyperlink ref="AD389" r:id="rId1547" display="https://fbref.com/en/players/19f4d211/matchlogs/2023-2024/summary/Jaden-Philogene-Bidace-Match-Logs" xr:uid="{143074E3-6AB9-4687-98C5-B4B968A88F29}"/>
    <hyperlink ref="B390" r:id="rId1548" display="https://fbref.com/en/players/4806ec67/Jordan-Pickford" xr:uid="{EA8196F8-DF95-47C9-865E-4C312546B909}"/>
    <hyperlink ref="C390" r:id="rId1549" display="https://fbref.com/en/country/ENG/England-Football" xr:uid="{AC6F608E-9D50-4141-9EBA-AEF11233F831}"/>
    <hyperlink ref="E390" r:id="rId1550" display="https://fbref.com/en/squads/d3fd31cc/Everton-Stats" xr:uid="{575AACFF-B960-44BA-B307-4B7AB64CB7B8}"/>
    <hyperlink ref="AD390" r:id="rId1551" display="https://fbref.com/en/players/4806ec67/matchlogs/2023-2024/summary/Jordan-Pickford-Match-Logs" xr:uid="{41B3CBDB-C66F-4E3C-B6C6-CCE2B8BBABE3}"/>
    <hyperlink ref="B391" r:id="rId1552" display="https://fbref.com/en/players/e541326e/Ethan-Pinnock" xr:uid="{44918A8A-AC0E-4747-B25C-A3B17C78ED60}"/>
    <hyperlink ref="C391" r:id="rId1553" display="https://fbref.com/en/country/JAM/Jamaica-Football" xr:uid="{9E47B9AF-AB91-464C-9FE4-4E1A22B98319}"/>
    <hyperlink ref="E391" r:id="rId1554" display="https://fbref.com/en/squads/cd051869/Brentford-Stats" xr:uid="{D2EAD207-4C5B-4FCD-8027-1C76A1DC6A4D}"/>
    <hyperlink ref="AD391" r:id="rId1555" display="https://fbref.com/en/players/e541326e/matchlogs/2023-2024/summary/Ethan-Pinnock-Match-Logs" xr:uid="{3B7DCDD1-4D07-4987-A425-7C8887B50CCF}"/>
    <hyperlink ref="B392" r:id="rId1556" display="https://fbref.com/en/players/4b40d9ca/Nick-Pope" xr:uid="{D040BD79-B32D-4A79-BFAA-BD666AF5E8C1}"/>
    <hyperlink ref="C392" r:id="rId1557" display="https://fbref.com/en/country/ENG/England-Football" xr:uid="{0E281BE6-68BB-4DBA-AB61-8FD03C5683CC}"/>
    <hyperlink ref="E392" r:id="rId1558" display="https://fbref.com/en/squads/b2b47a98/Newcastle-United-Stats" xr:uid="{AAB8A1FD-746F-437C-873A-308FC23D6C05}"/>
    <hyperlink ref="AD392" r:id="rId1559" display="https://fbref.com/en/players/4b40d9ca/matchlogs/2023-2024/summary/Nick-Pope-Match-Logs" xr:uid="{AB086F5A-4F69-4700-84DD-904E526D73AD}"/>
    <hyperlink ref="B393" r:id="rId1560" display="https://fbref.com/en/players/27d0a506/Pedro-Porro" xr:uid="{242A1C1F-4A80-4D69-8CBD-B7641C96ED1C}"/>
    <hyperlink ref="C393" r:id="rId1561" display="https://fbref.com/en/country/ESP/Spain-Football" xr:uid="{CDAA3B89-EAA5-4611-9AE3-F0CBAFDD92D5}"/>
    <hyperlink ref="E393" r:id="rId1562" display="https://fbref.com/en/squads/361ca564/Tottenham-Hotspur-Stats" xr:uid="{3B335EDB-F132-457D-85BB-0E4D19A55A6F}"/>
    <hyperlink ref="AD393" r:id="rId1563" display="https://fbref.com/en/players/27d0a506/matchlogs/2023-2024/summary/Pedro-Porro-Match-Logs" xr:uid="{C337EDD8-402C-4B26-A7E1-49967166910A}"/>
    <hyperlink ref="B394" r:id="rId1564" display="https://fbref.com/en/players/4125cb98/Jarrell-Quansah" xr:uid="{130130D4-5EFC-489C-A389-0A1C9F65D007}"/>
    <hyperlink ref="C394" r:id="rId1565" display="https://fbref.com/en/country/ENG/England-Football" xr:uid="{94AEED23-0C31-488D-9FFA-0976DA4B2EAB}"/>
    <hyperlink ref="E394" r:id="rId1566" display="https://fbref.com/en/squads/822bd0ba/Liverpool-Stats" xr:uid="{BBF8164E-2955-40FF-B378-320AF70D4D76}"/>
    <hyperlink ref="AD394" r:id="rId1567" display="https://fbref.com/en/players/4125cb98/matchlogs/2023-2024/summary/Jarrell-Quansah-Match-Logs" xr:uid="{C3E6BC5E-1E30-4AA5-979B-5F5E270F559B}"/>
    <hyperlink ref="B395" r:id="rId1568" display="https://fbref.com/en/players/67f649be/Ionut-Radu" xr:uid="{EAA319AF-07AE-413C-940E-3AEFCA2A5E91}"/>
    <hyperlink ref="C395" r:id="rId1569" display="https://fbref.com/en/country/ROU/Romania-Football" xr:uid="{5F2050D8-FEF3-4A4E-B7B1-E06CBFF9B469}"/>
    <hyperlink ref="E395" r:id="rId1570" display="https://fbref.com/en/squads/4ba7cbea/Bournemouth-Stats" xr:uid="{8D103B84-FA86-4759-BEFF-1B75F840B989}"/>
    <hyperlink ref="AD395" r:id="rId1571" display="https://fbref.com/en/players/67f649be/matchlogs/2023-2024/summary/Ionut-Radu-Match-Logs" xr:uid="{6DE6BD72-0738-4014-8E32-86FA05EEAA4D}"/>
    <hyperlink ref="B396" r:id="rId1572" display="https://fbref.com/en/players/45685411/Jesuran-Rak-Sakyi" xr:uid="{41B6BEA8-0AB2-4A1C-AE0E-351E2AB5CA3B}"/>
    <hyperlink ref="C396" r:id="rId1573" display="https://fbref.com/en/country/ENG/England-Football" xr:uid="{EDF5B3C7-6179-43B0-B7B0-644759A5FB09}"/>
    <hyperlink ref="E396" r:id="rId1574" display="https://fbref.com/en/squads/47c64c55/Crystal-Palace-Stats" xr:uid="{A8C877CE-D820-4969-90E2-7539BED2F8C8}"/>
    <hyperlink ref="AD396" r:id="rId1575" display="https://fbref.com/en/players/45685411/matchlogs/2023-2024/summary/Jesuran-Rak-Sakyi-Match-Logs" xr:uid="{4B70B5CE-B2EC-48FD-B27E-9DA912A06CAA}"/>
    <hyperlink ref="B397" r:id="rId1576" display="https://fbref.com/en/players/466fb2c5/Aaron-Ramsdale" xr:uid="{116C14E5-F7CE-4D8C-9E9E-2B0588A5A9C8}"/>
    <hyperlink ref="C397" r:id="rId1577" display="https://fbref.com/en/country/ENG/England-Football" xr:uid="{AE0C04BC-0CE4-4748-90DA-93A1EBB0EA9A}"/>
    <hyperlink ref="E397" r:id="rId1578" display="https://fbref.com/en/squads/18bb7c10/Arsenal-Stats" xr:uid="{59DF11C4-BBFF-4AD5-809E-60BF502AAB9C}"/>
    <hyperlink ref="AD397" r:id="rId1579" display="https://fbref.com/en/players/466fb2c5/matchlogs/2023-2024/summary/Aaron-Ramsdale-Match-Logs" xr:uid="{823591AC-8E9C-4198-B25A-BB8F04EDF63C}"/>
    <hyperlink ref="B398" r:id="rId1580" display="https://fbref.com/en/players/e1618c22/Aaron-Ramsey" xr:uid="{1ADD461C-30D7-41C6-A33D-2341BFAAE9AF}"/>
    <hyperlink ref="C398" r:id="rId1581" display="https://fbref.com/en/country/ENG/England-Football" xr:uid="{FE461D3C-6FE9-400A-9BFD-831AEDF37686}"/>
    <hyperlink ref="E398" r:id="rId1582" display="https://fbref.com/en/squads/943e8050/Burnley-Stats" xr:uid="{069A6F46-89D8-4487-8B66-3526C51BBAD8}"/>
    <hyperlink ref="AD398" r:id="rId1583" display="https://fbref.com/en/players/e1618c22/matchlogs/2023-2024/summary/Aaron-Ramsey-Match-Logs" xr:uid="{BDC8D3A9-4D5F-41D9-9EF2-C6861A149B32}"/>
    <hyperlink ref="B399" r:id="rId1584" display="https://fbref.com/en/players/a1d5bd30/Marcus-Rashford" xr:uid="{1582B693-04B0-49E4-A52B-76769B385654}"/>
    <hyperlink ref="C399" r:id="rId1585" display="https://fbref.com/en/country/ENG/England-Football" xr:uid="{3F91541A-D41E-4A3F-82CA-6B354633A97A}"/>
    <hyperlink ref="E399" r:id="rId1586" display="https://fbref.com/en/squads/19538871/Manchester-United-Stats" xr:uid="{D298E404-5E13-4A0E-B9F6-4A8933C5C9B0}"/>
    <hyperlink ref="AD399" r:id="rId1587" display="https://fbref.com/en/players/a1d5bd30/matchlogs/2023-2024/summary/Marcus-Rashford-Match-Logs" xr:uid="{B07ED14A-825F-4915-9135-22BDE4C6553D}"/>
    <hyperlink ref="B400" r:id="rId1588" display="https://fbref.com/en/players/98ea5115/David-Raya" xr:uid="{29BF72DC-72C2-4D03-BDFB-121D3591F7B8}"/>
    <hyperlink ref="C400" r:id="rId1589" display="https://fbref.com/en/country/ESP/Spain-Football" xr:uid="{D641B8F2-8C4A-40A2-8376-6B8DBE556E6E}"/>
    <hyperlink ref="E400" r:id="rId1590" display="https://fbref.com/en/squads/18bb7c10/Arsenal-Stats" xr:uid="{14BE9449-289C-4A12-B527-B445290B12D9}"/>
    <hyperlink ref="AD400" r:id="rId1591" display="https://fbref.com/en/players/98ea5115/matchlogs/2023-2024/summary/David-Raya-Match-Logs" xr:uid="{C2EAD569-5402-4FF0-80FE-48AA2DDFCCBF}"/>
    <hyperlink ref="B401" r:id="rId1592" display="https://fbref.com/en/players/28b40c9c/Tim-Ream" xr:uid="{6F155BF2-EBDD-4DB3-BA43-E6725127CA71}"/>
    <hyperlink ref="C401" r:id="rId1593" display="https://fbref.com/en/country/USA/United-States-Football" xr:uid="{9B312943-57A8-49E8-A484-B5B1FFCF6B90}"/>
    <hyperlink ref="E401" r:id="rId1594" display="https://fbref.com/en/squads/fd962109/Fulham-Stats" xr:uid="{ECE8375B-264C-4F5C-A35D-A32AFAD6287E}"/>
    <hyperlink ref="AD401" r:id="rId1595" display="https://fbref.com/en/players/28b40c9c/matchlogs/2023-2024/summary/Tim-Ream-Match-Logs" xr:uid="{8DDFEDFB-E66E-482C-A132-264A9945B1D8}"/>
    <hyperlink ref="B402" r:id="rId1596" display="https://fbref.com/en/players/ab651565/Nathan-Redmond" xr:uid="{4F35974B-6F53-4D0A-A82B-8865CBE9B236}"/>
    <hyperlink ref="C402" r:id="rId1597" display="https://fbref.com/en/country/ENG/England-Football" xr:uid="{A29D8307-B3AD-4021-A53A-65F960E54AF2}"/>
    <hyperlink ref="E402" r:id="rId1598" display="https://fbref.com/en/squads/943e8050/Burnley-Stats" xr:uid="{96162CE7-0978-4C0E-9EDA-215A9AC9C2A2}"/>
    <hyperlink ref="AD402" r:id="rId1599" display="https://fbref.com/en/players/ab651565/matchlogs/2023-2024/summary/Nathan-Redmond-Match-Logs" xr:uid="{4D809578-1307-47C9-8DAA-56309B6C8EBD}"/>
    <hyperlink ref="B403" r:id="rId1600" display="https://fbref.com/en/players/803ae100/Harrison-Reed" xr:uid="{C81BCDB7-D897-4650-8DAF-7D33B5036A15}"/>
    <hyperlink ref="C403" r:id="rId1601" display="https://fbref.com/en/country/ENG/England-Football" xr:uid="{F9388317-B28C-4D3A-B740-C503E6F70A3E}"/>
    <hyperlink ref="E403" r:id="rId1602" display="https://fbref.com/en/squads/fd962109/Fulham-Stats" xr:uid="{C6E09758-9AAB-40A1-9162-8434CF64A4A0}"/>
    <hyperlink ref="AD403" r:id="rId1603" display="https://fbref.com/en/players/803ae100/matchlogs/2023-2024/summary/Harrison-Reed-Match-Logs" xr:uid="{2BF3A617-AC32-496B-BC0E-BFC15F4E80FF}"/>
    <hyperlink ref="B404" r:id="rId1604" display="https://fbref.com/en/players/3353737a/Sergio-Reguilon" xr:uid="{5344C5B4-A6F1-4417-B038-FBA3F92E1853}"/>
    <hyperlink ref="C404" r:id="rId1605" display="https://fbref.com/en/country/ESP/Spain-Football" xr:uid="{5AB8EB51-E633-453B-84BE-DC3AAE2488E3}"/>
    <hyperlink ref="E404" r:id="rId1606" display="https://fbref.com/en/squads/19538871/Manchester-United-Stats" xr:uid="{C9C42E69-C22E-44F5-896E-98FB0ACB0334}"/>
    <hyperlink ref="AD404" r:id="rId1607" display="https://fbref.com/en/players/3353737a/matchlogs/2023-2024/summary/Sergio-Reguilon-Match-Logs" xr:uid="{F291BE75-7B6F-4DD2-A1AC-B7A4401FC490}"/>
    <hyperlink ref="B405" r:id="rId1608" display="https://fbref.com/en/players/0f7533cd/Bobby-Reid" xr:uid="{8D9D4FF2-FB29-4696-96E2-E2D47D300C20}"/>
    <hyperlink ref="C405" r:id="rId1609" display="https://fbref.com/en/country/JAM/Jamaica-Football" xr:uid="{347E9243-DFAF-47DE-A236-F74A6179D6EF}"/>
    <hyperlink ref="E405" r:id="rId1610" display="https://fbref.com/en/squads/fd962109/Fulham-Stats" xr:uid="{55F95664-BD99-4CFF-9A40-32B252E9FDE3}"/>
    <hyperlink ref="AD405" r:id="rId1611" display="https://fbref.com/en/players/0f7533cd/matchlogs/2023-2024/summary/Bobby-Reid-Match-Logs" xr:uid="{A607FD90-8830-4143-A4E7-5FB245DFCAFB}"/>
    <hyperlink ref="B406" r:id="rId1612" display="https://fbref.com/en/players/1c7012b8/Declan-Rice" xr:uid="{2E16D2E1-C2C5-46F5-8F57-A0EDB5B363B2}"/>
    <hyperlink ref="C406" r:id="rId1613" display="https://fbref.com/en/country/ENG/England-Football" xr:uid="{10C88727-0C47-47CB-AC2E-DD1C91476AE7}"/>
    <hyperlink ref="E406" r:id="rId1614" display="https://fbref.com/en/squads/18bb7c10/Arsenal-Stats" xr:uid="{0DD97AA5-C504-4845-A12A-77AB358FCEA6}"/>
    <hyperlink ref="AD406" r:id="rId1615" display="https://fbref.com/en/players/1c7012b8/matchlogs/2023-2024/summary/Declan-Rice-Match-Logs" xr:uid="{3C0715EC-E0B2-41BB-91D1-C75E9DC2567F}"/>
    <hyperlink ref="B407" r:id="rId1616" display="https://fbref.com/en/players/0a3d6d2b/Chris-Richards" xr:uid="{565D7DEB-2BF6-41E4-B4DB-6F956D0E1AE8}"/>
    <hyperlink ref="C407" r:id="rId1617" display="https://fbref.com/en/country/USA/United-States-Football" xr:uid="{C7852D62-3406-4F2C-B981-F9451B9E5F6E}"/>
    <hyperlink ref="E407" r:id="rId1618" display="https://fbref.com/en/squads/47c64c55/Crystal-Palace-Stats" xr:uid="{4A342314-488D-42C6-A091-2B6EBF3BE642}"/>
    <hyperlink ref="AD407" r:id="rId1619" display="https://fbref.com/en/players/0a3d6d2b/matchlogs/2023-2024/summary/Chris-Richards-Match-Logs" xr:uid="{69928A20-2E83-4E12-8003-816342E621D3}"/>
    <hyperlink ref="B408" r:id="rId1620" display="https://fbref.com/en/players/fa031b34/Richarlison" xr:uid="{A16882B9-F3BA-45BB-B2E2-F787E0506293}"/>
    <hyperlink ref="C408" r:id="rId1621" display="https://fbref.com/en/country/BRA/Brazil-Football" xr:uid="{9F0D26DC-4E5F-4EE8-900E-B8C26FFF97DC}"/>
    <hyperlink ref="E408" r:id="rId1622" display="https://fbref.com/en/squads/361ca564/Tottenham-Hotspur-Stats" xr:uid="{642E4CAC-A4DC-4819-A48D-930FA28B24B5}"/>
    <hyperlink ref="AD408" r:id="rId1623" display="https://fbref.com/en/players/fa031b34/matchlogs/2023-2024/summary/Richarlison-Match-Logs" xr:uid="{19C533FD-B7EE-4B6B-B896-A6C2FFBF4390}"/>
    <hyperlink ref="B409" r:id="rId1624" display="https://fbref.com/en/players/7a1f2c08/Jairo-Riedewald" xr:uid="{2A267C97-91F5-4342-80E7-EA6E5D469EB2}"/>
    <hyperlink ref="C409" r:id="rId1625" display="https://fbref.com/en/country/NED/Netherlands-Football" xr:uid="{69B46369-C455-4525-BE4B-78F66F50A642}"/>
    <hyperlink ref="E409" r:id="rId1626" display="https://fbref.com/en/squads/47c64c55/Crystal-Palace-Stats" xr:uid="{91081983-7E33-40FC-A5EE-6DD084EFBB80}"/>
    <hyperlink ref="AD409" r:id="rId1627" display="https://fbref.com/en/players/7a1f2c08/matchlogs/2023-2024/summary/Jairo-Riedewald-Match-Logs" xr:uid="{54BF8B4D-BCA6-402D-B334-6F73173FCD4F}"/>
    <hyperlink ref="B410" r:id="rId1628" display="https://fbref.com/en/players/71ef519e/Matt-Ritchie" xr:uid="{375B19F1-D44A-4054-90BF-3D9F9D03B511}"/>
    <hyperlink ref="C410" r:id="rId1629" display="https://fbref.com/en/country/SCO/Scotland-Football" xr:uid="{65AD482F-EEAF-4659-9A0D-DDDD6FE363E4}"/>
    <hyperlink ref="E410" r:id="rId1630" display="https://fbref.com/en/squads/b2b47a98/Newcastle-United-Stats" xr:uid="{19A1E2CE-3E5E-442A-9EC6-340A640067B5}"/>
    <hyperlink ref="AD410" r:id="rId1631" display="https://fbref.com/en/players/71ef519e/matchlogs/2023-2024/summary/Matt-Ritchie-Match-Logs" xr:uid="{432D193E-F5BE-4E06-B0D1-1A2246E0E852}"/>
    <hyperlink ref="B411" r:id="rId1632" display="https://fbref.com/en/players/24fae784/Connor-Roberts" xr:uid="{97D55E23-C4EB-4F73-8800-2953EBC38437}"/>
    <hyperlink ref="C411" r:id="rId1633" display="https://fbref.com/en/country/WAL/Wales-Football" xr:uid="{22846C64-289F-4F7B-B18F-A82AFD68F9D6}"/>
    <hyperlink ref="E411" r:id="rId1634" display="https://fbref.com/en/squads/943e8050/Burnley-Stats" xr:uid="{BA386452-E92E-4BA9-9F3F-2304961846B0}"/>
    <hyperlink ref="AD411" r:id="rId1635" display="https://fbref.com/en/players/24fae784/matchlogs/2023-2024/summary/Connor-Roberts-Match-Logs" xr:uid="{DC04ACE1-F36D-4AF0-849E-55962826443B}"/>
    <hyperlink ref="B412" r:id="rId1636" display="https://fbref.com/en/players/2e4f5f03/Andrew-Robertson" xr:uid="{E632044E-F0A6-4558-8DE4-4AD7DDF0F843}"/>
    <hyperlink ref="C412" r:id="rId1637" display="https://fbref.com/en/country/SCO/Scotland-Football" xr:uid="{35B58B32-3FA2-4D18-BAF9-4A4B29958165}"/>
    <hyperlink ref="E412" r:id="rId1638" display="https://fbref.com/en/squads/822bd0ba/Liverpool-Stats" xr:uid="{FB5AE539-9C81-4A62-B581-82BF0898A6A8}"/>
    <hyperlink ref="AD412" r:id="rId1639" display="https://fbref.com/en/players/2e4f5f03/matchlogs/2023-2024/summary/Andrew-Robertson-Match-Logs" xr:uid="{304CD458-12C3-4664-AA5C-61E5F06D5572}"/>
    <hyperlink ref="B413" r:id="rId1640" display="https://fbref.com/en/players/289601e6/Antonee-Robinson" xr:uid="{C6257043-E475-4DE1-A5B6-7D66C9F24346}"/>
    <hyperlink ref="C413" r:id="rId1641" display="https://fbref.com/en/country/USA/United-States-Football" xr:uid="{F831962C-D6EE-4B4B-87FC-C10EB034AD51}"/>
    <hyperlink ref="E413" r:id="rId1642" display="https://fbref.com/en/squads/fd962109/Fulham-Stats" xr:uid="{1E40AB23-8B23-4609-8D13-D6EBCE70E0BB}"/>
    <hyperlink ref="AD413" r:id="rId1643" display="https://fbref.com/en/players/289601e6/matchlogs/2023-2024/summary/Antonee-Robinson-Match-Logs" xr:uid="{48D16AA2-C37A-45B7-B5EE-BD9E944071BD}"/>
    <hyperlink ref="B414" r:id="rId1644" display="https://fbref.com/en/players/7399c7a8/Jack-Robinson" xr:uid="{223D272C-DC4C-4933-ADDC-85AB130302C9}"/>
    <hyperlink ref="C414" r:id="rId1645" display="https://fbref.com/en/country/ENG/England-Football" xr:uid="{1BF1EF54-F03F-4761-9199-311818E48327}"/>
    <hyperlink ref="E414" r:id="rId1646" display="https://fbref.com/en/squads/1df6b87e/Sheffield-United-Stats" xr:uid="{CE8C089A-9F03-4450-A850-EBE8316AA8E3}"/>
    <hyperlink ref="AD414" r:id="rId1647" display="https://fbref.com/en/players/7399c7a8/matchlogs/2023-2024/summary/Jack-Robinson-Match-Logs" xr:uid="{3390AFC5-A359-475A-A45E-4B318EE6DC2A}"/>
    <hyperlink ref="B415" r:id="rId1648" display="https://fbref.com/en/players/17acc2ed/Marek-Rodak" xr:uid="{F1D5E3FD-CB59-4F21-9172-F30CD26DDF43}"/>
    <hyperlink ref="C415" r:id="rId1649" display="https://fbref.com/en/country/SVK/Slovakia-Football" xr:uid="{06233A81-1697-465F-B2F9-A538982EE550}"/>
    <hyperlink ref="E415" r:id="rId1650" display="https://fbref.com/en/squads/fd962109/Fulham-Stats" xr:uid="{95AE6C9A-FA0B-460D-948B-0716961B384F}"/>
    <hyperlink ref="AD415" r:id="rId1651" display="https://fbref.com/en/players/17acc2ed/matchlogs/2023-2024/summary/Marek-Rodak-Match-Logs" xr:uid="{D0337AB5-6717-489C-B9BA-6FE2A40433C2}"/>
    <hyperlink ref="B416" r:id="rId1652" display="https://fbref.com/en/players/6434f10d/Rodri" xr:uid="{32425CE8-CBDE-44EC-803F-7074CA9913CD}"/>
    <hyperlink ref="C416" r:id="rId1653" display="https://fbref.com/en/country/ESP/Spain-Football" xr:uid="{FF953AB6-D592-4AE3-9DA7-C33B5A416422}"/>
    <hyperlink ref="E416" r:id="rId1654" display="https://fbref.com/en/squads/b8fd03ef/Manchester-City-Stats" xr:uid="{38008E95-F6C2-4A93-8DF2-19727073135D}"/>
    <hyperlink ref="AD416" r:id="rId1655" display="https://fbref.com/en/players/6434f10d/matchlogs/2023-2024/summary/Rodri-Match-Logs" xr:uid="{9CF52C93-7846-4071-9EBF-47826CB047F5}"/>
    <hyperlink ref="B417" r:id="rId1656" display="https://fbref.com/en/players/4ab53cdb/Jay-Rodriguez" xr:uid="{B3B26823-D4B4-4BC0-83DA-17911C41F630}"/>
    <hyperlink ref="C417" r:id="rId1657" display="https://fbref.com/en/country/ENG/England-Football" xr:uid="{C0C8B896-3887-40B2-9142-6A98B2757CC5}"/>
    <hyperlink ref="E417" r:id="rId1658" display="https://fbref.com/en/squads/943e8050/Burnley-Stats" xr:uid="{95C8B534-1057-4493-9E41-A62E0ADB7F8C}"/>
    <hyperlink ref="AD417" r:id="rId1659" display="https://fbref.com/en/players/4ab53cdb/matchlogs/2023-2024/summary/Jay-Rodriguez-Match-Logs" xr:uid="{E3A21FB0-6CEC-4F29-878F-23AC4B49F3B7}"/>
    <hyperlink ref="B418" r:id="rId1660" display="https://fbref.com/en/players/57c94db2/Mads-Roerslev" xr:uid="{9B3426CB-4A9A-479C-A2FD-A7BBE73A4C82}"/>
    <hyperlink ref="C418" r:id="rId1661" display="https://fbref.com/en/country/DEN/Denmark-Football" xr:uid="{A84DBF6A-AEA8-4942-AAD9-15392C869DAE}"/>
    <hyperlink ref="E418" r:id="rId1662" display="https://fbref.com/en/squads/cd051869/Brentford-Stats" xr:uid="{261C31C9-7ED3-4425-BBC3-8D422D843A50}"/>
    <hyperlink ref="AD418" r:id="rId1663" display="https://fbref.com/en/players/57c94db2/matchlogs/2023-2024/summary/Mads-Roerslev-Match-Logs" xr:uid="{A4F57A4C-4E37-4EB4-9EB3-8033E556571F}"/>
    <hyperlink ref="B419" r:id="rId1664" display="https://fbref.com/en/players/a3d94a58/Cristian-Romero" xr:uid="{9F61430F-B51B-482D-8B9B-8103FC53D8A9}"/>
    <hyperlink ref="C419" r:id="rId1665" display="https://fbref.com/en/country/ARG/Argentina-Football" xr:uid="{20F95D3D-87F1-41F2-BF31-222E869113D6}"/>
    <hyperlink ref="E419" r:id="rId1666" display="https://fbref.com/en/squads/361ca564/Tottenham-Hotspur-Stats" xr:uid="{3DAD00A0-DF13-4E5C-B707-F4AE3952202E}"/>
    <hyperlink ref="AD419" r:id="rId1667" display="https://fbref.com/en/players/a3d94a58/matchlogs/2023-2024/summary/Cristian-Romero-Match-Logs" xr:uid="{5365C966-123B-4E35-8E5D-F57ADF9A7D50}"/>
    <hyperlink ref="B420" r:id="rId1668" display="https://fbref.com/en/players/10a10454/Joe-Rothwell" xr:uid="{D36A8F2A-EB29-48E8-B9CC-FBD9059527BE}"/>
    <hyperlink ref="C420" r:id="rId1669" display="https://fbref.com/en/country/ENG/England-Football" xr:uid="{3F8E2864-2CD8-4E47-BF07-3A4EB340EB9E}"/>
    <hyperlink ref="E420" r:id="rId1670" display="https://fbref.com/en/squads/4ba7cbea/Bournemouth-Stats" xr:uid="{6D2E6F4C-AD87-40FB-BAE7-F794C799A82A}"/>
    <hyperlink ref="AD420" r:id="rId1671" display="https://fbref.com/en/players/10a10454/matchlogs/2023-2024/summary/Joe-Rothwell-Match-Logs" xr:uid="{66A19657-65F4-421C-9D9F-E130259A4110}"/>
    <hyperlink ref="B421" r:id="rId1672" display="https://fbref.com/en/players/a9b1c319/Pelly-Ruddock-Mpanzu" xr:uid="{5F9B5997-D64F-403E-9BF8-2E54ECEC0075}"/>
    <hyperlink ref="C421" r:id="rId1673" display="https://fbref.com/en/country/COD/Congo-DR-Football" xr:uid="{AC9AE472-0E51-43DA-BAB6-12A172BADF3A}"/>
    <hyperlink ref="E421" r:id="rId1674" display="https://fbref.com/en/squads/e297cd13/Luton-Town-Stats" xr:uid="{63CAE25A-4C50-426B-83CF-E9F45143E732}"/>
    <hyperlink ref="AD421" r:id="rId1675" display="https://fbref.com/en/players/a9b1c319/matchlogs/2023-2024/summary/Pelly-Ruddock-Mpanzu-Match-Logs" xr:uid="{95B4B902-C01E-4A2B-8379-5882A5EA97E1}"/>
    <hyperlink ref="B422" r:id="rId1676" display="https://fbref.com/en/players/903b6e8b/Jose-Sa" xr:uid="{7784DFC0-A4F4-4370-80AA-21D52602084F}"/>
    <hyperlink ref="C422" r:id="rId1677" display="https://fbref.com/en/country/POR/Portugal-Football" xr:uid="{CD34C0E6-698A-402A-ACB7-3482A36BD9DD}"/>
    <hyperlink ref="E422" r:id="rId1678" display="https://fbref.com/en/squads/8cec06e1/Wolverhampton-Wanderers-Stats" xr:uid="{667C6C0D-A1E1-4648-87EB-18C8D81ABE19}"/>
    <hyperlink ref="AD422" r:id="rId1679" display="https://fbref.com/en/players/903b6e8b/matchlogs/2023-2024/summary/Jose-Sa-Match-Logs" xr:uid="{0AEF9724-B8F9-4FE6-8CC6-E459B5284985}"/>
    <hyperlink ref="B423" r:id="rId1680" display="https://fbref.com/en/players/bc7dc64d/Bukayo-Saka" xr:uid="{53D7A62A-ADD4-444E-9789-CACD03774A33}"/>
    <hyperlink ref="C423" r:id="rId1681" display="https://fbref.com/en/country/ENG/England-Football" xr:uid="{37284A37-DA37-485A-B08D-EBF8EDE9376C}"/>
    <hyperlink ref="E423" r:id="rId1682" display="https://fbref.com/en/squads/18bb7c10/Arsenal-Stats" xr:uid="{A9148ED3-1FA9-419E-861D-C412BF35A4BE}"/>
    <hyperlink ref="AD423" r:id="rId1683" display="https://fbref.com/en/players/bc7dc64d/matchlogs/2023-2024/summary/Bukayo-Saka-Match-Logs" xr:uid="{229BFFA1-EBC2-47EF-9519-D98373624ED7}"/>
    <hyperlink ref="B424" r:id="rId1684" display="https://fbref.com/en/players/e342ad68/Mohamed-Salah" xr:uid="{4346AFDE-0DF2-4158-9CDE-E1E2CC13DC5C}"/>
    <hyperlink ref="C424" r:id="rId1685" display="https://fbref.com/en/country/EGY/Egypt-Football" xr:uid="{81A6C7F5-2B48-4D6E-B902-6AB18567E9FD}"/>
    <hyperlink ref="E424" r:id="rId1686" display="https://fbref.com/en/squads/822bd0ba/Liverpool-Stats" xr:uid="{C0F77786-5DE0-4436-954C-D65A06C92F8E}"/>
    <hyperlink ref="AD424" r:id="rId1687" display="https://fbref.com/en/players/e342ad68/matchlogs/2023-2024/summary/Mohamed-Salah-Match-Logs" xr:uid="{54FB16A7-6E3C-4DA4-BDB6-3D91DB6CEC92}"/>
    <hyperlink ref="B425" r:id="rId1688" display="https://fbref.com/en/players/972aeb2a/William-Saliba" xr:uid="{259FD8D4-FF4C-41A3-8B5C-E2563471E929}"/>
    <hyperlink ref="C425" r:id="rId1689" display="https://fbref.com/en/country/FRA/France-Football" xr:uid="{C7449EEF-331E-4A0A-AF1A-9672C3F450CD}"/>
    <hyperlink ref="E425" r:id="rId1690" display="https://fbref.com/en/squads/18bb7c10/Arsenal-Stats" xr:uid="{76621210-5CC3-40F6-9C64-309EF7DC98CD}"/>
    <hyperlink ref="AD425" r:id="rId1691" display="https://fbref.com/en/players/972aeb2a/matchlogs/2023-2024/summary/William-Saliba-Match-Logs" xr:uid="{28CD8474-8F16-44B8-8F32-0F678211F5FF}"/>
    <hyperlink ref="B426" r:id="rId1692" display="https://fbref.com/en/players/1b4f1169/Albert-Sambi-Lokonga" xr:uid="{CD7715F4-B67E-4629-A12D-5638D716AF5B}"/>
    <hyperlink ref="C426" r:id="rId1693" display="https://fbref.com/en/country/BEL/Belgium-Football" xr:uid="{6AE8D423-5F3A-4CDE-9BF7-DB8D5DB9311D}"/>
    <hyperlink ref="E426" r:id="rId1694" display="https://fbref.com/en/squads/e297cd13/Luton-Town-Stats" xr:uid="{559FD7E6-485B-414E-91DE-F491F690D057}"/>
    <hyperlink ref="AD426" r:id="rId1695" display="https://fbref.com/en/players/1b4f1169/matchlogs/2023-2024/summary/Albert-Sambi-Lokonga-Match-Logs" xr:uid="{C22B4DE6-E6E4-4157-BED7-38AD2EC9515F}"/>
    <hyperlink ref="B427" r:id="rId1696" display="https://fbref.com/en/players/da7b447d/Davinson-Sanchez" xr:uid="{104CA5EC-8AB3-48A1-A85B-EFC820A30274}"/>
    <hyperlink ref="C427" r:id="rId1697" display="https://fbref.com/en/country/COL/Colombia-Football" xr:uid="{737A75E9-B258-4E7B-A2BE-BD081218E35D}"/>
    <hyperlink ref="E427" r:id="rId1698" display="https://fbref.com/en/squads/361ca564/Tottenham-Hotspur-Stats" xr:uid="{A7EBC1F5-868E-4488-922D-1EC3BA93E5AA}"/>
    <hyperlink ref="AD427" r:id="rId1699" display="https://fbref.com/en/players/da7b447d/matchlogs/2023-2024/summary/Davinson-Sanchez-Match-Logs" xr:uid="{1B2EE28A-019F-4ABA-A2DA-A1D5CB63B798}"/>
    <hyperlink ref="B428" r:id="rId1700" display="https://fbref.com/en/players/6a713852/Robert-Sanchez" xr:uid="{D5F4EDB7-13BC-4E8C-834E-D859156D13D6}"/>
    <hyperlink ref="C428" r:id="rId1701" display="https://fbref.com/en/country/ESP/Spain-Football" xr:uid="{3B662B82-CEED-4ACA-8571-A7F3E95F4C14}"/>
    <hyperlink ref="E428" r:id="rId1702" display="https://fbref.com/en/squads/cff3d9bb/Chelsea-Stats" xr:uid="{742DCB41-8E66-4082-8324-2E4AADB90369}"/>
    <hyperlink ref="AD428" r:id="rId1703" display="https://fbref.com/en/players/6a713852/matchlogs/2023-2024/summary/Robert-Sanchez-Match-Logs" xr:uid="{A0C4E72A-0ED5-48FF-89F3-B7A0B937CE0F}"/>
    <hyperlink ref="B429" r:id="rId1704" display="https://fbref.com/en/players/dbf053da/Jadon-Sancho" xr:uid="{9678479F-D9DC-40A0-9888-9BE9B227D642}"/>
    <hyperlink ref="C429" r:id="rId1705" display="https://fbref.com/en/country/ENG/England-Football" xr:uid="{6AECF205-CADC-47F1-8ED8-97C9610CE974}"/>
    <hyperlink ref="E429" r:id="rId1706" display="https://fbref.com/en/squads/19538871/Manchester-United-Stats" xr:uid="{D431F9E6-20EF-4FA6-89CD-62420BE77BDA}"/>
    <hyperlink ref="AD429" r:id="rId1707" display="https://fbref.com/en/players/dbf053da/matchlogs/2023-2024/summary/Jadon-Sancho-Match-Logs" xr:uid="{E607F972-1C4C-4734-9A25-F46C669266B8}"/>
    <hyperlink ref="B430" r:id="rId1708" display="https://fbref.com/en/players/bced0375/Ibrahim-Sangare" xr:uid="{6D119194-9F05-473A-A3A4-5ADE64828D1F}"/>
    <hyperlink ref="C430" r:id="rId1709" display="https://fbref.com/en/country/CIV/Cote-dIvoire-Football" xr:uid="{CD4A934A-9E1E-45CE-ACD8-1D450CB86986}"/>
    <hyperlink ref="E430" r:id="rId1710" display="https://fbref.com/en/squads/e4a775cb/Nottingham-Forest-Stats" xr:uid="{C37ADDC3-4792-4321-AC31-B2B92975B3B1}"/>
    <hyperlink ref="AD430" r:id="rId1711" display="https://fbref.com/en/players/bced0375/matchlogs/2023-2024/summary/Ibrahim-Sangare-Match-Logs" xr:uid="{ADB3799A-65CA-4491-B71D-D506FF255B00}"/>
    <hyperlink ref="B431" r:id="rId1712" display="https://fbref.com/en/players/dd745366/Andrey-Santos" xr:uid="{19E06F15-6AAC-4AC1-91BD-B4F2330E7548}"/>
    <hyperlink ref="C431" r:id="rId1713" display="https://fbref.com/en/country/BRA/Brazil-Football" xr:uid="{B480A7C6-DC63-4E7D-B188-B7F891159AB5}"/>
    <hyperlink ref="E431" r:id="rId1714" display="https://fbref.com/en/squads/cff3d9bb/Chelsea-Stats" xr:uid="{B7E3647C-4476-4DB6-992A-39E15A836711}"/>
    <hyperlink ref="AD431" r:id="rId1715" display="https://fbref.com/en/players/dd745366/matchlogs/2023-2024/summary/Andrey-Santos-Match-Logs" xr:uid="{3436BB5C-AEA0-41D0-8943-0467465D6626}"/>
    <hyperlink ref="B432" r:id="rId1716" display="https://fbref.com/en/players/dd745366/Andrey-Santos" xr:uid="{C52F027C-8898-4880-A876-97EF17D48744}"/>
    <hyperlink ref="C432" r:id="rId1717" display="https://fbref.com/en/country/BRA/Brazil-Football" xr:uid="{1FB6B717-C4E9-40BE-B039-224C78FA4F2C}"/>
    <hyperlink ref="E432" r:id="rId1718" display="https://fbref.com/en/squads/e4a775cb/Nottingham-Forest-Stats" xr:uid="{F55BF9DE-83AE-4E44-976C-1BA007F009D3}"/>
    <hyperlink ref="AD432" r:id="rId1719" display="https://fbref.com/en/players/dd745366/matchlogs/2023-2024/summary/Andrey-Santos-Match-Logs" xr:uid="{5B2C4ABE-D59F-4ADB-B6F6-EEB360AB7F00}"/>
    <hyperlink ref="B433" r:id="rId1720" display="https://fbref.com/en/players/9744ff80/Pablo-Sarabia" xr:uid="{9199795F-4D28-4923-8904-0138DB36DCC2}"/>
    <hyperlink ref="C433" r:id="rId1721" display="https://fbref.com/en/country/ESP/Spain-Football" xr:uid="{74418FCC-8323-4F3F-A33E-1F67F11A9449}"/>
    <hyperlink ref="E433" r:id="rId1722" display="https://fbref.com/en/squads/8cec06e1/Wolverhampton-Wanderers-Stats" xr:uid="{1C06B2F5-4892-486A-B63B-EB78E4AB94B8}"/>
    <hyperlink ref="AD433" r:id="rId1723" display="https://fbref.com/en/players/9744ff80/matchlogs/2023-2024/summary/Pablo-Sarabia-Match-Logs" xr:uid="{A6C9B86F-1ACC-4720-BC6A-13D2A2FFD3FC}"/>
    <hyperlink ref="B434" r:id="rId1724" display="https://fbref.com/en/players/52afb588/Kevin-Schade" xr:uid="{F3386916-7168-413E-9C44-7A865137D2B1}"/>
    <hyperlink ref="C434" r:id="rId1725" display="https://fbref.com/en/country/GER/Germany-Football" xr:uid="{895C2EF4-7D85-42C5-9CF6-4DF31A563975}"/>
    <hyperlink ref="E434" r:id="rId1726" display="https://fbref.com/en/squads/cd051869/Brentford-Stats" xr:uid="{579DE575-4DA2-46A9-A4A9-67C09A00E38C}"/>
    <hyperlink ref="AD434" r:id="rId1727" display="https://fbref.com/en/players/52afb588/matchlogs/2023-2024/summary/Kevin-Schade-Match-Logs" xr:uid="{A94CA3AC-3692-4B51-9BDC-18669AC0D5E9}"/>
    <hyperlink ref="B435" r:id="rId1728" display="https://fbref.com/en/players/c8aa95da/Fabian-Schar" xr:uid="{09F06B37-059A-4932-86A3-B16A2C622BD8}"/>
    <hyperlink ref="C435" r:id="rId1729" display="https://fbref.com/en/country/SUI/Switzerland-Football" xr:uid="{452AA20A-9B10-4953-9675-58FAF199AA3F}"/>
    <hyperlink ref="E435" r:id="rId1730" display="https://fbref.com/en/squads/b2b47a98/Newcastle-United-Stats" xr:uid="{523AAD44-ECA1-4B41-88A7-C97AA1B846F0}"/>
    <hyperlink ref="AD435" r:id="rId1731" display="https://fbref.com/en/players/c8aa95da/matchlogs/2023-2024/summary/Fabian-Schar-Match-Logs" xr:uid="{A691D8F9-04F4-45F6-AE84-1D8CB158195A}"/>
    <hyperlink ref="B436" r:id="rId1732" display="https://fbref.com/en/players/3312f911/Jeffrey-Schlupp" xr:uid="{FE68972A-DD77-4C10-B36F-35F17883036F}"/>
    <hyperlink ref="C436" r:id="rId1733" display="https://fbref.com/en/country/GHA/Ghana-Football" xr:uid="{F7A6F9A2-61AE-4F02-B0C2-0AAAD6158981}"/>
    <hyperlink ref="E436" r:id="rId1734" display="https://fbref.com/en/squads/47c64c55/Crystal-Palace-Stats" xr:uid="{98D34839-3942-4DAE-84F7-C3045DAB95CF}"/>
    <hyperlink ref="AD436" r:id="rId1735" display="https://fbref.com/en/players/3312f911/matchlogs/2023-2024/summary/Jeffrey-Schlupp-Match-Logs" xr:uid="{926F8E61-573B-4A1C-A34B-78498931607B}"/>
    <hyperlink ref="B437" r:id="rId1736" display="https://fbref.com/en/players/d04b94db/Nelson-Semedo" xr:uid="{DC8F8F90-266D-450B-857C-6C527D97531B}"/>
    <hyperlink ref="C437" r:id="rId1737" display="https://fbref.com/en/country/POR/Portugal-Football" xr:uid="{41E4D04C-C2D4-4E20-AE47-284DC7D1428A}"/>
    <hyperlink ref="E437" r:id="rId1738" display="https://fbref.com/en/squads/8cec06e1/Wolverhampton-Wanderers-Stats" xr:uid="{23083A16-1B8A-4525-96F8-A488FF2DA554}"/>
    <hyperlink ref="AD437" r:id="rId1739" display="https://fbref.com/en/players/d04b94db/matchlogs/2023-2024/summary/Nelson-Semedo-Match-Logs" xr:uid="{C2976623-922F-4D9C-AC9C-FAE468B540D3}"/>
    <hyperlink ref="B438" r:id="rId1740" display="https://fbref.com/en/players/efd2ec23/Antoine-Semenyo" xr:uid="{6A6665B7-9341-47D6-A7F7-3047491BAB6E}"/>
    <hyperlink ref="C438" r:id="rId1741" display="https://fbref.com/en/country/GHA/Ghana-Football" xr:uid="{B5A828DB-2BE3-429B-BF41-BF7C7DC78FF3}"/>
    <hyperlink ref="E438" r:id="rId1742" display="https://fbref.com/en/squads/4ba7cbea/Bournemouth-Stats" xr:uid="{F95A3609-238B-444D-8504-C11892B30CBE}"/>
    <hyperlink ref="AD438" r:id="rId1743" display="https://fbref.com/en/players/efd2ec23/matchlogs/2023-2024/summary/Antoine-Semenyo-Match-Logs" xr:uid="{14BD3663-A527-4EE4-B63C-D56AD797A667}"/>
    <hyperlink ref="B439" r:id="rId1744" display="https://fbref.com/en/players/35141f4c/Marcos-Senesi" xr:uid="{0EFF3801-29CA-4144-92AF-8CFA9101C7F8}"/>
    <hyperlink ref="C439" r:id="rId1745" display="https://fbref.com/en/country/ARG/Argentina-Football" xr:uid="{9CC69D09-3D2D-4C08-9741-B24794E11C1C}"/>
    <hyperlink ref="E439" r:id="rId1746" display="https://fbref.com/en/squads/4ba7cbea/Bournemouth-Stats" xr:uid="{9038A6DA-4E07-48E7-B0FD-3B32E02121DB}"/>
    <hyperlink ref="AD439" r:id="rId1747" display="https://fbref.com/en/players/35141f4c/matchlogs/2023-2024/summary/Marcos-Senesi-Match-Logs" xr:uid="{05C59D75-1F67-4492-A705-DD87880C234B}"/>
    <hyperlink ref="B440" r:id="rId1748" display="https://fbref.com/en/players/e4e0deaa/Femi-Seriki" xr:uid="{C1A68C0F-7A46-490F-A294-282F55C88B67}"/>
    <hyperlink ref="C440" r:id="rId1749" display="https://fbref.com/en/country/ENG/England-Football" xr:uid="{BF7B0FCD-E37A-42B6-A229-54A8F9B104B9}"/>
    <hyperlink ref="E440" r:id="rId1750" display="https://fbref.com/en/squads/1df6b87e/Sheffield-United-Stats" xr:uid="{834C9DBD-3297-4316-A674-90E004EF532D}"/>
    <hyperlink ref="AD440" r:id="rId1751" display="https://fbref.com/en/players/e4e0deaa/matchlogs/2023-2024/summary/Femi-Seriki-Match-Logs" xr:uid="{A7A1B448-CAD0-4D31-ADEA-33273F84C9A9}"/>
    <hyperlink ref="B441" r:id="rId1752" display="https://fbref.com/en/players/9c94165b/Luke-Shaw" xr:uid="{E5072EF3-3AD1-405B-BA6B-27A0F00458D1}"/>
    <hyperlink ref="C441" r:id="rId1753" display="https://fbref.com/en/country/ENG/England-Football" xr:uid="{1AB6DEBB-6129-4609-8D9D-0EB45930AC5E}"/>
    <hyperlink ref="E441" r:id="rId1754" display="https://fbref.com/en/squads/19538871/Manchester-United-Stats" xr:uid="{740F1E38-EB67-435B-960A-0415C400D8C2}"/>
    <hyperlink ref="AD441" r:id="rId1755" display="https://fbref.com/en/players/9c94165b/matchlogs/2023-2024/summary/Luke-Shaw-Match-Logs" xr:uid="{6D1AA93E-CE16-41A8-8180-6C639724B0D4}"/>
    <hyperlink ref="B442" r:id="rId1756" display="https://fbref.com/en/players/ee7c0a5e/James-Shea" xr:uid="{D4211C46-7B97-4F5E-9888-DCC77F7A575F}"/>
    <hyperlink ref="C442" r:id="rId1757" display="https://fbref.com/en/country/ENG/England-Football" xr:uid="{C9D23343-F300-4450-9D2A-A43FA850ABB5}"/>
    <hyperlink ref="E442" r:id="rId1758" display="https://fbref.com/en/squads/e297cd13/Luton-Town-Stats" xr:uid="{C3C47A53-8DEC-4C2F-8A11-E0A191D7D05A}"/>
    <hyperlink ref="AD442" r:id="rId1759" display="https://fbref.com/en/players/ee7c0a5e/matchlogs/2023-2024/summary/James-Shea-Match-Logs" xr:uid="{524DEC47-A3F0-4533-A168-18B60DA8EC15}"/>
    <hyperlink ref="B443" r:id="rId1760" display="https://fbref.com/en/players/3eb22ec9/Bernardo-Silva" xr:uid="{B3FDB480-B028-4106-B904-4181B61D6284}"/>
    <hyperlink ref="C443" r:id="rId1761" display="https://fbref.com/en/country/POR/Portugal-Football" xr:uid="{3D084BB4-B209-4B10-8B7D-DB6FA5EF0A00}"/>
    <hyperlink ref="E443" r:id="rId1762" display="https://fbref.com/en/squads/b8fd03ef/Manchester-City-Stats" xr:uid="{BF3D9069-D4C6-4C16-9700-93257714ECE5}"/>
    <hyperlink ref="AD443" r:id="rId1763" display="https://fbref.com/en/players/3eb22ec9/matchlogs/2023-2024/summary/Bernardo-Silva-Match-Logs" xr:uid="{43ACE8D8-658B-4E5D-B39E-BF288A7E61A3}"/>
    <hyperlink ref="B444" r:id="rId1764" display="https://fbref.com/en/players/e7aa9d7c/Fabio-Silva" xr:uid="{139B25BF-1B67-4454-993F-DCA796E6C88A}"/>
    <hyperlink ref="C444" r:id="rId1765" display="https://fbref.com/en/country/POR/Portugal-Football" xr:uid="{3B7A8509-A2D9-422C-BE1B-8CC7C03ED55E}"/>
    <hyperlink ref="E444" r:id="rId1766" display="https://fbref.com/en/squads/8cec06e1/Wolverhampton-Wanderers-Stats" xr:uid="{3D8980A0-BCBC-474F-9352-67C4D53FFEF7}"/>
    <hyperlink ref="AD444" r:id="rId1767" display="https://fbref.com/en/players/e7aa9d7c/matchlogs/2023-2024/summary/Fabio-Silva-Match-Logs" xr:uid="{5126A7CC-37B6-4A18-8FBC-F99B43A1E4F2}"/>
    <hyperlink ref="B445" r:id="rId1768" display="https://fbref.com/en/players/86e7deaf/Thiago-Silva" xr:uid="{525B74EF-8305-4360-B9AC-B20276D44781}"/>
    <hyperlink ref="C445" r:id="rId1769" display="https://fbref.com/en/country/BRA/Brazil-Football" xr:uid="{9B47F7D2-BC94-4E92-8AC1-76FA4729510A}"/>
    <hyperlink ref="E445" r:id="rId1770" display="https://fbref.com/en/squads/cff3d9bb/Chelsea-Stats" xr:uid="{26B04576-9B65-4C83-9E98-AB6925A6CC16}"/>
    <hyperlink ref="AD445" r:id="rId1771" display="https://fbref.com/en/players/86e7deaf/matchlogs/2023-2024/summary/Thiago-Silva-Match-Logs" xr:uid="{DF00BC92-5718-453D-8510-92EF9666513B}"/>
    <hyperlink ref="B446" r:id="rId1772" display="https://fbref.com/en/players/8e16dd48/Luis-Sinisterra" xr:uid="{45D8336C-F6F9-4BCC-AA4C-B06D52849E95}"/>
    <hyperlink ref="C446" r:id="rId1773" display="https://fbref.com/en/country/COL/Colombia-Football" xr:uid="{36E1F9AB-F485-44C7-9E75-1A5F518BC04F}"/>
    <hyperlink ref="E446" r:id="rId1774" display="https://fbref.com/en/squads/4ba7cbea/Bournemouth-Stats" xr:uid="{29EB9C54-9084-42BE-B8F8-81FE654BDFDA}"/>
    <hyperlink ref="AD446" r:id="rId1775" display="https://fbref.com/en/players/8e16dd48/matchlogs/2023-2024/summary/Luis-Sinisterra-Match-Logs" xr:uid="{F6117706-F04A-4136-B901-C001466E3C59}"/>
    <hyperlink ref="B447" r:id="rId1776" display="https://fbref.com/en/players/6250083a/Oliver-Skipp" xr:uid="{B97D979B-4575-405A-8E79-DBB29D5F9938}"/>
    <hyperlink ref="C447" r:id="rId1777" display="https://fbref.com/en/country/ENG/England-Football" xr:uid="{618BE7C4-9A1C-4B87-88DD-842894018FEE}"/>
    <hyperlink ref="E447" r:id="rId1778" display="https://fbref.com/en/squads/361ca564/Tottenham-Hotspur-Stats" xr:uid="{E7C2B75C-34D7-46A1-B527-E7FDFCB790A7}"/>
    <hyperlink ref="AD447" r:id="rId1779" display="https://fbref.com/en/players/6250083a/matchlogs/2023-2024/summary/Oliver-Skipp-Match-Logs" xr:uid="{E9E18F3E-A091-4877-B535-4FB7B43EDCA1}"/>
    <hyperlink ref="B448" r:id="rId1780" display="https://fbref.com/en/players/20b104bc/Adam-Smith" xr:uid="{1ECDA439-CDFF-46EA-AA90-DEC2D1B890F3}"/>
    <hyperlink ref="C448" r:id="rId1781" display="https://fbref.com/en/country/ENG/England-Football" xr:uid="{9D225750-489F-4C26-BFBA-B1978C57FFA2}"/>
    <hyperlink ref="E448" r:id="rId1782" display="https://fbref.com/en/squads/4ba7cbea/Bournemouth-Stats" xr:uid="{C6F0D6BD-0169-4EAC-A796-820D5F292EF4}"/>
    <hyperlink ref="AD448" r:id="rId1783" display="https://fbref.com/en/players/20b104bc/matchlogs/2023-2024/summary/Adam-Smith-Match-Logs" xr:uid="{F499F9EA-14DC-4C91-B522-A44E686F9159}"/>
    <hyperlink ref="B449" r:id="rId1784" display="https://fbref.com/en/players/17695062/Emile-Smith-Rowe" xr:uid="{9153832B-7A29-42A8-8AC5-1E49B00FF477}"/>
    <hyperlink ref="C449" r:id="rId1785" display="https://fbref.com/en/country/ENG/England-Football" xr:uid="{34EACCD9-4ABE-4AFD-A1DE-F89A8B200CE2}"/>
    <hyperlink ref="E449" r:id="rId1786" display="https://fbref.com/en/squads/18bb7c10/Arsenal-Stats" xr:uid="{7E50963A-F620-4EA1-A61B-2BE338243326}"/>
    <hyperlink ref="AD449" r:id="rId1787" display="https://fbref.com/en/players/17695062/matchlogs/2023-2024/summary/Emile-Smith-Rowe-Match-Logs" xr:uid="{207F4329-E6E4-4D6F-B443-E95F49A1D3DC}"/>
    <hyperlink ref="B450" r:id="rId1788" display="https://fbref.com/en/players/e77dc3b2/Dominic-Solanke" xr:uid="{252AFF19-0A11-4095-A7E6-7840D7CF54F2}"/>
    <hyperlink ref="C450" r:id="rId1789" display="https://fbref.com/en/country/ENG/England-Football" xr:uid="{D3DACAD2-20BF-4DCE-A152-49C25709EB5A}"/>
    <hyperlink ref="E450" r:id="rId1790" display="https://fbref.com/en/squads/4ba7cbea/Bournemouth-Stats" xr:uid="{45068DB5-1508-4936-B56A-0817D9030468}"/>
    <hyperlink ref="AD450" r:id="rId1791" display="https://fbref.com/en/players/e77dc3b2/matchlogs/2023-2024/summary/Dominic-Solanke-Match-Logs" xr:uid="{3627830D-61D7-4C14-962F-FF0C7A280DC3}"/>
    <hyperlink ref="B451" r:id="rId1792" display="https://fbref.com/en/players/886f9aac/Manor-Solomon" xr:uid="{2C815574-00E1-4F9A-B017-C5E27A187CEA}"/>
    <hyperlink ref="C451" r:id="rId1793" display="https://fbref.com/en/country/ISR/Israel-Football" xr:uid="{EBE1C5F8-026E-43DC-8C07-F02CE1FD06BE}"/>
    <hyperlink ref="E451" r:id="rId1794" display="https://fbref.com/en/squads/361ca564/Tottenham-Hotspur-Stats" xr:uid="{705B4D94-EB05-492A-9C0C-F7BD6CA810AC}"/>
    <hyperlink ref="AD451" r:id="rId1795" display="https://fbref.com/en/players/886f9aac/matchlogs/2023-2024/summary/Manor-Solomon-Match-Logs" xr:uid="{CBBC4338-2772-4346-A149-946D89B1E607}"/>
    <hyperlink ref="B452" r:id="rId1796" display="https://fbref.com/en/players/6613c819/Tomas-Soucek" xr:uid="{5AE2D147-7DA5-41C8-8A34-C40B425BD8B1}"/>
    <hyperlink ref="C452" r:id="rId1797" display="https://fbref.com/en/country/CZE/Czech-Republic-Football" xr:uid="{41CF40D0-8C04-41BC-9E0E-C9CE16444D9C}"/>
    <hyperlink ref="E452" r:id="rId1798" display="https://fbref.com/en/squads/7c21e445/West-Ham-United-Stats" xr:uid="{16AAFA87-AF6A-4078-A2FE-B0B10E61313C}"/>
    <hyperlink ref="AD452" r:id="rId1799" display="https://fbref.com/en/players/6613c819/matchlogs/2023-2024/summary/Tomas-Soucek-Match-Logs" xr:uid="{FE9050D1-B2C1-4718-BEA1-5ACD0AED0D36}"/>
    <hyperlink ref="B453" r:id="rId1800" display="https://fbref.com/en/players/6a8a7af8/Vinicius-Souza" xr:uid="{489DBD67-EBDA-45C5-812C-88CCADE01E28}"/>
    <hyperlink ref="C453" r:id="rId1801" display="https://fbref.com/en/country/BRA/Brazil-Football" xr:uid="{1B6D2A91-4E84-46F0-B1C4-E2966377FB18}"/>
    <hyperlink ref="E453" r:id="rId1802" display="https://fbref.com/en/squads/1df6b87e/Sheffield-United-Stats" xr:uid="{FFD8BB0F-6B38-47F0-8365-B34D3FF621F0}"/>
    <hyperlink ref="AD453" r:id="rId1803" display="https://fbref.com/en/players/6a8a7af8/matchlogs/2023-2024/summary/Vinicius-Souza-Match-Logs" xr:uid="{8BCD3BD0-BBEC-46FF-B433-DABDFBD371B3}"/>
    <hyperlink ref="B454" r:id="rId1804" display="https://fbref.com/en/players/b2626673/Jay-Stansfield" xr:uid="{20B8C8A8-01C6-46FC-8F5F-28116C1B6965}"/>
    <hyperlink ref="C454" r:id="rId1805" display="https://fbref.com/en/country/ENG/England-Football" xr:uid="{1BEF3DA4-6957-4643-8147-4264F511614E}"/>
    <hyperlink ref="E454" r:id="rId1806" display="https://fbref.com/en/squads/fd962109/Fulham-Stats" xr:uid="{0B9C1259-DA48-4735-8079-24B7BAC8087E}"/>
    <hyperlink ref="AD454" r:id="rId1807" display="https://fbref.com/en/players/b2626673/matchlogs/2023-2024/summary/Jay-Stansfield-Match-Logs" xr:uid="{12C46C49-DF1D-416B-A404-A3E1E1A26C53}"/>
    <hyperlink ref="B455" r:id="rId1808" display="https://fbref.com/en/players/28300a16/Jason-Steele" xr:uid="{50C14122-6F25-47B1-9EE1-EA863C6FD9FB}"/>
    <hyperlink ref="C455" r:id="rId1809" display="https://fbref.com/en/country/ENG/England-Football" xr:uid="{2DF950C0-6D7B-42AD-B749-1DE301C410BE}"/>
    <hyperlink ref="E455" r:id="rId1810" display="https://fbref.com/en/squads/d07537b9/Brighton-and-Hove-Albion-Stats" xr:uid="{A7FEA884-C874-4F89-AF74-AFBE8CBE3306}"/>
    <hyperlink ref="AD455" r:id="rId1811" display="https://fbref.com/en/players/28300a16/matchlogs/2023-2024/summary/Jason-Steele-Match-Logs" xr:uid="{555FC84F-60F2-40C0-9ACC-E346BE65D575}"/>
    <hyperlink ref="B456" r:id="rId1812" display="https://fbref.com/en/players/b400bde0/Raheem-Sterling" xr:uid="{53607C31-B60E-4F01-B425-FA3ED8162AF2}"/>
    <hyperlink ref="C456" r:id="rId1813" display="https://fbref.com/en/country/ENG/England-Football" xr:uid="{3144FAA6-95F2-4DAE-91E3-1587CA733B0A}"/>
    <hyperlink ref="E456" r:id="rId1814" display="https://fbref.com/en/squads/cff3d9bb/Chelsea-Stats" xr:uid="{AED199FA-C00D-48F0-8FBA-C16DC0A21611}"/>
    <hyperlink ref="AD456" r:id="rId1815" display="https://fbref.com/en/players/b400bde0/matchlogs/2023-2024/summary/Raheem-Sterling-Match-Logs" xr:uid="{4E529472-2B0A-4BFD-AFD8-C72A2EAFF450}"/>
    <hyperlink ref="B457" r:id="rId1816" display="https://fbref.com/en/players/339fe0e8/Thomas-Strakosha" xr:uid="{AD3249B5-A38E-494F-B676-D3D428546DEA}"/>
    <hyperlink ref="C457" r:id="rId1817" display="https://fbref.com/en/country/ALB/Albania-Football" xr:uid="{6594DC71-59B8-4624-9FF3-D0667D824C96}"/>
    <hyperlink ref="E457" r:id="rId1818" display="https://fbref.com/en/squads/cd051869/Brentford-Stats" xr:uid="{42573AD5-591D-4C11-B63B-ABBF46E89A93}"/>
    <hyperlink ref="AD457" r:id="rId1819" display="https://fbref.com/en/players/339fe0e8/matchlogs/2023-2024/summary/Thomas-Strakosha-Match-Logs" xr:uid="{8554E8DE-E14F-4F69-98BC-A0609DA51ACA}"/>
    <hyperlink ref="B458" r:id="rId1820" display="https://fbref.com/en/players/e3f9e68a/Ronnie-Stutter" xr:uid="{B9644A07-6285-4894-AB05-B5CDDA11650C}"/>
    <hyperlink ref="C458" r:id="rId1821" display="https://fbref.com/en/country/ENG/England-Football" xr:uid="{C0DC0910-E127-4A78-86AB-7919DF1DFC50}"/>
    <hyperlink ref="E458" r:id="rId1822" display="https://fbref.com/en/squads/cff3d9bb/Chelsea-Stats" xr:uid="{33C1E4E6-DEAE-4BA5-8FF4-56D9BCD3D346}"/>
    <hyperlink ref="AD458" r:id="rId1823" display="https://fbref.com/en/players/e3f9e68a/matchlogs/2023-2024/summary/Ronnie-Stutter-Match-Logs" xr:uid="{06238161-15C6-47D6-99B3-E3C3F9AAA113}"/>
    <hyperlink ref="B459" r:id="rId1824" display="https://fbref.com/en/players/934e1968/Dominik-Szoboszlai" xr:uid="{6505E688-F0E8-43F8-9841-7B20011E7F6D}"/>
    <hyperlink ref="C459" r:id="rId1825" display="https://fbref.com/en/country/HUN/Hungary-Football" xr:uid="{88209B69-B7B0-4459-B9B2-4EB473D44044}"/>
    <hyperlink ref="E459" r:id="rId1826" display="https://fbref.com/en/squads/822bd0ba/Liverpool-Stats" xr:uid="{015242A6-F2E1-4F88-BD6F-2AAFCF4035D6}"/>
    <hyperlink ref="AD459" r:id="rId1827" display="https://fbref.com/en/players/934e1968/matchlogs/2023-2024/summary/Dominik-Szoboszlai-Match-Logs" xr:uid="{E370484C-8754-4F1F-9C7E-4047B7210BCF}"/>
    <hyperlink ref="B460" r:id="rId1828" display="https://fbref.com/en/players/e514ab62/Matt-Targett" xr:uid="{A51CC2C4-B7E9-497E-B61E-07D76AED71B8}"/>
    <hyperlink ref="C460" r:id="rId1829" display="https://fbref.com/en/country/ENG/England-Football" xr:uid="{20EB2621-16E2-4049-B544-4F35756D42AD}"/>
    <hyperlink ref="E460" r:id="rId1830" display="https://fbref.com/en/squads/b2b47a98/Newcastle-United-Stats" xr:uid="{692636C8-5CCD-485C-B480-EEA9837FB22F}"/>
    <hyperlink ref="AD460" r:id="rId1831" display="https://fbref.com/en/players/e514ab62/matchlogs/2023-2024/summary/Matt-Targett-Match-Logs" xr:uid="{58CA2144-FD92-493A-89C3-D9A3FD816BA8}"/>
    <hyperlink ref="B461" r:id="rId1832" display="https://fbref.com/en/players/15ea812b/James-Tarkowski" xr:uid="{C8B64D08-D79D-4383-A581-AE3AB9680175}"/>
    <hyperlink ref="C461" r:id="rId1833" display="https://fbref.com/en/country/ENG/England-Football" xr:uid="{52A01F5F-0B5A-446F-BA72-9EDFC5DB69A5}"/>
    <hyperlink ref="E461" r:id="rId1834" display="https://fbref.com/en/squads/d3fd31cc/Everton-Stats" xr:uid="{CACF1026-13A5-4DB0-A044-1115D9CEB890}"/>
    <hyperlink ref="AD461" r:id="rId1835" display="https://fbref.com/en/players/15ea812b/matchlogs/2023-2024/summary/James-Tarkowski-Match-Logs" xr:uid="{9ED2ED12-7F82-4985-B965-E032FBC038BF}"/>
    <hyperlink ref="B462" r:id="rId1836" display="https://fbref.com/en/players/a65c844b/Nuno-Tavares" xr:uid="{FD02C5A9-C4C5-427E-84D8-E7E9BDD14E2B}"/>
    <hyperlink ref="C462" r:id="rId1837" display="https://fbref.com/en/country/POR/Portugal-Football" xr:uid="{244387B8-7983-4541-BB62-C3219A6B2AEF}"/>
    <hyperlink ref="E462" r:id="rId1838" display="https://fbref.com/en/squads/e4a775cb/Nottingham-Forest-Stats" xr:uid="{CA09FEE6-9D42-4A76-B059-D9C5F850C84F}"/>
    <hyperlink ref="AD462" r:id="rId1839" display="https://fbref.com/en/players/a65c844b/matchlogs/2023-2024/summary/Nuno-Tavares-Match-Logs" xr:uid="{560F2A95-AD40-46DD-8121-D4C74C16B775}"/>
    <hyperlink ref="B463" r:id="rId1840" display="https://fbref.com/en/players/5c0da4a4/Marcus-Tavernier" xr:uid="{EFBDCF12-0F7D-4E55-A29A-CF7303032C2E}"/>
    <hyperlink ref="C463" r:id="rId1841" display="https://fbref.com/en/country/ENG/England-Football" xr:uid="{97881A9A-D707-475C-8C16-752389F1B423}"/>
    <hyperlink ref="E463" r:id="rId1842" display="https://fbref.com/en/squads/4ba7cbea/Bournemouth-Stats" xr:uid="{AC676D51-C838-4B1E-9681-A91F2D47296A}"/>
    <hyperlink ref="AD463" r:id="rId1843" display="https://fbref.com/en/players/5c0da4a4/matchlogs/2023-2024/summary/Marcus-Tavernier-Match-Logs" xr:uid="{F1240CAD-9C69-42B6-A247-48CF351077F6}"/>
    <hyperlink ref="B464" r:id="rId1844" display="https://fbref.com/en/players/cc2d7ad5/Charlie-Taylor" xr:uid="{1A9F96F3-C59A-443B-A142-4FCDB77938E4}"/>
    <hyperlink ref="C464" r:id="rId1845" display="https://fbref.com/en/country/ENG/England-Football" xr:uid="{9201A01D-1D21-47B4-B6CE-C4593862B114}"/>
    <hyperlink ref="E464" r:id="rId1846" display="https://fbref.com/en/squads/943e8050/Burnley-Stats" xr:uid="{EEC7E4E0-936B-4ABA-A845-11843102AA2C}"/>
    <hyperlink ref="AD464" r:id="rId1847" display="https://fbref.com/en/players/cc2d7ad5/matchlogs/2023-2024/summary/Charlie-Taylor-Match-Logs" xr:uid="{C9F9C532-40E0-4A12-A176-051DDB7DB914}"/>
    <hyperlink ref="B465" r:id="rId1848" display="https://fbref.com/en/players/77d7c96f/Kenny-Tete" xr:uid="{5EA4A6AD-C817-465D-8437-F3F429FE779F}"/>
    <hyperlink ref="C465" r:id="rId1849" display="https://fbref.com/en/country/NED/Netherlands-Football" xr:uid="{E080E94F-0D91-4EAF-98E3-3FB10B817F74}"/>
    <hyperlink ref="E465" r:id="rId1850" display="https://fbref.com/en/squads/fd962109/Fulham-Stats" xr:uid="{0CE4417C-3604-44DA-A53F-057795F8A301}"/>
    <hyperlink ref="AD465" r:id="rId1851" display="https://fbref.com/en/players/77d7c96f/matchlogs/2023-2024/summary/Kenny-Tete-Match-Logs" xr:uid="{7754C46F-BDED-42E2-BD3C-C9FB6C9B6D2A}"/>
    <hyperlink ref="B466" r:id="rId1852" display="https://fbref.com/en/players/fc027d02/Luke-Thomas" xr:uid="{499C34F7-E58A-41A5-AFDF-D5BBEA74BAB5}"/>
    <hyperlink ref="C466" r:id="rId1853" display="https://fbref.com/en/country/ENG/England-Football" xr:uid="{684FB26F-1954-41F3-AE5B-08F373AE539F}"/>
    <hyperlink ref="E466" r:id="rId1854" display="https://fbref.com/en/squads/1df6b87e/Sheffield-United-Stats" xr:uid="{8E10A1A0-FD91-47B9-A3F3-D38CD196CE99}"/>
    <hyperlink ref="AD466" r:id="rId1855" display="https://fbref.com/en/players/fc027d02/matchlogs/2023-2024/summary/Luke-Thomas-Match-Logs" xr:uid="{0F410649-B282-4964-AD0E-773C80D7CB1A}"/>
    <hyperlink ref="B467" r:id="rId1856" display="https://fbref.com/en/players/56f7a928/Youri-Tielemans" xr:uid="{0420F328-0A72-4B6D-A8EC-B5486D2B80B9}"/>
    <hyperlink ref="C467" r:id="rId1857" display="https://fbref.com/en/country/BEL/Belgium-Football" xr:uid="{DA8E1195-7141-45E6-8500-75DD48C90B13}"/>
    <hyperlink ref="E467" r:id="rId1858" display="https://fbref.com/en/squads/8602292d/Aston-Villa-Stats" xr:uid="{3FE63BC2-7E03-4D92-A547-F3BEC3B5FA63}"/>
    <hyperlink ref="AD467" r:id="rId1859" display="https://fbref.com/en/players/56f7a928/matchlogs/2023-2024/summary/Youri-Tielemans-Match-Logs" xr:uid="{04B0ACE2-B65F-418D-9894-ADF5CF683579}"/>
    <hyperlink ref="B468" r:id="rId1860" display="https://fbref.com/en/players/41034650/Jurrien-Timber" xr:uid="{9A96732B-4F92-4E72-851F-51FB494EA444}"/>
    <hyperlink ref="C468" r:id="rId1861" display="https://fbref.com/en/country/NED/Netherlands-Football" xr:uid="{9E79E3AD-34B7-43E2-B9E8-D7241706DD1B}"/>
    <hyperlink ref="E468" r:id="rId1862" display="https://fbref.com/en/squads/18bb7c10/Arsenal-Stats" xr:uid="{3C38C831-C915-428A-9F65-F6CBE7834D8A}"/>
    <hyperlink ref="AD468" r:id="rId1863" display="https://fbref.com/en/players/41034650/matchlogs/2023-2024/summary/Jurrien-Timber-Match-Logs" xr:uid="{95166D95-105D-45CD-B6AD-DA435A51FC0B}"/>
    <hyperlink ref="B469" r:id="rId1864" display="https://fbref.com/en/players/a105d46a/Harry-Toffolo" xr:uid="{FD6758EC-5918-48CF-B5B7-55EE2BDCD450}"/>
    <hyperlink ref="C469" r:id="rId1865" display="https://fbref.com/en/country/ENG/England-Football" xr:uid="{31FD3809-D6AC-4785-AD23-540FFB300C27}"/>
    <hyperlink ref="E469" r:id="rId1866" display="https://fbref.com/en/squads/e4a775cb/Nottingham-Forest-Stats" xr:uid="{78DBB16D-A7AC-4F89-A6DD-0D9FB94A335A}"/>
    <hyperlink ref="AD469" r:id="rId1867" display="https://fbref.com/en/players/a105d46a/matchlogs/2023-2024/summary/Harry-Toffolo-Match-Logs" xr:uid="{DEAC4205-C6D5-4C74-BD66-580BF98F6AF7}"/>
    <hyperlink ref="B470" r:id="rId1868" display="https://fbref.com/en/players/b3af9be1/Takehiro-Tomiyasu" xr:uid="{8823CFB7-DB8B-4E90-8FF8-BD3FF509DD72}"/>
    <hyperlink ref="C470" r:id="rId1869" display="https://fbref.com/en/country/JPN/Japan-Football" xr:uid="{D2D58861-AA16-4831-9B08-52E3C5DCAB59}"/>
    <hyperlink ref="E470" r:id="rId1870" display="https://fbref.com/en/squads/18bb7c10/Arsenal-Stats" xr:uid="{6C904924-40FC-4FE0-8273-4B7F8287219D}"/>
    <hyperlink ref="AD470" r:id="rId1871" display="https://fbref.com/en/players/b3af9be1/matchlogs/2023-2024/summary/Takehiro-Tomiyasu-Match-Logs" xr:uid="{84B6A36D-9858-4DDB-B6A9-B2D71B91BA00}"/>
    <hyperlink ref="B471" r:id="rId1872" display="https://fbref.com/en/players/e7ca0439/James-Tomkins" xr:uid="{313F5559-0308-42BF-862E-3FA852BEAB1C}"/>
    <hyperlink ref="C471" r:id="rId1873" display="https://fbref.com/en/country/ENG/England-Football" xr:uid="{888E5D2B-2DCF-47AE-B85C-1332604EBDC1}"/>
    <hyperlink ref="E471" r:id="rId1874" display="https://fbref.com/en/squads/47c64c55/Crystal-Palace-Stats" xr:uid="{3EDAC73D-A786-4546-9BB9-39955482755D}"/>
    <hyperlink ref="AD471" r:id="rId1875" display="https://fbref.com/en/players/e7ca0439/matchlogs/2023-2024/summary/James-Tomkins-Match-Logs" xr:uid="{E0656691-DF16-48FA-804A-6232161645F6}"/>
    <hyperlink ref="B472" r:id="rId1876" display="https://fbref.com/en/players/0db169ae/Sandro-Tonali" xr:uid="{8519CDE8-CA7B-4377-A15F-0E30E2A37C5D}"/>
    <hyperlink ref="C472" r:id="rId1877" display="https://fbref.com/en/country/ITA/Italy-Football" xr:uid="{E433DDB6-A91C-4B14-90F7-F429EB07DEA5}"/>
    <hyperlink ref="E472" r:id="rId1878" display="https://fbref.com/en/squads/b2b47a98/Newcastle-United-Stats" xr:uid="{01D34EDE-F90A-47C2-9A91-434834D70F14}"/>
    <hyperlink ref="AD472" r:id="rId1879" display="https://fbref.com/en/players/0db169ae/matchlogs/2023-2024/summary/Sandro-Tonali-Match-Logs" xr:uid="{4AE3C701-5940-49A8-A422-E912E724A08D}"/>
    <hyperlink ref="B473" r:id="rId1880" display="https://fbref.com/en/players/532e1e4f/Pau-Torres" xr:uid="{B1EFB0D7-00D0-4A62-8579-82596B92570F}"/>
    <hyperlink ref="C473" r:id="rId1881" display="https://fbref.com/en/country/ESP/Spain-Football" xr:uid="{820175EA-EFF4-4BD4-BDB1-5E1C92D94F7D}"/>
    <hyperlink ref="E473" r:id="rId1882" display="https://fbref.com/en/squads/8602292d/Aston-Villa-Stats" xr:uid="{5C6F7F05-EA6E-4B56-8498-BA3BC2AB39DB}"/>
    <hyperlink ref="AD473" r:id="rId1883" display="https://fbref.com/en/players/532e1e4f/matchlogs/2023-2024/summary/Pau-Torres-Match-Logs" xr:uid="{EB36B963-754A-4959-97C8-13C86918D3F3}"/>
    <hyperlink ref="B474" r:id="rId1884" display="https://fbref.com/en/players/259fea27/James-Trafford" xr:uid="{E05216D2-1E15-4210-A1D5-5BA2BC91E478}"/>
    <hyperlink ref="C474" r:id="rId1885" display="https://fbref.com/en/country/ENG/England-Football" xr:uid="{8644F8FD-3B92-4007-9EC1-BF3F08773769}"/>
    <hyperlink ref="E474" r:id="rId1886" display="https://fbref.com/en/squads/943e8050/Burnley-Stats" xr:uid="{5FAA5E57-1476-44D6-9449-1516CDB68E65}"/>
    <hyperlink ref="AD474" r:id="rId1887" display="https://fbref.com/en/players/259fea27/matchlogs/2023-2024/summary/James-Trafford-Match-Logs" xr:uid="{BA94DBE4-4094-4874-ACD7-DC958B7CFF72}"/>
    <hyperlink ref="B475" r:id="rId1888" display="https://fbref.com/en/players/9a28eba4/Adama-Traore" xr:uid="{B615AD0F-2EB7-44A7-8893-353A6FF9876A}"/>
    <hyperlink ref="C475" r:id="rId1889" display="https://fbref.com/en/country/ESP/Spain-Football" xr:uid="{71972B01-2879-46D9-A92E-93E373814BF9}"/>
    <hyperlink ref="E475" r:id="rId1890" display="https://fbref.com/en/squads/fd962109/Fulham-Stats" xr:uid="{6BA700D1-576E-4B01-869C-7F80DF09ECD1}"/>
    <hyperlink ref="AD475" r:id="rId1891" display="https://fbref.com/en/players/9a28eba4/matchlogs/2023-2024/summary/Adama-Traore-Match-Logs" xr:uid="{2085766C-5CC4-4077-BD98-5DA47E33A4B1}"/>
    <hyperlink ref="B476" r:id="rId1892" display="https://fbref.com/en/players/c47541e0/Bertrand-Traore" xr:uid="{64205D18-9FE7-4610-996A-D7FEE7349A10}"/>
    <hyperlink ref="C476" r:id="rId1893" display="https://fbref.com/en/country/BFA/Burkina-Faso-Football" xr:uid="{D4E8702C-BCC4-4801-86DD-E562BBB01E3D}"/>
    <hyperlink ref="E476" r:id="rId1894" display="https://fbref.com/en/squads/8602292d/Aston-Villa-Stats" xr:uid="{EA435446-6AB5-48CC-A704-A481D89A9A82}"/>
    <hyperlink ref="AD476" r:id="rId1895" display="https://fbref.com/en/players/c47541e0/matchlogs/2023-2024/summary/Bertrand-Traore-Match-Logs" xr:uid="{D3C60661-58F5-4F70-AA2B-BB5E69DD0A95}"/>
    <hyperlink ref="B477" r:id="rId1896" display="https://fbref.com/en/players/999ceb5f/Boubacar-Traore" xr:uid="{9F57A689-7552-41F9-B4AE-C3FB409A27AD}"/>
    <hyperlink ref="C477" r:id="rId1897" display="https://fbref.com/en/country/MLI/Mali-Football" xr:uid="{F2D1735C-93D5-4FF2-9B79-114991902358}"/>
    <hyperlink ref="E477" r:id="rId1898" display="https://fbref.com/en/squads/8cec06e1/Wolverhampton-Wanderers-Stats" xr:uid="{9944535F-6E60-49D9-9861-BE94CF52CC3C}"/>
    <hyperlink ref="AD477" r:id="rId1899" display="https://fbref.com/en/players/999ceb5f/matchlogs/2023-2024/summary/Boubacar-Traore-Match-Logs" xr:uid="{66F36395-8BF1-46D5-98C6-7E79D6370745}"/>
    <hyperlink ref="B478" r:id="rId1900" display="https://fbref.com/en/players/b2a81fc6/Mike-Tresor" xr:uid="{881472F8-EB2F-4E35-88CB-27598CD0B376}"/>
    <hyperlink ref="C478" r:id="rId1901" display="https://fbref.com/en/country/BEL/Belgium-Football" xr:uid="{D1E5B547-9915-426C-BD40-29262BE5B2C5}"/>
    <hyperlink ref="E478" r:id="rId1902" display="https://fbref.com/en/squads/943e8050/Burnley-Stats" xr:uid="{9959C69F-55B6-43DE-8C35-D3A55E698992}"/>
    <hyperlink ref="AD478" r:id="rId1903" display="https://fbref.com/en/players/b2a81fc6/matchlogs/2023-2024/summary/Mike-Tresor-Match-Logs" xr:uid="{B4400354-32E0-430C-BA32-EB41C0EE628A}"/>
    <hyperlink ref="B479" r:id="rId1904" display="https://fbref.com/en/players/21512407/Kieran-Trippier" xr:uid="{9B46C19E-DEB8-4F19-9901-E1EE226F8C5D}"/>
    <hyperlink ref="C479" r:id="rId1905" display="https://fbref.com/en/country/ENG/England-Football" xr:uid="{146035E0-9C1D-4AAE-A6E8-A6E7E1548659}"/>
    <hyperlink ref="E479" r:id="rId1906" display="https://fbref.com/en/squads/b2b47a98/Newcastle-United-Stats" xr:uid="{2EA50280-FB58-4750-9294-47BA181F0E6D}"/>
    <hyperlink ref="AD479" r:id="rId1907" display="https://fbref.com/en/players/21512407/matchlogs/2023-2024/summary/Kieran-Trippier-Match-Logs" xr:uid="{0C961986-C160-47E9-AA78-5C132DEDA111}"/>
    <hyperlink ref="B480" r:id="rId1908" display="https://fbref.com/en/players/38ceb24a/Leandro-Trossard" xr:uid="{19751FCF-F032-4637-BAC0-7670E9B1D82D}"/>
    <hyperlink ref="C480" r:id="rId1909" display="https://fbref.com/en/country/BEL/Belgium-Football" xr:uid="{1E8113D9-73DA-4293-98E5-4C75E1FA1EF7}"/>
    <hyperlink ref="E480" r:id="rId1910" display="https://fbref.com/en/squads/18bb7c10/Arsenal-Stats" xr:uid="{AAF31311-73AD-42C4-ACE8-E6F54F8B9A15}"/>
    <hyperlink ref="AD480" r:id="rId1911" display="https://fbref.com/en/players/38ceb24a/matchlogs/2023-2024/summary/Leandro-Trossard-Match-Logs" xr:uid="{661093BB-9497-47D1-99D4-938567C06ADA}"/>
    <hyperlink ref="B481" r:id="rId1912" display="https://fbref.com/en/players/cddf767b/Auston-Trusty" xr:uid="{5FF9725A-7794-47EB-B363-C5BFE67DF4D5}"/>
    <hyperlink ref="C481" r:id="rId1913" display="https://fbref.com/en/country/USA/United-States-Football" xr:uid="{F0B250BE-803D-47C0-A702-3FFC88CB5D63}"/>
    <hyperlink ref="E481" r:id="rId1914" display="https://fbref.com/en/squads/1df6b87e/Sheffield-United-Stats" xr:uid="{22E196FC-5E38-4E50-B90F-1E4D1E394B0A}"/>
    <hyperlink ref="AD481" r:id="rId1915" display="https://fbref.com/en/players/cddf767b/matchlogs/2023-2024/summary/Auston-Trusty-Match-Logs" xr:uid="{D5BD0FD0-6959-4764-982B-DDEDD60E31AF}"/>
    <hyperlink ref="B482" r:id="rId1916" display="https://fbref.com/en/players/f315ca93/Kostas-Tsimikas" xr:uid="{54FC467A-F665-4224-808A-49780A2A39C7}"/>
    <hyperlink ref="C482" r:id="rId1917" display="https://fbref.com/en/country/GRE/Greece-Football" xr:uid="{15DA8E30-D523-426C-A16B-C29CBC7D388B}"/>
    <hyperlink ref="E482" r:id="rId1918" display="https://fbref.com/en/squads/822bd0ba/Liverpool-Stats" xr:uid="{A59B5DA0-B626-4981-8AFC-51CEC6436010}"/>
    <hyperlink ref="AD482" r:id="rId1919" display="https://fbref.com/en/players/f315ca93/matchlogs/2023-2024/summary/Kostas-Tsimikas-Match-Logs" xr:uid="{7271C71C-A08A-4DDB-99EC-8C3878B95761}"/>
    <hyperlink ref="B483" r:id="rId1920" display="https://fbref.com/en/players/4a51ba65/Matt-Turner" xr:uid="{50018A3B-B584-4AB8-97A4-95D55B3AD675}"/>
    <hyperlink ref="C483" r:id="rId1921" display="https://fbref.com/en/country/USA/United-States-Football" xr:uid="{D2B32716-752D-4EBE-AF08-34BD2DEABA23}"/>
    <hyperlink ref="E483" r:id="rId1922" display="https://fbref.com/en/squads/e4a775cb/Nottingham-Forest-Stats" xr:uid="{9DDFF0B8-7871-435C-A351-753E4E52F4FF}"/>
    <hyperlink ref="AD483" r:id="rId1923" display="https://fbref.com/en/players/4a51ba65/matchlogs/2023-2024/summary/Matt-Turner-Match-Logs" xr:uid="{3CD95CE1-A1DE-4017-A24C-C576FFFDA673}"/>
    <hyperlink ref="B484" r:id="rId1924" display="https://fbref.com/en/players/7cd520e8/Destiny-Udogie" xr:uid="{2DA8D525-A62C-4B66-860F-217BBE4999F0}"/>
    <hyperlink ref="C484" r:id="rId1925" display="https://fbref.com/en/country/ITA/Italy-Football" xr:uid="{FA50789B-2817-4252-B1B7-83705E9938E1}"/>
    <hyperlink ref="E484" r:id="rId1926" display="https://fbref.com/en/squads/361ca564/Tottenham-Hotspur-Stats" xr:uid="{6A1758E5-CD8C-4D5E-972B-BD3141BB18D0}"/>
    <hyperlink ref="AD484" r:id="rId1927" display="https://fbref.com/en/players/7cd520e8/matchlogs/2023-2024/summary/Destiny-Udogie-Match-Logs" xr:uid="{D08842E3-2FA0-46B2-BBA2-31A76A23C4D3}"/>
    <hyperlink ref="B485" r:id="rId1928" display="https://fbref.com/en/players/1df4a109/Lesley-Ugochukwu" xr:uid="{5E7684C2-6C0A-48DD-8B43-415DA9025017}"/>
    <hyperlink ref="C485" r:id="rId1929" display="https://fbref.com/en/country/FRA/France-Football" xr:uid="{1A78A347-B817-4A8C-A667-2670BF495D0C}"/>
    <hyperlink ref="E485" r:id="rId1930" display="https://fbref.com/en/squads/cff3d9bb/Chelsea-Stats" xr:uid="{C562A4DE-9A45-4242-9908-F91976137D3B}"/>
    <hyperlink ref="AD485" r:id="rId1931" display="https://fbref.com/en/players/1df4a109/matchlogs/2023-2024/summary/Lesley-Ugochukwu-Match-Logs" xr:uid="{696BF432-10F1-4219-9D59-E90205D7D479}"/>
    <hyperlink ref="B486" r:id="rId1932" display="https://fbref.com/en/players/a2d873dd/Hwang-Ui-jo" xr:uid="{B9E0BD4D-5E56-429A-BD2E-DE4A74DD9E25}"/>
    <hyperlink ref="C486" r:id="rId1933" display="https://fbref.com/en/country/KOR/Korea-Republic-Football" xr:uid="{A4FB03F4-6A33-4C5B-B467-F19C118F5621}"/>
    <hyperlink ref="E486" r:id="rId1934" display="https://fbref.com/en/squads/e4a775cb/Nottingham-Forest-Stats" xr:uid="{2432C91F-9096-4DCD-9E2B-4038AA696F69}"/>
    <hyperlink ref="AD486" r:id="rId1935" display="https://fbref.com/en/players/a2d873dd/matchlogs/2023-2024/summary/Hwang-Ui-jo-Match-Logs" xr:uid="{8489FF2B-E2A0-45F9-8A7A-E861D9E0C217}"/>
    <hyperlink ref="B487" r:id="rId1936" display="https://fbref.com/en/players/e06683ca/Virgil-van-Dijk" xr:uid="{91F1B4DD-C15C-4DB4-BA32-4E59A438153B}"/>
    <hyperlink ref="C487" r:id="rId1937" display="https://fbref.com/en/country/NED/Netherlands-Football" xr:uid="{085A6D18-25E7-4AC2-9555-3B2F81EA5974}"/>
    <hyperlink ref="E487" r:id="rId1938" display="https://fbref.com/en/squads/822bd0ba/Liverpool-Stats" xr:uid="{36E4DBA9-291A-426A-B8E3-8DE98E154AEB}"/>
    <hyperlink ref="AD487" r:id="rId1939" display="https://fbref.com/en/players/e06683ca/matchlogs/2023-2024/summary/Virgil-van-Dijk-Match-Logs" xr:uid="{01C281E2-6282-4012-889C-041568B0A2B4}"/>
    <hyperlink ref="B488" r:id="rId1940" display="https://fbref.com/en/players/9f8e9423/Raphael-Varane" xr:uid="{1C00DD6E-7E27-42B6-AE67-D32D57146174}"/>
    <hyperlink ref="C488" r:id="rId1941" display="https://fbref.com/en/country/FRA/France-Football" xr:uid="{415F94F2-072C-4E69-B1BF-5C50CAB0538A}"/>
    <hyperlink ref="E488" r:id="rId1942" display="https://fbref.com/en/squads/19538871/Manchester-United-Stats" xr:uid="{AB32F9E2-CFCC-40AF-8A41-305D603F76E5}"/>
    <hyperlink ref="AD488" r:id="rId1943" display="https://fbref.com/en/players/9f8e9423/matchlogs/2023-2024/summary/Raphael-Varane-Match-Logs" xr:uid="{F35B1517-F9A0-4BEA-A24D-C14610D620E3}"/>
    <hyperlink ref="B489" r:id="rId1944" display="https://fbref.com/en/players/dad4b285/Joel-Veltman" xr:uid="{F7F1E162-9E18-42F9-9569-20D39B73B127}"/>
    <hyperlink ref="C489" r:id="rId1945" display="https://fbref.com/en/country/NED/Netherlands-Football" xr:uid="{75D10986-4ED0-4C72-BBF4-763E262E198D}"/>
    <hyperlink ref="E489" r:id="rId1946" display="https://fbref.com/en/squads/d07537b9/Brighton-and-Hove-Albion-Stats" xr:uid="{EA07F6D2-2B06-4189-99AF-CF3B7E1C0BA3}"/>
    <hyperlink ref="AD489" r:id="rId1947" display="https://fbref.com/en/players/dad4b285/matchlogs/2023-2024/summary/Joel-Veltman-Match-Logs" xr:uid="{26B9EC51-47C4-4880-8167-5D30B7E03B98}"/>
    <hyperlink ref="B490" r:id="rId1948" display="https://fbref.com/en/players/8fe2a392/Micky-van-de-Ven" xr:uid="{A5C9FE57-8E77-4C58-915C-FFA81E1E681D}"/>
    <hyperlink ref="C490" r:id="rId1949" display="https://fbref.com/en/country/NED/Netherlands-Football" xr:uid="{30AFD889-1A1F-4559-8EDC-10013F40A7A0}"/>
    <hyperlink ref="E490" r:id="rId1950" display="https://fbref.com/en/squads/361ca564/Tottenham-Hotspur-Stats" xr:uid="{E57FC53C-1CD1-4F05-BE46-A6AFEE50E789}"/>
    <hyperlink ref="AD490" r:id="rId1951" display="https://fbref.com/en/players/8fe2a392/matchlogs/2023-2024/summary/Micky-van-de-Ven-Match-Logs" xr:uid="{BC681AB8-75F0-457B-8D5C-50882755E62D}"/>
    <hyperlink ref="B491" r:id="rId1952" display="https://fbref.com/en/players/cf134113/Bart-Verbruggen" xr:uid="{C60E51FE-BF00-4D4A-BBBC-1BD9191FE3F7}"/>
    <hyperlink ref="C491" r:id="rId1953" display="https://fbref.com/en/country/NED/Netherlands-Football" xr:uid="{677A2D10-EDB6-471F-A40D-8C092498D440}"/>
    <hyperlink ref="E491" r:id="rId1954" display="https://fbref.com/en/squads/d07537b9/Brighton-and-Hove-Albion-Stats" xr:uid="{D0E868ED-B9FB-4157-AC32-E19C9652A8B2}"/>
    <hyperlink ref="AD491" r:id="rId1955" display="https://fbref.com/en/players/cf134113/matchlogs/2023-2024/summary/Bart-Verbruggen-Match-Logs" xr:uid="{9FCC9DC6-855A-4673-8710-336300C11164}"/>
    <hyperlink ref="B492" r:id="rId1956" display="https://fbref.com/en/players/77d6fd4d/Guglielmo-Vicario" xr:uid="{C75FF990-9010-47C3-BCE5-629524EE5B01}"/>
    <hyperlink ref="C492" r:id="rId1957" display="https://fbref.com/en/country/ITA/Italy-Football" xr:uid="{FB4A595E-9D71-47A1-94BA-4931FE70EABD}"/>
    <hyperlink ref="E492" r:id="rId1958" display="https://fbref.com/en/squads/361ca564/Tottenham-Hotspur-Stats" xr:uid="{1ED47516-F125-4A4B-B996-A144838AC60E}"/>
    <hyperlink ref="AD492" r:id="rId1959" display="https://fbref.com/en/players/77d6fd4d/matchlogs/2023-2024/summary/Guglielmo-Vicario-Match-Logs" xr:uid="{30DED57F-5CDB-479E-B84C-9F2B8766A790}"/>
    <hyperlink ref="B493" r:id="rId1960" display="https://fbref.com/en/players/6412cc03/Fabio-Vieira" xr:uid="{F93D3881-0176-4F3E-8340-9F82E47FFC2D}"/>
    <hyperlink ref="C493" r:id="rId1961" display="https://fbref.com/en/country/POR/Portugal-Football" xr:uid="{F116CD3E-4F42-423D-BE7F-EF51B5CBA99A}"/>
    <hyperlink ref="E493" r:id="rId1962" display="https://fbref.com/en/squads/18bb7c10/Arsenal-Stats" xr:uid="{0CEDFCED-026D-4510-8E7E-A313EAD8F068}"/>
    <hyperlink ref="AD493" r:id="rId1963" display="https://fbref.com/en/players/6412cc03/matchlogs/2023-2024/summary/Fabio-Vieira-Match-Logs" xr:uid="{3C6310FD-51BB-4C5F-A803-38B8F3276932}"/>
    <hyperlink ref="B494" r:id="rId1964" display="https://fbref.com/en/players/8b529245/Carlos-Vinicius" xr:uid="{6ECE14D0-14D0-46CA-890B-5B5301543A74}"/>
    <hyperlink ref="C494" r:id="rId1965" display="https://fbref.com/en/country/BRA/Brazil-Football" xr:uid="{BFD20C28-A831-4550-A6AE-87068E372B92}"/>
    <hyperlink ref="E494" r:id="rId1966" display="https://fbref.com/en/squads/fd962109/Fulham-Stats" xr:uid="{B750D2F3-AFFD-44D9-B8FC-B32F836634B7}"/>
    <hyperlink ref="AD494" r:id="rId1967" display="https://fbref.com/en/players/8b529245/matchlogs/2023-2024/summary/Carlos-Vinicius-Match-Logs" xr:uid="{17BEA1DE-AE99-409F-ABC2-BAB1FEC54AD1}"/>
    <hyperlink ref="B495" r:id="rId1968" display="https://fbref.com/en/players/728e9b2e/Joao-Virginia" xr:uid="{216D18D7-C936-441C-A42F-77552CE208B4}"/>
    <hyperlink ref="C495" r:id="rId1969" display="https://fbref.com/en/country/POR/Portugal-Football" xr:uid="{C0163B88-09F8-46BC-8D1A-E79C0AC1A2F9}"/>
    <hyperlink ref="E495" r:id="rId1970" display="https://fbref.com/en/squads/d3fd31cc/Everton-Stats" xr:uid="{C3069143-09F5-4CFB-87A5-305C7E638883}"/>
    <hyperlink ref="AD495" r:id="rId1971" display="https://fbref.com/en/players/728e9b2e/matchlogs/2023-2024/summary/Joao-Virginia-Match-Logs" xr:uid="{F5FB54B8-8926-41AF-AEF3-909EC0845EC8}"/>
    <hyperlink ref="B496" r:id="rId1972" display="https://fbref.com/en/players/d617bff6/Radek-Vitek" xr:uid="{EC79820F-80F7-4BA1-9401-DDADDEB27498}"/>
    <hyperlink ref="E496" r:id="rId1973" display="https://fbref.com/en/squads/19538871/Manchester-United-Stats" xr:uid="{D6F26066-8876-4883-B515-6EF4EB54900B}"/>
    <hyperlink ref="AD496" r:id="rId1974" display="https://fbref.com/en/players/d617bff6/matchlogs/2023-2024/summary/Radek-Vitek-Match-Logs" xr:uid="{12F327F8-98B8-4C20-A55A-D1B9A3006074}"/>
    <hyperlink ref="B497" r:id="rId1975" display="https://fbref.com/en/players/9295dc1c/Vitinho" xr:uid="{FB3AD4C0-5DB4-45B2-ADB0-252206CE3C67}"/>
    <hyperlink ref="C497" r:id="rId1976" display="https://fbref.com/en/country/BRA/Brazil-Football" xr:uid="{EBE7415B-E411-41F4-A56E-9AD14DA346D0}"/>
    <hyperlink ref="E497" r:id="rId1977" display="https://fbref.com/en/squads/943e8050/Burnley-Stats" xr:uid="{AFB206EC-8420-4BEF-BCDE-338F2091C5A3}"/>
    <hyperlink ref="AD497" r:id="rId1978" display="https://fbref.com/en/players/9295dc1c/matchlogs/2023-2024/summary/Vitinho-Match-Logs" xr:uid="{300F60F9-A16E-4AF1-BAA0-428A1796299A}"/>
    <hyperlink ref="B498" r:id="rId1979" display="https://fbref.com/en/players/03df04ff/Odisseas-Vlachodimos" xr:uid="{CCADB409-D781-408E-A49C-98018CEAEA0D}"/>
    <hyperlink ref="C498" r:id="rId1980" display="https://fbref.com/en/country/GRE/Greece-Football" xr:uid="{CAA3BA33-3806-4AB9-BABC-8B65A9680962}"/>
    <hyperlink ref="E498" r:id="rId1981" display="https://fbref.com/en/squads/e4a775cb/Nottingham-Forest-Stats" xr:uid="{F92B6B68-0A9E-40FA-84F2-9C110D65375E}"/>
    <hyperlink ref="AD498" r:id="rId1982" display="https://fbref.com/en/players/03df04ff/matchlogs/2023-2024/summary/Odisseas-Vlachodimos-Match-Logs" xr:uid="{E7457E4B-2BEE-4908-9550-54A18803B260}"/>
    <hyperlink ref="B499" r:id="rId1983" display="https://fbref.com/en/players/86dd77d1/Kyle-Walker" xr:uid="{20E91A2B-79FE-45E3-B4CE-B16A241D9B8F}"/>
    <hyperlink ref="C499" r:id="rId1984" display="https://fbref.com/en/country/ENG/England-Football" xr:uid="{F9CB0A27-FD6E-48B3-94D1-C5FE0B52B97A}"/>
    <hyperlink ref="E499" r:id="rId1985" display="https://fbref.com/en/squads/b8fd03ef/Manchester-City-Stats" xr:uid="{42C8341B-8377-47D7-A004-35773D37410D}"/>
    <hyperlink ref="AD499" r:id="rId1986" display="https://fbref.com/en/players/86dd77d1/matchlogs/2023-2024/summary/Kyle-Walker-Match-Logs" xr:uid="{6C61819B-1C72-4B4C-8AE7-8EF1DC33AF8E}"/>
    <hyperlink ref="B500" r:id="rId1987" display="https://fbref.com/en/players/9e525177/Aaron-Wan-Bissaka" xr:uid="{DEA6749E-A0C4-4E39-9E66-7E237E50921D}"/>
    <hyperlink ref="C500" r:id="rId1988" display="https://fbref.com/en/country/ENG/England-Football" xr:uid="{59D8C877-F56B-420D-B749-1733F306D5AD}"/>
    <hyperlink ref="E500" r:id="rId1989" display="https://fbref.com/en/squads/19538871/Manchester-United-Stats" xr:uid="{830B69D8-DE07-471D-AE2A-3A8590FB66DF}"/>
    <hyperlink ref="AD500" r:id="rId1990" display="https://fbref.com/en/players/9e525177/matchlogs/2023-2024/summary/Aaron-Wan-Bissaka-Match-Logs" xr:uid="{6EA40F3A-6B4E-43B9-9917-45450E819750}"/>
    <hyperlink ref="B501" r:id="rId1991" display="https://fbref.com/en/players/8a7ff278/Joel-Ward" xr:uid="{6F563E4C-B3CE-47A1-BBAF-C93A1A10EDAE}"/>
    <hyperlink ref="C501" r:id="rId1992" display="https://fbref.com/en/country/ENG/England-Football" xr:uid="{6354EA6C-D6CA-44BB-951B-C5AE627A7EA9}"/>
    <hyperlink ref="E501" r:id="rId1993" display="https://fbref.com/en/squads/47c64c55/Crystal-Palace-Stats" xr:uid="{1E75E17B-9B66-4AD6-B89E-BCF57E78ABD3}"/>
    <hyperlink ref="AD501" r:id="rId1994" display="https://fbref.com/en/players/8a7ff278/matchlogs/2023-2024/summary/Joel-Ward-Match-Logs" xr:uid="{F60CE6A6-36B9-4F4B-A293-46EF338321F7}"/>
    <hyperlink ref="B502" r:id="rId1995" display="https://fbref.com/en/players/3515d404/James-Ward-Prowse" xr:uid="{89A55325-DFC8-467E-9A4A-2D2D33A673E6}"/>
    <hyperlink ref="C502" r:id="rId1996" display="https://fbref.com/en/country/ENG/England-Football" xr:uid="{DA86F6FF-AD8F-4ED2-9EA3-C9DA580472FD}"/>
    <hyperlink ref="E502" r:id="rId1997" display="https://fbref.com/en/squads/7c21e445/West-Ham-United-Stats" xr:uid="{EF73AF47-292E-4700-8ED3-04ABDBF91646}"/>
    <hyperlink ref="AD502" r:id="rId1998" display="https://fbref.com/en/players/3515d404/matchlogs/2023-2024/summary/James-Ward-Prowse-Match-Logs" xr:uid="{85C848E8-0767-49D2-9A6B-B5EF80C0F704}"/>
    <hyperlink ref="B503" r:id="rId1999" display="https://fbref.com/en/players/95bd120d/Deivid-Washington" xr:uid="{D3A46FFC-AE7F-4B32-81BC-259536FE08F6}"/>
    <hyperlink ref="C503" r:id="rId2000" display="https://fbref.com/en/country/BRA/Brazil-Football" xr:uid="{E64A0B16-5336-483E-825B-EE28CDCCA16D}"/>
    <hyperlink ref="E503" r:id="rId2001" display="https://fbref.com/en/squads/cff3d9bb/Chelsea-Stats" xr:uid="{4D4041BA-F26F-4319-9F09-000BBCBD4850}"/>
    <hyperlink ref="AD503" r:id="rId2002" display="https://fbref.com/en/players/95bd120d/matchlogs/2023-2024/summary/Deivid-Washington-Match-Logs" xr:uid="{8D521835-6773-42EE-98BC-19D60D91F990}"/>
    <hyperlink ref="B504" r:id="rId2003" display="https://fbref.com/en/players/aed3a70f/Ollie-Watkins" xr:uid="{E7809A07-290A-4B6B-B1D5-414F22821D57}"/>
    <hyperlink ref="C504" r:id="rId2004" display="https://fbref.com/en/country/ENG/England-Football" xr:uid="{89AB054E-9580-499B-8E1C-29D159459635}"/>
    <hyperlink ref="E504" r:id="rId2005" display="https://fbref.com/en/squads/8602292d/Aston-Villa-Stats" xr:uid="{669B2B4B-C8D7-4192-B133-6A4B5B179556}"/>
    <hyperlink ref="AD504" r:id="rId2006" display="https://fbref.com/en/players/aed3a70f/matchlogs/2023-2024/summary/Ollie-Watkins-Match-Logs" xr:uid="{697A2638-230C-4C8C-82B0-8E9B6249548B}"/>
    <hyperlink ref="B505" r:id="rId2007" display="https://fbref.com/en/players/c40b6180/Adam-Webster" xr:uid="{3C19E8E7-5BE0-4736-84D3-DB0F672D011B}"/>
    <hyperlink ref="C505" r:id="rId2008" display="https://fbref.com/en/country/ENG/England-Football" xr:uid="{453A010D-1CDA-4EDF-A23C-BD9751F424C0}"/>
    <hyperlink ref="E505" r:id="rId2009" display="https://fbref.com/en/squads/d07537b9/Brighton-and-Hove-Albion-Stats" xr:uid="{C58BE404-955D-454A-9FCB-C4AA8165C399}"/>
    <hyperlink ref="AD505" r:id="rId2010" display="https://fbref.com/en/players/c40b6180/matchlogs/2023-2024/summary/Adam-Webster-Match-Logs" xr:uid="{55EE5935-C3E1-4B40-9AEB-1036461BFA41}"/>
    <hyperlink ref="B506" r:id="rId2011" display="https://fbref.com/en/players/ce5143da/Danny-Welbeck" xr:uid="{66863A9B-F81C-484C-9A26-5577FBC9C601}"/>
    <hyperlink ref="C506" r:id="rId2012" display="https://fbref.com/en/country/ENG/England-Football" xr:uid="{F5F4B561-318C-4EC7-BA41-339B5D47C5B8}"/>
    <hyperlink ref="E506" r:id="rId2013" display="https://fbref.com/en/squads/d07537b9/Brighton-and-Hove-Albion-Stats" xr:uid="{C324C232-3DD0-463B-915A-98C8611C6F8A}"/>
    <hyperlink ref="AD506" r:id="rId2014" display="https://fbref.com/en/players/ce5143da/matchlogs/2023-2024/summary/Danny-Welbeck-Match-Logs" xr:uid="{5FA0B531-C724-4372-8EF3-1687E7539A45}"/>
    <hyperlink ref="B507" r:id="rId2015" display="https://fbref.com/en/players/35e413f1/Ben-White" xr:uid="{D353C48E-65D5-47F4-A69C-3B2A6BBE7B7C}"/>
    <hyperlink ref="C507" r:id="rId2016" display="https://fbref.com/en/country/ENG/England-Football" xr:uid="{3D144A36-7FC6-4F99-9DEC-3F8034C69EEA}"/>
    <hyperlink ref="E507" r:id="rId2017" display="https://fbref.com/en/squads/18bb7c10/Arsenal-Stats" xr:uid="{481CC0DA-4D80-4CA9-B4BE-DB999E5167C8}"/>
    <hyperlink ref="AD507" r:id="rId2018" display="https://fbref.com/en/players/35e413f1/matchlogs/2023-2024/summary/Ben-White-Match-Logs" xr:uid="{F7BBD700-8BEF-4C38-AB95-EFBBF2EEE5A1}"/>
    <hyperlink ref="B508" r:id="rId2019" display="https://fbref.com/en/players/dd323728/Neco-Williams" xr:uid="{4931067F-3087-4E82-A575-E7F472F901F2}"/>
    <hyperlink ref="C508" r:id="rId2020" display="https://fbref.com/en/country/WAL/Wales-Football" xr:uid="{16D21D16-DC08-4338-983C-E5E6B6BA9B4F}"/>
    <hyperlink ref="E508" r:id="rId2021" display="https://fbref.com/en/squads/e4a775cb/Nottingham-Forest-Stats" xr:uid="{A9A40F31-06B1-4827-BC12-D04D98A0CC90}"/>
    <hyperlink ref="AD508" r:id="rId2022" display="https://fbref.com/en/players/dd323728/matchlogs/2023-2024/summary/Neco-Williams-Match-Logs" xr:uid="{6699A1FF-9BE0-436E-8125-3712E8677814}"/>
    <hyperlink ref="B509" r:id="rId2023" display="https://fbref.com/en/players/8b9ebd03/Willian" xr:uid="{9A1A87FD-18C3-4D5C-AA07-A9B8B1247131}"/>
    <hyperlink ref="C509" r:id="rId2024" display="https://fbref.com/en/country/BRA/Brazil-Football" xr:uid="{072BCDB1-D678-45AA-8E2C-2707CE5A83E3}"/>
    <hyperlink ref="E509" r:id="rId2025" display="https://fbref.com/en/squads/fd962109/Fulham-Stats" xr:uid="{9F19AA94-C81A-4547-BEAB-3DD36389EE77}"/>
    <hyperlink ref="AD509" r:id="rId2026" display="https://fbref.com/en/players/8b9ebd03/matchlogs/2023-2024/summary/Willian-Match-Logs" xr:uid="{1B4CC91B-0B8A-4648-97D1-6350A1CAFF3E}"/>
    <hyperlink ref="B510" r:id="rId2027" display="https://fbref.com/en/players/c596fcb0/Callum-Wilson" xr:uid="{FFC5B987-57B3-4A2B-8B80-AC22459F8928}"/>
    <hyperlink ref="C510" r:id="rId2028" display="https://fbref.com/en/country/ENG/England-Football" xr:uid="{64FDFB24-F161-4DF2-BF07-77B349836029}"/>
    <hyperlink ref="E510" r:id="rId2029" display="https://fbref.com/en/squads/b2b47a98/Newcastle-United-Stats" xr:uid="{42289CD1-CECA-4E5F-8F62-9E4011B8E14C}"/>
    <hyperlink ref="AD510" r:id="rId2030" display="https://fbref.com/en/players/c596fcb0/matchlogs/2023-2024/summary/Callum-Wilson-Match-Logs" xr:uid="{0B595FFA-793C-4E82-839E-EAA1E934E24B}"/>
    <hyperlink ref="B511" r:id="rId2031" display="https://fbref.com/en/players/c6dc9ecd/Harry-Wilson" xr:uid="{DE7743C1-0731-4E59-A7A4-50A1929B22CD}"/>
    <hyperlink ref="C511" r:id="rId2032" display="https://fbref.com/en/country/WAL/Wales-Football" xr:uid="{94D525C2-9912-4A1F-9358-89B192575B96}"/>
    <hyperlink ref="E511" r:id="rId2033" display="https://fbref.com/en/squads/fd962109/Fulham-Stats" xr:uid="{2283F474-F57A-4149-B127-BB75F89072F7}"/>
    <hyperlink ref="AD511" r:id="rId2034" display="https://fbref.com/en/players/c6dc9ecd/matchlogs/2023-2024/summary/Harry-Wilson-Match-Logs" xr:uid="{8E3A2411-7AA6-470D-AB2F-8C4F1D725033}"/>
    <hyperlink ref="B512" r:id="rId2035" display="https://fbref.com/en/players/2500cef9/Yoane-Wissa" xr:uid="{5A376F07-FA31-4CC8-9F7E-2D9F882EB98A}"/>
    <hyperlink ref="C512" r:id="rId2036" display="https://fbref.com/en/country/COD/Congo-DR-Football" xr:uid="{46F47DB3-6955-40E2-877E-52A27E45C678}"/>
    <hyperlink ref="E512" r:id="rId2037" display="https://fbref.com/en/squads/cd051869/Brentford-Stats" xr:uid="{2AF91582-BF76-4825-B273-4970F7552334}"/>
    <hyperlink ref="AD512" r:id="rId2038" display="https://fbref.com/en/players/2500cef9/matchlogs/2023-2024/summary/Yoane-Wissa-Match-Logs" xr:uid="{A0416D7B-126D-4E84-A8A1-8EDCCC376F7E}"/>
    <hyperlink ref="B513" r:id="rId2039" display="https://fbref.com/en/players/4e9a0555/Chris-Wood" xr:uid="{266EF508-3355-43AC-A4FD-D2E48FF2E055}"/>
    <hyperlink ref="C513" r:id="rId2040" display="https://fbref.com/en/country/NZL/New-Zealand-Football" xr:uid="{E67C1D54-C38B-4D13-A581-3AF565472AD5}"/>
    <hyperlink ref="E513" r:id="rId2041" display="https://fbref.com/en/squads/e4a775cb/Nottingham-Forest-Stats" xr:uid="{97CDAD40-7F69-4B5D-9D20-200D126667C8}"/>
    <hyperlink ref="AD513" r:id="rId2042" display="https://fbref.com/en/players/4e9a0555/matchlogs/2023-2024/summary/Chris-Wood-Match-Logs" xr:uid="{8C2873BB-2CC2-47FF-B65B-B16243862BBC}"/>
    <hyperlink ref="B514" r:id="rId2043" display="https://fbref.com/en/players/d3085b49/Cauley-Woodrow" xr:uid="{2C296177-EB37-4032-B7A5-A00C148FA5A3}"/>
    <hyperlink ref="C514" r:id="rId2044" display="https://fbref.com/en/country/ENG/England-Football" xr:uid="{7DED6CC0-BAF9-40B6-BC31-C59B2AE14C1C}"/>
    <hyperlink ref="E514" r:id="rId2045" display="https://fbref.com/en/squads/e297cd13/Luton-Town-Stats" xr:uid="{007A1B99-D2FC-46C4-BA2D-61E46963B181}"/>
    <hyperlink ref="AD514" r:id="rId2046" display="https://fbref.com/en/players/d3085b49/matchlogs/2023-2024/summary/Cauley-Woodrow-Match-Logs" xr:uid="{B9A0F351-0A4E-4C0C-AA2E-0E916163F01F}"/>
    <hyperlink ref="B515" r:id="rId2047" display="https://fbref.com/en/players/a5212312/Joe-Worrall" xr:uid="{ABC17FA8-088C-40F1-A315-81F153906962}"/>
    <hyperlink ref="C515" r:id="rId2048" display="https://fbref.com/en/country/ENG/England-Football" xr:uid="{1626736E-E551-412C-A3CB-383FA8E44D86}"/>
    <hyperlink ref="E515" r:id="rId2049" display="https://fbref.com/en/squads/e4a775cb/Nottingham-Forest-Stats" xr:uid="{69248DFD-11D1-4273-A3D7-FEA93BB01ED7}"/>
    <hyperlink ref="AD515" r:id="rId2050" display="https://fbref.com/en/players/a5212312/matchlogs/2023-2024/summary/Joe-Worrall-Match-Logs" xr:uid="{06427C11-7190-40B6-8515-91343A299485}"/>
    <hyperlink ref="B516" r:id="rId2051" display="https://fbref.com/en/players/907a5d7c/Yehor-Yarmoliuk" xr:uid="{E1C07B50-FB6B-4910-9BE5-4CB1AD158AF3}"/>
    <hyperlink ref="C516" r:id="rId2052" display="https://fbref.com/en/country/UKR/Ukraine-Football" xr:uid="{A2404A3F-0370-4865-994C-7F8B1D2281E9}"/>
    <hyperlink ref="E516" r:id="rId2053" display="https://fbref.com/en/squads/cd051869/Brentford-Stats" xr:uid="{CE2DD051-951B-45C1-AB65-FFEA37E4E6E3}"/>
    <hyperlink ref="AD516" r:id="rId2054" display="https://fbref.com/en/players/907a5d7c/matchlogs/2023-2024/summary/Yehor-Yarmoliuk-Match-Logs" xr:uid="{49276757-9E2C-4C1E-A84D-DCE878E896C5}"/>
    <hyperlink ref="B517" r:id="rId2055" display="https://fbref.com/en/players/c1fe2a48/Ryan-Yates" xr:uid="{D2176739-B79B-4B2A-8A77-92205FCEFE8A}"/>
    <hyperlink ref="C517" r:id="rId2056" display="https://fbref.com/en/country/ENG/England-Football" xr:uid="{C2D8FA50-3E53-4C74-A019-110F485C801D}"/>
    <hyperlink ref="E517" r:id="rId2057" display="https://fbref.com/en/squads/e4a775cb/Nottingham-Forest-Stats" xr:uid="{15A5C463-4A6A-4229-9201-A8740A6741E2}"/>
    <hyperlink ref="AD517" r:id="rId2058" display="https://fbref.com/en/players/c1fe2a48/matchlogs/2023-2024/summary/Ryan-Yates-Match-Logs" xr:uid="{978423AE-2870-471A-BE2C-CBB69C14B7AE}"/>
    <hyperlink ref="B518" r:id="rId2059" display="https://fbref.com/en/players/be927d03/Ashley-Young" xr:uid="{F012D038-905F-406F-B4D7-D53671D60D29}"/>
    <hyperlink ref="C518" r:id="rId2060" display="https://fbref.com/en/country/ENG/England-Football" xr:uid="{A91BE59A-84C6-4CFC-AD84-3336B6769E43}"/>
    <hyperlink ref="E518" r:id="rId2061" display="https://fbref.com/en/squads/d3fd31cc/Everton-Stats" xr:uid="{37674F97-4BCD-43D9-9DCF-5ED7159E96AB}"/>
    <hyperlink ref="AD518" r:id="rId2062" display="https://fbref.com/en/players/be927d03/matchlogs/2023-2024/summary/Ashley-Young-Match-Logs" xr:uid="{FA5E9888-96A8-45AA-9A30-ACBC0FCC5551}"/>
    <hyperlink ref="B519" r:id="rId2063" display="https://fbref.com/en/players/88968486/Illia-Zabarnyi" xr:uid="{FC13464B-060B-44BC-8BC3-22214D4DAC5B}"/>
    <hyperlink ref="C519" r:id="rId2064" display="https://fbref.com/en/country/UKR/Ukraine-Football" xr:uid="{814CF720-DF2D-4EE4-A8F8-19374088C847}"/>
    <hyperlink ref="E519" r:id="rId2065" display="https://fbref.com/en/squads/4ba7cbea/Bournemouth-Stats" xr:uid="{35A08A23-0929-4B0B-AA4B-C5BB74A5C470}"/>
    <hyperlink ref="AD519" r:id="rId2066" display="https://fbref.com/en/players/88968486/matchlogs/2023-2024/summary/Illia-Zabarnyi-Match-Logs" xr:uid="{AF82D69F-EA85-41BC-911C-175794F1A30B}"/>
    <hyperlink ref="B520" r:id="rId2067" display="https://fbref.com/en/players/9907b1c8/Nicolo-Zaniolo" xr:uid="{F23A3C29-989F-4521-90EE-79D4C8403D63}"/>
    <hyperlink ref="C520" r:id="rId2068" display="https://fbref.com/en/country/ITA/Italy-Football" xr:uid="{BA6D54F5-E146-4F7B-A9D4-25622F941D7D}"/>
    <hyperlink ref="E520" r:id="rId2069" display="https://fbref.com/en/squads/8602292d/Aston-Villa-Stats" xr:uid="{4C36E307-D773-489F-B845-CD6943F6FBB7}"/>
    <hyperlink ref="AD520" r:id="rId2070" display="https://fbref.com/en/players/9907b1c8/matchlogs/2023-2024/summary/Nicolo-Zaniolo-Match-Logs" xr:uid="{9BF10589-6370-4FB8-85C6-808D9DD7F3C1}"/>
    <hyperlink ref="B521" r:id="rId2071" display="https://fbref.com/en/players/07d65234/Anass-Zaroury" xr:uid="{1A5F8DBC-8C9E-49E3-A7BE-2F654A8768A6}"/>
    <hyperlink ref="C521" r:id="rId2072" display="https://fbref.com/en/country/MAR/Morocco-Football" xr:uid="{808A1250-182A-4395-A59E-2C4E28C19859}"/>
    <hyperlink ref="E521" r:id="rId2073" display="https://fbref.com/en/squads/943e8050/Burnley-Stats" xr:uid="{2F0E51BF-1378-4806-B8BE-FE08569F6025}"/>
    <hyperlink ref="AD521" r:id="rId2074" display="https://fbref.com/en/players/07d65234/matchlogs/2023-2024/summary/Anass-Zaroury-Match-Logs" xr:uid="{32DF259D-193B-46F8-A2A7-E6090ABCB2ED}"/>
    <hyperlink ref="B522" r:id="rId2075" display="https://fbref.com/en/players/51cf8561/Oleksandr-Zinchenko" xr:uid="{342C8149-3DC8-497D-AF45-F71C609DB083}"/>
    <hyperlink ref="C522" r:id="rId2076" display="https://fbref.com/en/country/UKR/Ukraine-Football" xr:uid="{B4F79ACC-2407-496D-A2E4-A4DE7B6005BB}"/>
    <hyperlink ref="E522" r:id="rId2077" display="https://fbref.com/en/squads/18bb7c10/Arsenal-Stats" xr:uid="{81BD5C8F-5F9E-49BC-BA42-4B5D18E5A2D3}"/>
    <hyperlink ref="AD522" r:id="rId2078" display="https://fbref.com/en/players/51cf8561/matchlogs/2023-2024/summary/Oleksandr-Zinchenko-Match-Logs" xr:uid="{11899D66-E7FA-4E33-A93E-3E78787D66BF}"/>
    <hyperlink ref="B523" r:id="rId2079" display="https://fbref.com/en/players/ce4246f5/Kurt-Zouma" xr:uid="{3DCDCF8C-B897-49AC-900C-CAAB353249E5}"/>
    <hyperlink ref="C523" r:id="rId2080" display="https://fbref.com/en/country/FRA/France-Football" xr:uid="{C2F09683-3762-4CB3-BB51-351C8AE210D1}"/>
    <hyperlink ref="E523" r:id="rId2081" display="https://fbref.com/en/squads/7c21e445/West-Ham-United-Stats" xr:uid="{365608B3-DC32-43C0-846F-A26D1AB7902A}"/>
    <hyperlink ref="AD523" r:id="rId2082" display="https://fbref.com/en/players/ce4246f5/matchlogs/2023-2024/summary/Kurt-Zouma-Match-Logs" xr:uid="{D385580F-AC29-4E68-938A-82BE55538989}"/>
    <hyperlink ref="B524" r:id="rId2083" display="https://fbref.com/en/players/be18d79f/Oliwier-Zych" xr:uid="{DE4C27EB-BC33-49CE-A7FD-150D397538AD}"/>
    <hyperlink ref="C524" r:id="rId2084" display="https://fbref.com/en/country/POL/Poland-Football" xr:uid="{F7F8DAA7-FF2A-4A4E-BB57-FC8D3D109551}"/>
    <hyperlink ref="E524" r:id="rId2085" display="https://fbref.com/en/squads/8602292d/Aston-Villa-Stats" xr:uid="{7FF54E6B-1365-476C-9CD0-9A56F7596515}"/>
    <hyperlink ref="AD524" r:id="rId2086" display="https://fbref.com/en/players/be18d79f/matchlogs/2023-2024/summary/Oliwier-Zych-Match-Logs" xr:uid="{8BBF5679-5DFC-4A4D-BE9A-59A452A7ED9E}"/>
    <hyperlink ref="B525" r:id="rId2087" display="https://fbref.com/en/players/79300479/Martin-Odegaard" xr:uid="{00229CA7-9535-4C8C-B688-6005D6B46947}"/>
    <hyperlink ref="C525" r:id="rId2088" display="https://fbref.com/en/country/NOR/Norway-Football" xr:uid="{A362AECB-7FBE-42BB-A46E-36E7FE1E25FE}"/>
    <hyperlink ref="E525" r:id="rId2089" display="https://fbref.com/en/squads/18bb7c10/Arsenal-Stats" xr:uid="{38AFB9B3-4475-4D8B-BAA2-A3E4C30C83D9}"/>
    <hyperlink ref="AD525" r:id="rId2090" display="https://fbref.com/en/players/79300479/matchlogs/2023-2024/summary/Martin-Odegaard-Match-Logs" xr:uid="{E9D870F6-5135-490D-8A31-DFB1799E85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18" sqref="D18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45176.868750000001</v>
      </c>
      <c r="B2" s="29" t="s">
        <v>665</v>
      </c>
      <c r="C2" s="29" t="s">
        <v>1955</v>
      </c>
      <c r="D2" s="29" t="s">
        <v>3252</v>
      </c>
    </row>
    <row r="3" spans="1:4" ht="17.25" thickBot="1">
      <c r="A3" s="28">
        <v>45170.769444444442</v>
      </c>
      <c r="B3" s="29" t="s">
        <v>464</v>
      </c>
      <c r="C3" s="29" t="s">
        <v>393</v>
      </c>
      <c r="D3" s="29" t="s">
        <v>3240</v>
      </c>
    </row>
    <row r="4" spans="1:4" ht="17.25" thickBot="1">
      <c r="A4" s="28">
        <v>45170.769444444442</v>
      </c>
      <c r="B4" s="29" t="s">
        <v>453</v>
      </c>
      <c r="C4" s="29" t="s">
        <v>250</v>
      </c>
      <c r="D4" s="29" t="s">
        <v>3240</v>
      </c>
    </row>
    <row r="5" spans="1:4" ht="17.25" thickBot="1">
      <c r="A5" s="28">
        <v>45170.769444444442</v>
      </c>
      <c r="B5" s="29" t="s">
        <v>2321</v>
      </c>
      <c r="C5" s="29" t="s">
        <v>406</v>
      </c>
      <c r="D5" s="29" t="s">
        <v>3240</v>
      </c>
    </row>
    <row r="6" spans="1:4" ht="17.25" thickBot="1">
      <c r="A6" s="28">
        <v>45166.950694444444</v>
      </c>
      <c r="B6" s="29" t="s">
        <v>485</v>
      </c>
      <c r="C6" s="29" t="s">
        <v>390</v>
      </c>
      <c r="D6" s="29" t="s">
        <v>3240</v>
      </c>
    </row>
    <row r="7" spans="1:4" ht="17.25" thickBot="1">
      <c r="A7" s="28">
        <v>45166.950694444444</v>
      </c>
      <c r="B7" s="29" t="s">
        <v>508</v>
      </c>
      <c r="C7" s="29" t="s">
        <v>560</v>
      </c>
      <c r="D7" s="29" t="s">
        <v>3240</v>
      </c>
    </row>
    <row r="8" spans="1:4" ht="17.25" thickBot="1">
      <c r="A8" s="28">
        <v>45152.865972222222</v>
      </c>
      <c r="B8" s="29" t="s">
        <v>470</v>
      </c>
      <c r="C8" s="29" t="s">
        <v>412</v>
      </c>
      <c r="D8" s="29" t="s">
        <v>2774</v>
      </c>
    </row>
    <row r="9" spans="1:4" ht="17.25" thickBot="1">
      <c r="A9" s="28"/>
      <c r="B9" s="29"/>
      <c r="C9" s="29"/>
      <c r="D9" s="29"/>
    </row>
    <row r="10" spans="1:4" ht="17.25" thickBot="1">
      <c r="A10" s="28"/>
      <c r="B10" s="29"/>
      <c r="C10" s="29"/>
      <c r="D10" s="29"/>
    </row>
    <row r="11" spans="1:4" ht="17.25" thickBot="1">
      <c r="A11" s="28"/>
      <c r="B11" s="29"/>
      <c r="C11" s="29"/>
      <c r="D11" s="29"/>
    </row>
    <row r="12" spans="1:4" ht="17.25" thickBot="1">
      <c r="A12" s="28"/>
      <c r="B12" s="29"/>
      <c r="C12" s="29"/>
      <c r="D12" s="29"/>
    </row>
    <row r="13" spans="1:4" ht="17.25" thickBot="1">
      <c r="A13" s="28"/>
      <c r="B13" s="29"/>
      <c r="C13" s="29"/>
      <c r="D13" s="29"/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77"/>
  <sheetViews>
    <sheetView topLeftCell="A157" workbookViewId="0">
      <selection sqref="A1:T177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4" t="s">
        <v>29</v>
      </c>
      <c r="C1" s="84" t="s">
        <v>10</v>
      </c>
      <c r="D1" s="84" t="s">
        <v>46</v>
      </c>
      <c r="E1" s="84" t="s">
        <v>47</v>
      </c>
      <c r="F1" s="84" t="s">
        <v>48</v>
      </c>
      <c r="G1" s="84" t="s">
        <v>49</v>
      </c>
      <c r="H1" s="84" t="s">
        <v>50</v>
      </c>
      <c r="I1" s="84" t="s">
        <v>51</v>
      </c>
      <c r="J1" s="84" t="s">
        <v>52</v>
      </c>
      <c r="K1" s="84" t="s">
        <v>53</v>
      </c>
      <c r="L1" s="84" t="s">
        <v>23</v>
      </c>
      <c r="M1" s="84" t="s">
        <v>54</v>
      </c>
      <c r="N1" s="84" t="s">
        <v>55</v>
      </c>
      <c r="O1" s="84" t="s">
        <v>56</v>
      </c>
      <c r="P1" s="84" t="s">
        <v>2775</v>
      </c>
      <c r="Q1" s="84" t="s">
        <v>57</v>
      </c>
      <c r="R1" s="84" t="s">
        <v>58</v>
      </c>
      <c r="S1" s="84" t="s">
        <v>59</v>
      </c>
      <c r="T1" s="62" t="s">
        <v>60</v>
      </c>
      <c r="U1" s="88" t="s">
        <v>61</v>
      </c>
      <c r="V1" s="88" t="s">
        <v>62</v>
      </c>
    </row>
    <row r="2" spans="1:22">
      <c r="A2" s="127">
        <v>1</v>
      </c>
      <c r="B2" s="128" t="s">
        <v>2778</v>
      </c>
      <c r="C2" s="129">
        <v>5</v>
      </c>
      <c r="D2" s="129">
        <v>5</v>
      </c>
      <c r="E2" s="129">
        <v>0</v>
      </c>
      <c r="F2" s="129">
        <v>0</v>
      </c>
      <c r="G2" s="129">
        <v>14</v>
      </c>
      <c r="H2" s="129">
        <v>3</v>
      </c>
      <c r="I2" s="129">
        <v>11</v>
      </c>
      <c r="J2" s="129">
        <v>15</v>
      </c>
      <c r="K2" s="129">
        <v>3</v>
      </c>
      <c r="L2" s="129">
        <v>12.2</v>
      </c>
      <c r="M2" s="129">
        <v>3.6</v>
      </c>
      <c r="N2" s="129">
        <v>8.6</v>
      </c>
      <c r="O2" s="129">
        <v>1.72</v>
      </c>
      <c r="P2" s="85" t="s">
        <v>46</v>
      </c>
      <c r="Q2" s="130">
        <v>26450</v>
      </c>
      <c r="R2" s="131" t="s">
        <v>3862</v>
      </c>
      <c r="S2" s="131" t="s">
        <v>66</v>
      </c>
      <c r="T2" s="132"/>
      <c r="U2" s="2"/>
      <c r="V2" s="2"/>
    </row>
    <row r="3" spans="1:22">
      <c r="A3" s="125"/>
      <c r="B3" s="110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89"/>
      <c r="Q3" s="113"/>
      <c r="R3" s="119"/>
      <c r="S3" s="119"/>
      <c r="T3" s="122"/>
      <c r="U3" s="2"/>
      <c r="V3" s="2"/>
    </row>
    <row r="4" spans="1:22">
      <c r="A4" s="125"/>
      <c r="B4" s="110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85" t="s">
        <v>46</v>
      </c>
      <c r="Q4" s="113"/>
      <c r="R4" s="119"/>
      <c r="S4" s="119"/>
      <c r="T4" s="122"/>
      <c r="U4" s="2"/>
      <c r="V4" s="2"/>
    </row>
    <row r="5" spans="1:22">
      <c r="A5" s="125"/>
      <c r="B5" s="110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89"/>
      <c r="Q5" s="113"/>
      <c r="R5" s="119"/>
      <c r="S5" s="119"/>
      <c r="T5" s="122"/>
      <c r="U5" s="2"/>
      <c r="V5" s="2"/>
    </row>
    <row r="6" spans="1:22">
      <c r="A6" s="125"/>
      <c r="B6" s="110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85" t="s">
        <v>46</v>
      </c>
      <c r="Q6" s="113"/>
      <c r="R6" s="119"/>
      <c r="S6" s="119"/>
      <c r="T6" s="122"/>
      <c r="U6" s="2"/>
      <c r="V6" s="2"/>
    </row>
    <row r="7" spans="1:22">
      <c r="A7" s="125"/>
      <c r="B7" s="110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89"/>
      <c r="Q7" s="113"/>
      <c r="R7" s="119"/>
      <c r="S7" s="119"/>
      <c r="T7" s="122"/>
      <c r="U7" s="2"/>
      <c r="V7" s="2"/>
    </row>
    <row r="8" spans="1:22">
      <c r="A8" s="125"/>
      <c r="B8" s="110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85" t="s">
        <v>46</v>
      </c>
      <c r="Q8" s="113"/>
      <c r="R8" s="119"/>
      <c r="S8" s="119"/>
      <c r="T8" s="122"/>
      <c r="U8" s="2"/>
      <c r="V8" s="2"/>
    </row>
    <row r="9" spans="1:22">
      <c r="A9" s="125"/>
      <c r="B9" s="110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89"/>
      <c r="Q9" s="113"/>
      <c r="R9" s="119"/>
      <c r="S9" s="119"/>
      <c r="T9" s="122"/>
      <c r="U9" s="2"/>
      <c r="V9" s="2"/>
    </row>
    <row r="10" spans="1:22">
      <c r="A10" s="126"/>
      <c r="B10" s="111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83" t="s">
        <v>46</v>
      </c>
      <c r="Q10" s="114"/>
      <c r="R10" s="120"/>
      <c r="S10" s="120"/>
      <c r="T10" s="123"/>
      <c r="U10" s="2"/>
      <c r="V10" s="2"/>
    </row>
    <row r="11" spans="1:22">
      <c r="A11" s="124">
        <v>2</v>
      </c>
      <c r="B11" s="109" t="s">
        <v>2783</v>
      </c>
      <c r="C11" s="103">
        <v>5</v>
      </c>
      <c r="D11" s="103">
        <v>4</v>
      </c>
      <c r="E11" s="103">
        <v>1</v>
      </c>
      <c r="F11" s="103">
        <v>0</v>
      </c>
      <c r="G11" s="103">
        <v>13</v>
      </c>
      <c r="H11" s="103">
        <v>5</v>
      </c>
      <c r="I11" s="103">
        <v>8</v>
      </c>
      <c r="J11" s="103">
        <v>13</v>
      </c>
      <c r="K11" s="103">
        <v>2.6</v>
      </c>
      <c r="L11" s="103">
        <v>9.4</v>
      </c>
      <c r="M11" s="103">
        <v>6.9</v>
      </c>
      <c r="N11" s="103">
        <v>2.5</v>
      </c>
      <c r="O11" s="103">
        <v>0.5</v>
      </c>
      <c r="P11" s="85" t="s">
        <v>47</v>
      </c>
      <c r="Q11" s="112">
        <v>61808</v>
      </c>
      <c r="R11" s="118" t="s">
        <v>3241</v>
      </c>
      <c r="S11" s="118" t="s">
        <v>2740</v>
      </c>
      <c r="T11" s="121"/>
      <c r="U11" s="2"/>
      <c r="V11" s="2"/>
    </row>
    <row r="12" spans="1:22">
      <c r="A12" s="125"/>
      <c r="B12" s="110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89"/>
      <c r="Q12" s="113"/>
      <c r="R12" s="119"/>
      <c r="S12" s="119"/>
      <c r="T12" s="122"/>
      <c r="U12" s="2"/>
      <c r="V12" s="2"/>
    </row>
    <row r="13" spans="1:22">
      <c r="A13" s="125"/>
      <c r="B13" s="110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85" t="s">
        <v>46</v>
      </c>
      <c r="Q13" s="113"/>
      <c r="R13" s="119"/>
      <c r="S13" s="119"/>
      <c r="T13" s="122"/>
      <c r="U13" s="2"/>
      <c r="V13" s="2"/>
    </row>
    <row r="14" spans="1:22">
      <c r="A14" s="125"/>
      <c r="B14" s="110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89"/>
      <c r="Q14" s="113"/>
      <c r="R14" s="119"/>
      <c r="S14" s="119"/>
      <c r="T14" s="122"/>
      <c r="U14" s="2"/>
      <c r="V14" s="2"/>
    </row>
    <row r="15" spans="1:22">
      <c r="A15" s="125"/>
      <c r="B15" s="110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85" t="s">
        <v>46</v>
      </c>
      <c r="Q15" s="113"/>
      <c r="R15" s="119"/>
      <c r="S15" s="119"/>
      <c r="T15" s="122"/>
      <c r="U15" s="2"/>
      <c r="V15" s="2"/>
    </row>
    <row r="16" spans="1:22">
      <c r="A16" s="125"/>
      <c r="B16" s="110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89"/>
      <c r="Q16" s="113"/>
      <c r="R16" s="119"/>
      <c r="S16" s="119"/>
      <c r="T16" s="122"/>
      <c r="U16" s="2"/>
      <c r="V16" s="2"/>
    </row>
    <row r="17" spans="1:22">
      <c r="A17" s="125"/>
      <c r="B17" s="110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85" t="s">
        <v>46</v>
      </c>
      <c r="Q17" s="113"/>
      <c r="R17" s="119"/>
      <c r="S17" s="119"/>
      <c r="T17" s="122"/>
      <c r="U17" s="2"/>
      <c r="V17" s="2"/>
    </row>
    <row r="18" spans="1:22">
      <c r="A18" s="125"/>
      <c r="B18" s="110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89"/>
      <c r="Q18" s="113"/>
      <c r="R18" s="119"/>
      <c r="S18" s="119"/>
      <c r="T18" s="122"/>
      <c r="U18" s="2"/>
      <c r="V18" s="2"/>
    </row>
    <row r="19" spans="1:22">
      <c r="A19" s="126"/>
      <c r="B19" s="111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83" t="s">
        <v>46</v>
      </c>
      <c r="Q19" s="114"/>
      <c r="R19" s="120"/>
      <c r="S19" s="120"/>
      <c r="T19" s="123"/>
      <c r="U19" s="2"/>
      <c r="V19" s="2"/>
    </row>
    <row r="20" spans="1:22">
      <c r="A20" s="124">
        <v>3</v>
      </c>
      <c r="B20" s="109" t="s">
        <v>2785</v>
      </c>
      <c r="C20" s="103">
        <v>5</v>
      </c>
      <c r="D20" s="103">
        <v>4</v>
      </c>
      <c r="E20" s="103">
        <v>1</v>
      </c>
      <c r="F20" s="103">
        <v>0</v>
      </c>
      <c r="G20" s="103">
        <v>12</v>
      </c>
      <c r="H20" s="103">
        <v>4</v>
      </c>
      <c r="I20" s="103">
        <v>8</v>
      </c>
      <c r="J20" s="103">
        <v>13</v>
      </c>
      <c r="K20" s="103">
        <v>2.6</v>
      </c>
      <c r="L20" s="103">
        <v>10.199999999999999</v>
      </c>
      <c r="M20" s="103">
        <v>5.9</v>
      </c>
      <c r="N20" s="103">
        <v>4.3</v>
      </c>
      <c r="O20" s="103">
        <v>0.85</v>
      </c>
      <c r="P20" s="85" t="s">
        <v>47</v>
      </c>
      <c r="Q20" s="112">
        <v>51627</v>
      </c>
      <c r="R20" s="115" t="s">
        <v>3242</v>
      </c>
      <c r="S20" s="118" t="s">
        <v>80</v>
      </c>
      <c r="T20" s="121"/>
      <c r="U20" s="2"/>
      <c r="V20" s="2"/>
    </row>
    <row r="21" spans="1:22">
      <c r="A21" s="125"/>
      <c r="B21" s="110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89"/>
      <c r="Q21" s="113"/>
      <c r="R21" s="116"/>
      <c r="S21" s="119"/>
      <c r="T21" s="122"/>
      <c r="U21" s="2"/>
      <c r="V21" s="2"/>
    </row>
    <row r="22" spans="1:22">
      <c r="A22" s="125"/>
      <c r="B22" s="110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85" t="s">
        <v>46</v>
      </c>
      <c r="Q22" s="113"/>
      <c r="R22" s="116"/>
      <c r="S22" s="119"/>
      <c r="T22" s="122"/>
    </row>
    <row r="23" spans="1:22">
      <c r="A23" s="125"/>
      <c r="B23" s="110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89"/>
      <c r="Q23" s="113"/>
      <c r="R23" s="116"/>
      <c r="S23" s="119"/>
      <c r="T23" s="122"/>
    </row>
    <row r="24" spans="1:22">
      <c r="A24" s="125"/>
      <c r="B24" s="110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85" t="s">
        <v>46</v>
      </c>
      <c r="Q24" s="113"/>
      <c r="R24" s="116"/>
      <c r="S24" s="119"/>
      <c r="T24" s="122"/>
    </row>
    <row r="25" spans="1:22">
      <c r="A25" s="125"/>
      <c r="B25" s="110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89"/>
      <c r="Q25" s="113"/>
      <c r="R25" s="116"/>
      <c r="S25" s="119"/>
      <c r="T25" s="122"/>
    </row>
    <row r="26" spans="1:22">
      <c r="A26" s="125"/>
      <c r="B26" s="110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85" t="s">
        <v>46</v>
      </c>
      <c r="Q26" s="113"/>
      <c r="R26" s="116"/>
      <c r="S26" s="119"/>
      <c r="T26" s="122"/>
      <c r="U26" s="2"/>
      <c r="V26" s="2"/>
    </row>
    <row r="27" spans="1:22">
      <c r="A27" s="125"/>
      <c r="B27" s="110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89"/>
      <c r="Q27" s="113"/>
      <c r="R27" s="116"/>
      <c r="S27" s="119"/>
      <c r="T27" s="122"/>
      <c r="U27" s="2"/>
      <c r="V27" s="2"/>
    </row>
    <row r="28" spans="1:22">
      <c r="A28" s="126"/>
      <c r="B28" s="111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83" t="s">
        <v>46</v>
      </c>
      <c r="Q28" s="114"/>
      <c r="R28" s="117"/>
      <c r="S28" s="120"/>
      <c r="T28" s="123"/>
      <c r="U28" s="2"/>
      <c r="V28" s="2"/>
    </row>
    <row r="29" spans="1:22">
      <c r="A29" s="142">
        <v>4</v>
      </c>
      <c r="B29" s="145" t="s">
        <v>2779</v>
      </c>
      <c r="C29" s="148">
        <v>5</v>
      </c>
      <c r="D29" s="148">
        <v>4</v>
      </c>
      <c r="E29" s="148">
        <v>1</v>
      </c>
      <c r="F29" s="148">
        <v>0</v>
      </c>
      <c r="G29" s="148">
        <v>9</v>
      </c>
      <c r="H29" s="148">
        <v>4</v>
      </c>
      <c r="I29" s="148">
        <v>5</v>
      </c>
      <c r="J29" s="148">
        <v>13</v>
      </c>
      <c r="K29" s="148">
        <v>2.6</v>
      </c>
      <c r="L29" s="148">
        <v>9.3000000000000007</v>
      </c>
      <c r="M29" s="148">
        <v>4</v>
      </c>
      <c r="N29" s="148">
        <v>5.3</v>
      </c>
      <c r="O29" s="148">
        <v>1.05</v>
      </c>
      <c r="P29" s="139" t="s">
        <v>46</v>
      </c>
      <c r="Q29" s="151">
        <v>60046</v>
      </c>
      <c r="R29" s="154" t="s">
        <v>3244</v>
      </c>
      <c r="S29" s="157" t="s">
        <v>64</v>
      </c>
      <c r="T29" s="161"/>
    </row>
    <row r="30" spans="1:22">
      <c r="A30" s="143"/>
      <c r="B30" s="146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0"/>
      <c r="Q30" s="152"/>
      <c r="R30" s="155"/>
      <c r="S30" s="158"/>
      <c r="T30" s="160"/>
    </row>
    <row r="31" spans="1:22">
      <c r="A31" s="143"/>
      <c r="B31" s="146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39" t="s">
        <v>46</v>
      </c>
      <c r="Q31" s="152"/>
      <c r="R31" s="155"/>
      <c r="S31" s="158"/>
      <c r="T31" s="160"/>
    </row>
    <row r="32" spans="1:22">
      <c r="A32" s="143"/>
      <c r="B32" s="146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0"/>
      <c r="Q32" s="152"/>
      <c r="R32" s="155"/>
      <c r="S32" s="158"/>
      <c r="T32" s="160"/>
      <c r="U32" s="87" t="s">
        <v>61</v>
      </c>
      <c r="V32" s="87" t="s">
        <v>62</v>
      </c>
    </row>
    <row r="33" spans="1:22">
      <c r="A33" s="143"/>
      <c r="B33" s="146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39" t="s">
        <v>47</v>
      </c>
      <c r="Q33" s="152"/>
      <c r="R33" s="155"/>
      <c r="S33" s="158"/>
      <c r="T33" s="160"/>
      <c r="U33" s="2"/>
      <c r="V33" s="2"/>
    </row>
    <row r="34" spans="1:22">
      <c r="A34" s="143"/>
      <c r="B34" s="146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0"/>
      <c r="Q34" s="152"/>
      <c r="R34" s="155"/>
      <c r="S34" s="158"/>
      <c r="T34" s="160"/>
      <c r="U34" s="2"/>
      <c r="V34" s="2"/>
    </row>
    <row r="35" spans="1:22">
      <c r="A35" s="143"/>
      <c r="B35" s="146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39" t="s">
        <v>46</v>
      </c>
      <c r="Q35" s="152"/>
      <c r="R35" s="155"/>
      <c r="S35" s="158"/>
      <c r="T35" s="160"/>
      <c r="U35" s="2"/>
      <c r="V35" s="2"/>
    </row>
    <row r="36" spans="1:22">
      <c r="A36" s="143"/>
      <c r="B36" s="146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0"/>
      <c r="Q36" s="152"/>
      <c r="R36" s="155"/>
      <c r="S36" s="158"/>
      <c r="T36" s="160"/>
      <c r="U36" s="2"/>
      <c r="V36" s="2"/>
    </row>
    <row r="37" spans="1:22">
      <c r="A37" s="144"/>
      <c r="B37" s="147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41" t="s">
        <v>46</v>
      </c>
      <c r="Q37" s="153"/>
      <c r="R37" s="156"/>
      <c r="S37" s="159"/>
      <c r="T37" s="162"/>
      <c r="U37" s="2"/>
      <c r="V37" s="2"/>
    </row>
    <row r="38" spans="1:22">
      <c r="A38" s="133">
        <v>5</v>
      </c>
      <c r="B38" s="109" t="s">
        <v>2777</v>
      </c>
      <c r="C38" s="103">
        <v>5</v>
      </c>
      <c r="D38" s="103">
        <v>4</v>
      </c>
      <c r="E38" s="103">
        <v>0</v>
      </c>
      <c r="F38" s="103">
        <v>1</v>
      </c>
      <c r="G38" s="103">
        <v>15</v>
      </c>
      <c r="H38" s="103">
        <v>7</v>
      </c>
      <c r="I38" s="103">
        <v>8</v>
      </c>
      <c r="J38" s="103">
        <v>12</v>
      </c>
      <c r="K38" s="103">
        <v>2.4</v>
      </c>
      <c r="L38" s="103">
        <v>10.7</v>
      </c>
      <c r="M38" s="103">
        <v>8.6999999999999993</v>
      </c>
      <c r="N38" s="103">
        <v>1.9</v>
      </c>
      <c r="O38" s="103">
        <v>0.38</v>
      </c>
      <c r="P38" s="85" t="s">
        <v>46</v>
      </c>
      <c r="Q38" s="112">
        <v>31667</v>
      </c>
      <c r="R38" s="118" t="s">
        <v>3245</v>
      </c>
      <c r="S38" s="118" t="s">
        <v>377</v>
      </c>
      <c r="T38" s="121"/>
      <c r="U38" s="2"/>
      <c r="V38" s="2"/>
    </row>
    <row r="39" spans="1:22">
      <c r="A39" s="134"/>
      <c r="B39" s="110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89"/>
      <c r="Q39" s="113"/>
      <c r="R39" s="119"/>
      <c r="S39" s="119"/>
      <c r="T39" s="122"/>
      <c r="U39" s="2"/>
      <c r="V39" s="2"/>
    </row>
    <row r="40" spans="1:22">
      <c r="A40" s="134"/>
      <c r="B40" s="110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85" t="s">
        <v>46</v>
      </c>
      <c r="Q40" s="113"/>
      <c r="R40" s="119"/>
      <c r="S40" s="119"/>
      <c r="T40" s="122"/>
      <c r="U40" s="2"/>
      <c r="V40" s="2"/>
    </row>
    <row r="41" spans="1:22">
      <c r="A41" s="134"/>
      <c r="B41" s="110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89"/>
      <c r="Q41" s="113"/>
      <c r="R41" s="119"/>
      <c r="S41" s="119"/>
      <c r="T41" s="122"/>
      <c r="U41" s="2"/>
      <c r="V41" s="2"/>
    </row>
    <row r="42" spans="1:22">
      <c r="A42" s="134"/>
      <c r="B42" s="110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85" t="s">
        <v>48</v>
      </c>
      <c r="Q42" s="113"/>
      <c r="R42" s="119"/>
      <c r="S42" s="119"/>
      <c r="T42" s="122"/>
      <c r="U42" s="2"/>
      <c r="V42" s="2"/>
    </row>
    <row r="43" spans="1:22">
      <c r="A43" s="134"/>
      <c r="B43" s="110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89"/>
      <c r="Q43" s="113"/>
      <c r="R43" s="119"/>
      <c r="S43" s="119"/>
      <c r="T43" s="122"/>
      <c r="U43" s="2"/>
      <c r="V43" s="2"/>
    </row>
    <row r="44" spans="1:22">
      <c r="A44" s="134"/>
      <c r="B44" s="110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85" t="s">
        <v>46</v>
      </c>
      <c r="Q44" s="113"/>
      <c r="R44" s="119"/>
      <c r="S44" s="119"/>
      <c r="T44" s="122"/>
      <c r="U44" s="2"/>
      <c r="V44" s="2"/>
    </row>
    <row r="45" spans="1:22">
      <c r="A45" s="134"/>
      <c r="B45" s="110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89"/>
      <c r="Q45" s="113"/>
      <c r="R45" s="119"/>
      <c r="S45" s="119"/>
      <c r="T45" s="122"/>
      <c r="U45" s="2"/>
      <c r="V45" s="2"/>
    </row>
    <row r="46" spans="1:22">
      <c r="A46" s="135"/>
      <c r="B46" s="111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83" t="s">
        <v>46</v>
      </c>
      <c r="Q46" s="114"/>
      <c r="R46" s="120"/>
      <c r="S46" s="120"/>
      <c r="T46" s="123"/>
      <c r="U46" s="2"/>
      <c r="V46" s="2"/>
    </row>
    <row r="47" spans="1:22">
      <c r="A47" s="106">
        <v>6</v>
      </c>
      <c r="B47" s="109" t="s">
        <v>2786</v>
      </c>
      <c r="C47" s="103">
        <v>5</v>
      </c>
      <c r="D47" s="103">
        <v>3</v>
      </c>
      <c r="E47" s="103">
        <v>1</v>
      </c>
      <c r="F47" s="103">
        <v>1</v>
      </c>
      <c r="G47" s="103">
        <v>10</v>
      </c>
      <c r="H47" s="103">
        <v>7</v>
      </c>
      <c r="I47" s="103">
        <v>3</v>
      </c>
      <c r="J47" s="103">
        <v>10</v>
      </c>
      <c r="K47" s="103">
        <v>2</v>
      </c>
      <c r="L47" s="103">
        <v>7.9</v>
      </c>
      <c r="M47" s="103">
        <v>10.199999999999999</v>
      </c>
      <c r="N47" s="103">
        <v>-2.4</v>
      </c>
      <c r="O47" s="103">
        <v>-0.47</v>
      </c>
      <c r="P47" s="85" t="s">
        <v>47</v>
      </c>
      <c r="Q47" s="112">
        <v>62463</v>
      </c>
      <c r="R47" s="118" t="s">
        <v>3243</v>
      </c>
      <c r="S47" s="118" t="s">
        <v>120</v>
      </c>
      <c r="T47" s="121"/>
      <c r="U47" s="2"/>
      <c r="V47" s="2"/>
    </row>
    <row r="48" spans="1:22">
      <c r="A48" s="107"/>
      <c r="B48" s="110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89"/>
      <c r="Q48" s="113"/>
      <c r="R48" s="119"/>
      <c r="S48" s="119"/>
      <c r="T48" s="122"/>
      <c r="U48" s="2"/>
      <c r="V48" s="2"/>
    </row>
    <row r="49" spans="1:22">
      <c r="A49" s="107"/>
      <c r="B49" s="110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85" t="s">
        <v>46</v>
      </c>
      <c r="Q49" s="113"/>
      <c r="R49" s="119"/>
      <c r="S49" s="119"/>
      <c r="T49" s="122"/>
      <c r="U49" s="2"/>
      <c r="V49" s="2"/>
    </row>
    <row r="50" spans="1:22">
      <c r="A50" s="107"/>
      <c r="B50" s="110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89"/>
      <c r="Q50" s="113"/>
      <c r="R50" s="119"/>
      <c r="S50" s="119"/>
      <c r="T50" s="122"/>
      <c r="U50" s="2"/>
      <c r="V50" s="2"/>
    </row>
    <row r="51" spans="1:22">
      <c r="A51" s="107"/>
      <c r="B51" s="110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85" t="s">
        <v>46</v>
      </c>
      <c r="Q51" s="113"/>
      <c r="R51" s="119"/>
      <c r="S51" s="119"/>
      <c r="T51" s="122"/>
      <c r="U51" s="2"/>
      <c r="V51" s="2"/>
    </row>
    <row r="52" spans="1:22">
      <c r="A52" s="107"/>
      <c r="B52" s="110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89"/>
      <c r="Q52" s="113"/>
      <c r="R52" s="119"/>
      <c r="S52" s="119"/>
      <c r="T52" s="122"/>
      <c r="U52" s="2"/>
      <c r="V52" s="2"/>
    </row>
    <row r="53" spans="1:22">
      <c r="A53" s="107"/>
      <c r="B53" s="110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85" t="s">
        <v>46</v>
      </c>
      <c r="Q53" s="113"/>
      <c r="R53" s="119"/>
      <c r="S53" s="119"/>
      <c r="T53" s="122"/>
    </row>
    <row r="54" spans="1:22">
      <c r="A54" s="107"/>
      <c r="B54" s="110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89"/>
      <c r="Q54" s="113"/>
      <c r="R54" s="119"/>
      <c r="S54" s="119"/>
      <c r="T54" s="122"/>
    </row>
    <row r="55" spans="1:22">
      <c r="A55" s="108"/>
      <c r="B55" s="111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83" t="s">
        <v>48</v>
      </c>
      <c r="Q55" s="114"/>
      <c r="R55" s="120"/>
      <c r="S55" s="120"/>
      <c r="T55" s="123"/>
    </row>
    <row r="56" spans="1:22">
      <c r="A56" s="106">
        <v>7</v>
      </c>
      <c r="B56" s="109" t="s">
        <v>2795</v>
      </c>
      <c r="C56" s="103">
        <v>5</v>
      </c>
      <c r="D56" s="103">
        <v>3</v>
      </c>
      <c r="E56" s="103">
        <v>0</v>
      </c>
      <c r="F56" s="103">
        <v>2</v>
      </c>
      <c r="G56" s="103">
        <v>11</v>
      </c>
      <c r="H56" s="103">
        <v>10</v>
      </c>
      <c r="I56" s="103">
        <v>1</v>
      </c>
      <c r="J56" s="103">
        <v>9</v>
      </c>
      <c r="K56" s="103">
        <v>1.8</v>
      </c>
      <c r="L56" s="103">
        <v>10.9</v>
      </c>
      <c r="M56" s="103">
        <v>8.3000000000000007</v>
      </c>
      <c r="N56" s="103">
        <v>2.6</v>
      </c>
      <c r="O56" s="103">
        <v>0.51</v>
      </c>
      <c r="P56" s="85" t="s">
        <v>48</v>
      </c>
      <c r="Q56" s="112">
        <v>41252</v>
      </c>
      <c r="R56" s="115" t="s">
        <v>3863</v>
      </c>
      <c r="S56" s="118" t="s">
        <v>84</v>
      </c>
      <c r="T56" s="121"/>
    </row>
    <row r="57" spans="1:22">
      <c r="A57" s="107"/>
      <c r="B57" s="110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89"/>
      <c r="Q57" s="113"/>
      <c r="R57" s="116"/>
      <c r="S57" s="119"/>
      <c r="T57" s="122"/>
    </row>
    <row r="58" spans="1:22">
      <c r="A58" s="107"/>
      <c r="B58" s="110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85" t="s">
        <v>46</v>
      </c>
      <c r="Q58" s="113"/>
      <c r="R58" s="116"/>
      <c r="S58" s="119"/>
      <c r="T58" s="122"/>
    </row>
    <row r="59" spans="1:22">
      <c r="A59" s="107"/>
      <c r="B59" s="110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89"/>
      <c r="Q59" s="113"/>
      <c r="R59" s="116"/>
      <c r="S59" s="119"/>
      <c r="T59" s="122"/>
    </row>
    <row r="60" spans="1:22">
      <c r="A60" s="107"/>
      <c r="B60" s="110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85" t="s">
        <v>46</v>
      </c>
      <c r="Q60" s="113"/>
      <c r="R60" s="116"/>
      <c r="S60" s="119"/>
      <c r="T60" s="122"/>
    </row>
    <row r="61" spans="1:22">
      <c r="A61" s="107"/>
      <c r="B61" s="110"/>
      <c r="C61" s="104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89"/>
      <c r="Q61" s="113"/>
      <c r="R61" s="116"/>
      <c r="S61" s="119"/>
      <c r="T61" s="122"/>
    </row>
    <row r="62" spans="1:22">
      <c r="A62" s="107"/>
      <c r="B62" s="110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85" t="s">
        <v>48</v>
      </c>
      <c r="Q62" s="113"/>
      <c r="R62" s="116"/>
      <c r="S62" s="119"/>
      <c r="T62" s="122"/>
    </row>
    <row r="63" spans="1:22">
      <c r="A63" s="107"/>
      <c r="B63" s="110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89"/>
      <c r="Q63" s="113"/>
      <c r="R63" s="116"/>
      <c r="S63" s="119"/>
      <c r="T63" s="122"/>
    </row>
    <row r="64" spans="1:22">
      <c r="A64" s="108"/>
      <c r="B64" s="111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83" t="s">
        <v>46</v>
      </c>
      <c r="Q64" s="114"/>
      <c r="R64" s="117"/>
      <c r="S64" s="120"/>
      <c r="T64" s="123"/>
    </row>
    <row r="65" spans="1:20">
      <c r="A65" s="106">
        <v>8</v>
      </c>
      <c r="B65" s="109" t="s">
        <v>2789</v>
      </c>
      <c r="C65" s="103">
        <v>5</v>
      </c>
      <c r="D65" s="103">
        <v>2</v>
      </c>
      <c r="E65" s="103">
        <v>1</v>
      </c>
      <c r="F65" s="103">
        <v>2</v>
      </c>
      <c r="G65" s="103">
        <v>7</v>
      </c>
      <c r="H65" s="103">
        <v>7</v>
      </c>
      <c r="I65" s="103">
        <v>0</v>
      </c>
      <c r="J65" s="103">
        <v>7</v>
      </c>
      <c r="K65" s="103">
        <v>1.4</v>
      </c>
      <c r="L65" s="103">
        <v>5.3</v>
      </c>
      <c r="M65" s="103">
        <v>7</v>
      </c>
      <c r="N65" s="103">
        <v>-1.7</v>
      </c>
      <c r="O65" s="103">
        <v>-0.34</v>
      </c>
      <c r="P65" s="85" t="s">
        <v>48</v>
      </c>
      <c r="Q65" s="112">
        <v>29195</v>
      </c>
      <c r="R65" s="118" t="s">
        <v>3017</v>
      </c>
      <c r="S65" s="118" t="s">
        <v>379</v>
      </c>
      <c r="T65" s="121"/>
    </row>
    <row r="66" spans="1:20">
      <c r="A66" s="107"/>
      <c r="B66" s="110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89"/>
      <c r="Q66" s="113"/>
      <c r="R66" s="119"/>
      <c r="S66" s="119"/>
      <c r="T66" s="122"/>
    </row>
    <row r="67" spans="1:20">
      <c r="A67" s="107"/>
      <c r="B67" s="110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85" t="s">
        <v>46</v>
      </c>
      <c r="Q67" s="113"/>
      <c r="R67" s="119"/>
      <c r="S67" s="119"/>
      <c r="T67" s="122"/>
    </row>
    <row r="68" spans="1:20">
      <c r="A68" s="107"/>
      <c r="B68" s="110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89"/>
      <c r="Q68" s="113"/>
      <c r="R68" s="119"/>
      <c r="S68" s="119"/>
      <c r="T68" s="122"/>
    </row>
    <row r="69" spans="1:20">
      <c r="A69" s="107"/>
      <c r="B69" s="110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85" t="s">
        <v>48</v>
      </c>
      <c r="Q69" s="113"/>
      <c r="R69" s="119"/>
      <c r="S69" s="119"/>
      <c r="T69" s="122"/>
    </row>
    <row r="70" spans="1:20">
      <c r="A70" s="107"/>
      <c r="B70" s="110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89"/>
      <c r="Q70" s="113"/>
      <c r="R70" s="119"/>
      <c r="S70" s="119"/>
      <c r="T70" s="122"/>
    </row>
    <row r="71" spans="1:20">
      <c r="A71" s="107"/>
      <c r="B71" s="110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85" t="s">
        <v>46</v>
      </c>
      <c r="Q71" s="113"/>
      <c r="R71" s="119"/>
      <c r="S71" s="119"/>
      <c r="T71" s="122"/>
    </row>
    <row r="72" spans="1:20">
      <c r="A72" s="107"/>
      <c r="B72" s="110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89"/>
      <c r="Q72" s="113"/>
      <c r="R72" s="119"/>
      <c r="S72" s="119"/>
      <c r="T72" s="122"/>
    </row>
    <row r="73" spans="1:20">
      <c r="A73" s="108"/>
      <c r="B73" s="111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83" t="s">
        <v>47</v>
      </c>
      <c r="Q73" s="114"/>
      <c r="R73" s="120"/>
      <c r="S73" s="120"/>
      <c r="T73" s="123"/>
    </row>
    <row r="74" spans="1:20">
      <c r="A74" s="106">
        <v>9</v>
      </c>
      <c r="B74" s="109" t="s">
        <v>2780</v>
      </c>
      <c r="C74" s="103">
        <v>5</v>
      </c>
      <c r="D74" s="103">
        <v>2</v>
      </c>
      <c r="E74" s="103">
        <v>1</v>
      </c>
      <c r="F74" s="103">
        <v>2</v>
      </c>
      <c r="G74" s="103">
        <v>6</v>
      </c>
      <c r="H74" s="103">
        <v>7</v>
      </c>
      <c r="I74" s="103">
        <v>-1</v>
      </c>
      <c r="J74" s="103">
        <v>7</v>
      </c>
      <c r="K74" s="103">
        <v>1.4</v>
      </c>
      <c r="L74" s="103">
        <v>6.9</v>
      </c>
      <c r="M74" s="103">
        <v>7.7</v>
      </c>
      <c r="N74" s="103">
        <v>-0.8</v>
      </c>
      <c r="O74" s="103">
        <v>-0.15</v>
      </c>
      <c r="P74" s="85" t="s">
        <v>46</v>
      </c>
      <c r="Q74" s="112">
        <v>24465</v>
      </c>
      <c r="R74" s="118" t="s">
        <v>3864</v>
      </c>
      <c r="S74" s="118" t="s">
        <v>372</v>
      </c>
      <c r="T74" s="121"/>
    </row>
    <row r="75" spans="1:20">
      <c r="A75" s="107"/>
      <c r="B75" s="110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89"/>
      <c r="Q75" s="113"/>
      <c r="R75" s="119"/>
      <c r="S75" s="119"/>
      <c r="T75" s="122"/>
    </row>
    <row r="76" spans="1:20">
      <c r="A76" s="107"/>
      <c r="B76" s="110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85" t="s">
        <v>48</v>
      </c>
      <c r="Q76" s="113"/>
      <c r="R76" s="119"/>
      <c r="S76" s="119"/>
      <c r="T76" s="122"/>
    </row>
    <row r="77" spans="1:20">
      <c r="A77" s="107"/>
      <c r="B77" s="110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89"/>
      <c r="Q77" s="113"/>
      <c r="R77" s="119"/>
      <c r="S77" s="119"/>
      <c r="T77" s="122"/>
    </row>
    <row r="78" spans="1:20">
      <c r="A78" s="107"/>
      <c r="B78" s="110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85" t="s">
        <v>47</v>
      </c>
      <c r="Q78" s="113"/>
      <c r="R78" s="119"/>
      <c r="S78" s="119"/>
      <c r="T78" s="122"/>
    </row>
    <row r="79" spans="1:20">
      <c r="A79" s="107"/>
      <c r="B79" s="110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89"/>
      <c r="Q79" s="113"/>
      <c r="R79" s="119"/>
      <c r="S79" s="119"/>
      <c r="T79" s="122"/>
    </row>
    <row r="80" spans="1:20">
      <c r="A80" s="107"/>
      <c r="B80" s="110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85" t="s">
        <v>46</v>
      </c>
      <c r="Q80" s="113"/>
      <c r="R80" s="119"/>
      <c r="S80" s="119"/>
      <c r="T80" s="122"/>
    </row>
    <row r="81" spans="1:20">
      <c r="A81" s="107"/>
      <c r="B81" s="110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89"/>
      <c r="Q81" s="113"/>
      <c r="R81" s="119"/>
      <c r="S81" s="119"/>
      <c r="T81" s="122"/>
    </row>
    <row r="82" spans="1:20">
      <c r="A82" s="108"/>
      <c r="B82" s="111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83" t="s">
        <v>48</v>
      </c>
      <c r="Q82" s="114"/>
      <c r="R82" s="120"/>
      <c r="S82" s="120"/>
      <c r="T82" s="123"/>
    </row>
    <row r="83" spans="1:20">
      <c r="A83" s="106">
        <v>10</v>
      </c>
      <c r="B83" s="109" t="s">
        <v>2781</v>
      </c>
      <c r="C83" s="103">
        <v>5</v>
      </c>
      <c r="D83" s="103">
        <v>2</v>
      </c>
      <c r="E83" s="103">
        <v>1</v>
      </c>
      <c r="F83" s="103">
        <v>2</v>
      </c>
      <c r="G83" s="103">
        <v>5</v>
      </c>
      <c r="H83" s="103">
        <v>10</v>
      </c>
      <c r="I83" s="103">
        <v>-5</v>
      </c>
      <c r="J83" s="103">
        <v>7</v>
      </c>
      <c r="K83" s="103">
        <v>1.4</v>
      </c>
      <c r="L83" s="103">
        <v>4.9000000000000004</v>
      </c>
      <c r="M83" s="103">
        <v>12.8</v>
      </c>
      <c r="N83" s="103">
        <v>-7.9</v>
      </c>
      <c r="O83" s="103">
        <v>-1.59</v>
      </c>
      <c r="P83" s="85" t="s">
        <v>46</v>
      </c>
      <c r="Q83" s="112">
        <v>24352</v>
      </c>
      <c r="R83" s="115" t="s">
        <v>3247</v>
      </c>
      <c r="S83" s="118" t="s">
        <v>76</v>
      </c>
      <c r="T83" s="121"/>
    </row>
    <row r="84" spans="1:20">
      <c r="A84" s="107"/>
      <c r="B84" s="110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89"/>
      <c r="Q84" s="113"/>
      <c r="R84" s="116"/>
      <c r="S84" s="119"/>
      <c r="T84" s="122"/>
    </row>
    <row r="85" spans="1:20">
      <c r="A85" s="107"/>
      <c r="B85" s="110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85" t="s">
        <v>48</v>
      </c>
      <c r="Q85" s="113"/>
      <c r="R85" s="116"/>
      <c r="S85" s="119"/>
      <c r="T85" s="122"/>
    </row>
    <row r="86" spans="1:20">
      <c r="A86" s="107"/>
      <c r="B86" s="110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89"/>
      <c r="Q86" s="113"/>
      <c r="R86" s="116"/>
      <c r="S86" s="119"/>
      <c r="T86" s="122"/>
    </row>
    <row r="87" spans="1:20">
      <c r="A87" s="107"/>
      <c r="B87" s="110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85" t="s">
        <v>47</v>
      </c>
      <c r="Q87" s="113"/>
      <c r="R87" s="116"/>
      <c r="S87" s="119"/>
      <c r="T87" s="122"/>
    </row>
    <row r="88" spans="1:20">
      <c r="A88" s="107"/>
      <c r="B88" s="110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89"/>
      <c r="Q88" s="113"/>
      <c r="R88" s="116"/>
      <c r="S88" s="119"/>
      <c r="T88" s="122"/>
    </row>
    <row r="89" spans="1:20">
      <c r="A89" s="107"/>
      <c r="B89" s="110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85" t="s">
        <v>48</v>
      </c>
      <c r="Q89" s="113"/>
      <c r="R89" s="116"/>
      <c r="S89" s="119"/>
      <c r="T89" s="122"/>
    </row>
    <row r="90" spans="1:20">
      <c r="A90" s="107"/>
      <c r="B90" s="110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89"/>
      <c r="Q90" s="113"/>
      <c r="R90" s="116"/>
      <c r="S90" s="119"/>
      <c r="T90" s="122"/>
    </row>
    <row r="91" spans="1:20">
      <c r="A91" s="108"/>
      <c r="B91" s="111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83" t="s">
        <v>46</v>
      </c>
      <c r="Q91" s="114"/>
      <c r="R91" s="117"/>
      <c r="S91" s="120"/>
      <c r="T91" s="123"/>
    </row>
    <row r="92" spans="1:20">
      <c r="A92" s="106">
        <v>11</v>
      </c>
      <c r="B92" s="109" t="s">
        <v>2784</v>
      </c>
      <c r="C92" s="103">
        <v>5</v>
      </c>
      <c r="D92" s="103">
        <v>1</v>
      </c>
      <c r="E92" s="103">
        <v>3</v>
      </c>
      <c r="F92" s="103">
        <v>1</v>
      </c>
      <c r="G92" s="103">
        <v>8</v>
      </c>
      <c r="H92" s="103">
        <v>6</v>
      </c>
      <c r="I92" s="103">
        <v>2</v>
      </c>
      <c r="J92" s="103">
        <v>6</v>
      </c>
      <c r="K92" s="103">
        <v>1.2</v>
      </c>
      <c r="L92" s="103">
        <v>10.199999999999999</v>
      </c>
      <c r="M92" s="103">
        <v>6</v>
      </c>
      <c r="N92" s="103">
        <v>4.2</v>
      </c>
      <c r="O92" s="103">
        <v>0.84</v>
      </c>
      <c r="P92" s="85" t="s">
        <v>47</v>
      </c>
      <c r="Q92" s="112">
        <v>17012</v>
      </c>
      <c r="R92" s="118" t="s">
        <v>3246</v>
      </c>
      <c r="S92" s="118" t="s">
        <v>2699</v>
      </c>
      <c r="T92" s="121"/>
    </row>
    <row r="93" spans="1:20">
      <c r="A93" s="107"/>
      <c r="B93" s="110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89"/>
      <c r="Q93" s="113"/>
      <c r="R93" s="119"/>
      <c r="S93" s="119"/>
      <c r="T93" s="122"/>
    </row>
    <row r="94" spans="1:20">
      <c r="A94" s="107"/>
      <c r="B94" s="110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85" t="s">
        <v>46</v>
      </c>
      <c r="Q94" s="113"/>
      <c r="R94" s="119"/>
      <c r="S94" s="119"/>
      <c r="T94" s="122"/>
    </row>
    <row r="95" spans="1:20">
      <c r="A95" s="107"/>
      <c r="B95" s="110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89"/>
      <c r="Q95" s="113"/>
      <c r="R95" s="119"/>
      <c r="S95" s="119"/>
      <c r="T95" s="122"/>
    </row>
    <row r="96" spans="1:20">
      <c r="A96" s="107"/>
      <c r="B96" s="110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85" t="s">
        <v>47</v>
      </c>
      <c r="Q96" s="113"/>
      <c r="R96" s="119"/>
      <c r="S96" s="119"/>
      <c r="T96" s="122"/>
    </row>
    <row r="97" spans="1:20">
      <c r="A97" s="107"/>
      <c r="B97" s="110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89"/>
      <c r="Q97" s="113"/>
      <c r="R97" s="119"/>
      <c r="S97" s="119"/>
      <c r="T97" s="122"/>
    </row>
    <row r="98" spans="1:20">
      <c r="A98" s="107"/>
      <c r="B98" s="110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85" t="s">
        <v>47</v>
      </c>
      <c r="Q98" s="113"/>
      <c r="R98" s="119"/>
      <c r="S98" s="119"/>
      <c r="T98" s="122"/>
    </row>
    <row r="99" spans="1:20">
      <c r="A99" s="107"/>
      <c r="B99" s="110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89"/>
      <c r="Q99" s="113"/>
      <c r="R99" s="119"/>
      <c r="S99" s="119"/>
      <c r="T99" s="122"/>
    </row>
    <row r="100" spans="1:20">
      <c r="A100" s="108"/>
      <c r="B100" s="111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83" t="s">
        <v>48</v>
      </c>
      <c r="Q100" s="114"/>
      <c r="R100" s="120"/>
      <c r="S100" s="120"/>
      <c r="T100" s="123"/>
    </row>
    <row r="101" spans="1:20">
      <c r="A101" s="106">
        <v>12</v>
      </c>
      <c r="B101" s="109" t="s">
        <v>2776</v>
      </c>
      <c r="C101" s="103">
        <v>5</v>
      </c>
      <c r="D101" s="103">
        <v>2</v>
      </c>
      <c r="E101" s="103">
        <v>0</v>
      </c>
      <c r="F101" s="103">
        <v>3</v>
      </c>
      <c r="G101" s="103">
        <v>8</v>
      </c>
      <c r="H101" s="103">
        <v>7</v>
      </c>
      <c r="I101" s="103">
        <v>1</v>
      </c>
      <c r="J101" s="103">
        <v>6</v>
      </c>
      <c r="K101" s="103">
        <v>1.2</v>
      </c>
      <c r="L101" s="103">
        <v>8.3000000000000007</v>
      </c>
      <c r="M101" s="103">
        <v>5.4</v>
      </c>
      <c r="N101" s="103">
        <v>2.8</v>
      </c>
      <c r="O101" s="103">
        <v>0.56999999999999995</v>
      </c>
      <c r="P101" s="85" t="s">
        <v>46</v>
      </c>
      <c r="Q101" s="112">
        <v>52030</v>
      </c>
      <c r="R101" s="118" t="s">
        <v>3865</v>
      </c>
      <c r="S101" s="118" t="s">
        <v>68</v>
      </c>
      <c r="T101" s="121"/>
    </row>
    <row r="102" spans="1:20">
      <c r="A102" s="107"/>
      <c r="B102" s="110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89"/>
      <c r="Q102" s="113"/>
      <c r="R102" s="119"/>
      <c r="S102" s="119"/>
      <c r="T102" s="122"/>
    </row>
    <row r="103" spans="1:20">
      <c r="A103" s="107"/>
      <c r="B103" s="110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85" t="s">
        <v>48</v>
      </c>
      <c r="Q103" s="113"/>
      <c r="R103" s="119"/>
      <c r="S103" s="119"/>
      <c r="T103" s="122"/>
    </row>
    <row r="104" spans="1:20">
      <c r="A104" s="107"/>
      <c r="B104" s="110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89"/>
      <c r="Q104" s="113"/>
      <c r="R104" s="119"/>
      <c r="S104" s="119"/>
      <c r="T104" s="122"/>
    </row>
    <row r="105" spans="1:20">
      <c r="A105" s="107"/>
      <c r="B105" s="110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85" t="s">
        <v>48</v>
      </c>
      <c r="Q105" s="113"/>
      <c r="R105" s="119"/>
      <c r="S105" s="119"/>
      <c r="T105" s="122"/>
    </row>
    <row r="106" spans="1:20">
      <c r="A106" s="107"/>
      <c r="B106" s="110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89"/>
      <c r="Q106" s="113"/>
      <c r="R106" s="119"/>
      <c r="S106" s="119"/>
      <c r="T106" s="122"/>
    </row>
    <row r="107" spans="1:20">
      <c r="A107" s="107"/>
      <c r="B107" s="110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85" t="s">
        <v>48</v>
      </c>
      <c r="Q107" s="113"/>
      <c r="R107" s="119"/>
      <c r="S107" s="119"/>
      <c r="T107" s="122"/>
    </row>
    <row r="108" spans="1:20">
      <c r="A108" s="107"/>
      <c r="B108" s="110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89"/>
      <c r="Q108" s="113"/>
      <c r="R108" s="119"/>
      <c r="S108" s="119"/>
      <c r="T108" s="122"/>
    </row>
    <row r="109" spans="1:20">
      <c r="A109" s="108"/>
      <c r="B109" s="111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83" t="s">
        <v>46</v>
      </c>
      <c r="Q109" s="114"/>
      <c r="R109" s="120"/>
      <c r="S109" s="120"/>
      <c r="T109" s="123"/>
    </row>
    <row r="110" spans="1:20">
      <c r="A110" s="106">
        <v>13</v>
      </c>
      <c r="B110" s="109" t="s">
        <v>2782</v>
      </c>
      <c r="C110" s="103">
        <v>5</v>
      </c>
      <c r="D110" s="103">
        <v>2</v>
      </c>
      <c r="E110" s="103">
        <v>0</v>
      </c>
      <c r="F110" s="103">
        <v>3</v>
      </c>
      <c r="G110" s="103">
        <v>6</v>
      </c>
      <c r="H110" s="103">
        <v>10</v>
      </c>
      <c r="I110" s="103">
        <v>-4</v>
      </c>
      <c r="J110" s="103">
        <v>6</v>
      </c>
      <c r="K110" s="103">
        <v>1.2</v>
      </c>
      <c r="L110" s="103">
        <v>9</v>
      </c>
      <c r="M110" s="103">
        <v>9.1</v>
      </c>
      <c r="N110" s="103">
        <v>-0.2</v>
      </c>
      <c r="O110" s="103">
        <v>-0.03</v>
      </c>
      <c r="P110" s="85" t="s">
        <v>46</v>
      </c>
      <c r="Q110" s="112">
        <v>73515</v>
      </c>
      <c r="R110" s="115" t="s">
        <v>3015</v>
      </c>
      <c r="S110" s="118" t="s">
        <v>2724</v>
      </c>
      <c r="T110" s="121"/>
    </row>
    <row r="111" spans="1:20">
      <c r="A111" s="107"/>
      <c r="B111" s="110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89"/>
      <c r="Q111" s="113"/>
      <c r="R111" s="116"/>
      <c r="S111" s="119"/>
      <c r="T111" s="122"/>
    </row>
    <row r="112" spans="1:20">
      <c r="A112" s="107"/>
      <c r="B112" s="110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85" t="s">
        <v>48</v>
      </c>
      <c r="Q112" s="113"/>
      <c r="R112" s="116"/>
      <c r="S112" s="119"/>
      <c r="T112" s="122"/>
    </row>
    <row r="113" spans="1:20">
      <c r="A113" s="107"/>
      <c r="B113" s="110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89"/>
      <c r="Q113" s="113"/>
      <c r="R113" s="116"/>
      <c r="S113" s="119"/>
      <c r="T113" s="122"/>
    </row>
    <row r="114" spans="1:20">
      <c r="A114" s="107"/>
      <c r="B114" s="110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85" t="s">
        <v>46</v>
      </c>
      <c r="Q114" s="113"/>
      <c r="R114" s="116"/>
      <c r="S114" s="119"/>
      <c r="T114" s="122"/>
    </row>
    <row r="115" spans="1:20">
      <c r="A115" s="107"/>
      <c r="B115" s="110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89"/>
      <c r="Q115" s="113"/>
      <c r="R115" s="116"/>
      <c r="S115" s="119"/>
      <c r="T115" s="122"/>
    </row>
    <row r="116" spans="1:20">
      <c r="A116" s="107"/>
      <c r="B116" s="110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85" t="s">
        <v>48</v>
      </c>
      <c r="Q116" s="113"/>
      <c r="R116" s="116"/>
      <c r="S116" s="119"/>
      <c r="T116" s="122"/>
    </row>
    <row r="117" spans="1:20">
      <c r="A117" s="107"/>
      <c r="B117" s="110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89"/>
      <c r="Q117" s="113"/>
      <c r="R117" s="116"/>
      <c r="S117" s="119"/>
      <c r="T117" s="122"/>
    </row>
    <row r="118" spans="1:20">
      <c r="A118" s="108"/>
      <c r="B118" s="111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83" t="s">
        <v>48</v>
      </c>
      <c r="Q118" s="114"/>
      <c r="R118" s="117"/>
      <c r="S118" s="120"/>
      <c r="T118" s="123"/>
    </row>
    <row r="119" spans="1:20">
      <c r="A119" s="106">
        <v>14</v>
      </c>
      <c r="B119" s="109" t="s">
        <v>2788</v>
      </c>
      <c r="C119" s="103">
        <v>5</v>
      </c>
      <c r="D119" s="103">
        <v>1</v>
      </c>
      <c r="E119" s="103">
        <v>2</v>
      </c>
      <c r="F119" s="103">
        <v>2</v>
      </c>
      <c r="G119" s="103">
        <v>5</v>
      </c>
      <c r="H119" s="103">
        <v>5</v>
      </c>
      <c r="I119" s="103">
        <v>0</v>
      </c>
      <c r="J119" s="103">
        <v>5</v>
      </c>
      <c r="K119" s="103">
        <v>1</v>
      </c>
      <c r="L119" s="103">
        <v>10.199999999999999</v>
      </c>
      <c r="M119" s="103">
        <v>5.3</v>
      </c>
      <c r="N119" s="103">
        <v>4.9000000000000004</v>
      </c>
      <c r="O119" s="103">
        <v>0.99</v>
      </c>
      <c r="P119" s="85" t="s">
        <v>47</v>
      </c>
      <c r="Q119" s="112">
        <v>39936</v>
      </c>
      <c r="R119" s="118" t="s">
        <v>3016</v>
      </c>
      <c r="S119" s="118" t="s">
        <v>74</v>
      </c>
      <c r="T119" s="121"/>
    </row>
    <row r="120" spans="1:20">
      <c r="A120" s="107"/>
      <c r="B120" s="110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89"/>
      <c r="Q120" s="113"/>
      <c r="R120" s="119"/>
      <c r="S120" s="119"/>
      <c r="T120" s="122"/>
    </row>
    <row r="121" spans="1:20">
      <c r="A121" s="107"/>
      <c r="B121" s="110"/>
      <c r="C121" s="104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85" t="s">
        <v>48</v>
      </c>
      <c r="Q121" s="113"/>
      <c r="R121" s="119"/>
      <c r="S121" s="119"/>
      <c r="T121" s="122"/>
    </row>
    <row r="122" spans="1:20">
      <c r="A122" s="107"/>
      <c r="B122" s="110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89"/>
      <c r="Q122" s="113"/>
      <c r="R122" s="119"/>
      <c r="S122" s="119"/>
      <c r="T122" s="122"/>
    </row>
    <row r="123" spans="1:20">
      <c r="A123" s="107"/>
      <c r="B123" s="110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85" t="s">
        <v>46</v>
      </c>
      <c r="Q123" s="113"/>
      <c r="R123" s="119"/>
      <c r="S123" s="119"/>
      <c r="T123" s="122"/>
    </row>
    <row r="124" spans="1:20">
      <c r="A124" s="107"/>
      <c r="B124" s="110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89"/>
      <c r="Q124" s="113"/>
      <c r="R124" s="119"/>
      <c r="S124" s="119"/>
      <c r="T124" s="122"/>
    </row>
    <row r="125" spans="1:20">
      <c r="A125" s="107"/>
      <c r="B125" s="110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85" t="s">
        <v>48</v>
      </c>
      <c r="Q125" s="113"/>
      <c r="R125" s="119"/>
      <c r="S125" s="119"/>
      <c r="T125" s="122"/>
    </row>
    <row r="126" spans="1:20">
      <c r="A126" s="107"/>
      <c r="B126" s="110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89"/>
      <c r="Q126" s="113"/>
      <c r="R126" s="119"/>
      <c r="S126" s="119"/>
      <c r="T126" s="122"/>
    </row>
    <row r="127" spans="1:20">
      <c r="A127" s="108"/>
      <c r="B127" s="111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83" t="s">
        <v>47</v>
      </c>
      <c r="Q127" s="114"/>
      <c r="R127" s="120"/>
      <c r="S127" s="120"/>
      <c r="T127" s="123"/>
    </row>
    <row r="128" spans="1:20">
      <c r="A128" s="106">
        <v>15</v>
      </c>
      <c r="B128" s="109" t="s">
        <v>2787</v>
      </c>
      <c r="C128" s="103">
        <v>5</v>
      </c>
      <c r="D128" s="103">
        <v>0</v>
      </c>
      <c r="E128" s="103">
        <v>3</v>
      </c>
      <c r="F128" s="103">
        <v>2</v>
      </c>
      <c r="G128" s="103">
        <v>4</v>
      </c>
      <c r="H128" s="103">
        <v>8</v>
      </c>
      <c r="I128" s="103">
        <v>-4</v>
      </c>
      <c r="J128" s="103">
        <v>3</v>
      </c>
      <c r="K128" s="103">
        <v>0.6</v>
      </c>
      <c r="L128" s="103">
        <v>6.4</v>
      </c>
      <c r="M128" s="103">
        <v>10.9</v>
      </c>
      <c r="N128" s="103">
        <v>-4.5999999999999996</v>
      </c>
      <c r="O128" s="103">
        <v>-0.91</v>
      </c>
      <c r="P128" s="85" t="s">
        <v>47</v>
      </c>
      <c r="Q128" s="112">
        <v>10744</v>
      </c>
      <c r="R128" s="118" t="s">
        <v>3248</v>
      </c>
      <c r="S128" s="118" t="s">
        <v>274</v>
      </c>
      <c r="T128" s="121"/>
    </row>
    <row r="129" spans="1:20">
      <c r="A129" s="107"/>
      <c r="B129" s="110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89"/>
      <c r="Q129" s="113"/>
      <c r="R129" s="119"/>
      <c r="S129" s="119"/>
      <c r="T129" s="122"/>
    </row>
    <row r="130" spans="1:20">
      <c r="A130" s="107"/>
      <c r="B130" s="110"/>
      <c r="C130" s="104"/>
      <c r="D130" s="104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85" t="s">
        <v>48</v>
      </c>
      <c r="Q130" s="113"/>
      <c r="R130" s="119"/>
      <c r="S130" s="119"/>
      <c r="T130" s="122"/>
    </row>
    <row r="131" spans="1:20">
      <c r="A131" s="107"/>
      <c r="B131" s="110"/>
      <c r="C131" s="104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89"/>
      <c r="Q131" s="113"/>
      <c r="R131" s="119"/>
      <c r="S131" s="119"/>
      <c r="T131" s="122"/>
    </row>
    <row r="132" spans="1:20">
      <c r="A132" s="107"/>
      <c r="B132" s="110"/>
      <c r="C132" s="104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85" t="s">
        <v>48</v>
      </c>
      <c r="Q132" s="113"/>
      <c r="R132" s="119"/>
      <c r="S132" s="119"/>
      <c r="T132" s="122"/>
    </row>
    <row r="133" spans="1:20">
      <c r="A133" s="107"/>
      <c r="B133" s="110"/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89"/>
      <c r="Q133" s="113"/>
      <c r="R133" s="119"/>
      <c r="S133" s="119"/>
      <c r="T133" s="122"/>
    </row>
    <row r="134" spans="1:20">
      <c r="A134" s="107"/>
      <c r="B134" s="110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85" t="s">
        <v>47</v>
      </c>
      <c r="Q134" s="113"/>
      <c r="R134" s="119"/>
      <c r="S134" s="119"/>
      <c r="T134" s="122"/>
    </row>
    <row r="135" spans="1:20">
      <c r="A135" s="107"/>
      <c r="B135" s="110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89"/>
      <c r="Q135" s="113"/>
      <c r="R135" s="119"/>
      <c r="S135" s="119"/>
      <c r="T135" s="122"/>
    </row>
    <row r="136" spans="1:20">
      <c r="A136" s="108"/>
      <c r="B136" s="111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83" t="s">
        <v>47</v>
      </c>
      <c r="Q136" s="114"/>
      <c r="R136" s="120"/>
      <c r="S136" s="120"/>
      <c r="T136" s="123"/>
    </row>
    <row r="137" spans="1:20">
      <c r="A137" s="106">
        <v>16</v>
      </c>
      <c r="B137" s="109" t="s">
        <v>2792</v>
      </c>
      <c r="C137" s="103">
        <v>5</v>
      </c>
      <c r="D137" s="103">
        <v>1</v>
      </c>
      <c r="E137" s="103">
        <v>0</v>
      </c>
      <c r="F137" s="103">
        <v>4</v>
      </c>
      <c r="G137" s="103">
        <v>5</v>
      </c>
      <c r="H137" s="103">
        <v>11</v>
      </c>
      <c r="I137" s="103">
        <v>-6</v>
      </c>
      <c r="J137" s="103">
        <v>3</v>
      </c>
      <c r="K137" s="103">
        <v>0.6</v>
      </c>
      <c r="L137" s="103">
        <v>7.1</v>
      </c>
      <c r="M137" s="103">
        <v>10.3</v>
      </c>
      <c r="N137" s="103">
        <v>-3.2</v>
      </c>
      <c r="O137" s="103">
        <v>-0.64</v>
      </c>
      <c r="P137" s="85" t="s">
        <v>48</v>
      </c>
      <c r="Q137" s="112">
        <v>31287</v>
      </c>
      <c r="R137" s="118" t="s">
        <v>3866</v>
      </c>
      <c r="S137" s="118" t="s">
        <v>94</v>
      </c>
      <c r="T137" s="121"/>
    </row>
    <row r="138" spans="1:20">
      <c r="A138" s="107"/>
      <c r="B138" s="110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89"/>
      <c r="Q138" s="113"/>
      <c r="R138" s="119"/>
      <c r="S138" s="119"/>
      <c r="T138" s="122"/>
    </row>
    <row r="139" spans="1:20">
      <c r="A139" s="107"/>
      <c r="B139" s="110"/>
      <c r="C139" s="104"/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85" t="s">
        <v>48</v>
      </c>
      <c r="Q139" s="113"/>
      <c r="R139" s="119"/>
      <c r="S139" s="119"/>
      <c r="T139" s="122"/>
    </row>
    <row r="140" spans="1:20">
      <c r="A140" s="107"/>
      <c r="B140" s="110"/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89"/>
      <c r="Q140" s="113"/>
      <c r="R140" s="119"/>
      <c r="S140" s="119"/>
      <c r="T140" s="122"/>
    </row>
    <row r="141" spans="1:20">
      <c r="A141" s="107"/>
      <c r="B141" s="110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85" t="s">
        <v>46</v>
      </c>
      <c r="Q141" s="113"/>
      <c r="R141" s="119"/>
      <c r="S141" s="119"/>
      <c r="T141" s="122"/>
    </row>
    <row r="142" spans="1:20">
      <c r="A142" s="107"/>
      <c r="B142" s="110"/>
      <c r="C142" s="104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89"/>
      <c r="Q142" s="113"/>
      <c r="R142" s="119"/>
      <c r="S142" s="119"/>
      <c r="T142" s="122"/>
    </row>
    <row r="143" spans="1:20">
      <c r="A143" s="107"/>
      <c r="B143" s="110"/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85" t="s">
        <v>48</v>
      </c>
      <c r="Q143" s="113"/>
      <c r="R143" s="119"/>
      <c r="S143" s="119"/>
      <c r="T143" s="122"/>
    </row>
    <row r="144" spans="1:20">
      <c r="A144" s="107"/>
      <c r="B144" s="110"/>
      <c r="C144" s="104"/>
      <c r="D144" s="104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89"/>
      <c r="Q144" s="113"/>
      <c r="R144" s="119"/>
      <c r="S144" s="119"/>
      <c r="T144" s="122"/>
    </row>
    <row r="145" spans="1:20">
      <c r="A145" s="108"/>
      <c r="B145" s="111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83" t="s">
        <v>48</v>
      </c>
      <c r="Q145" s="114"/>
      <c r="R145" s="120"/>
      <c r="S145" s="120"/>
      <c r="T145" s="123"/>
    </row>
    <row r="146" spans="1:20">
      <c r="A146" s="106">
        <v>17</v>
      </c>
      <c r="B146" s="109" t="s">
        <v>2791</v>
      </c>
      <c r="C146" s="103">
        <v>5</v>
      </c>
      <c r="D146" s="103">
        <v>0</v>
      </c>
      <c r="E146" s="103">
        <v>1</v>
      </c>
      <c r="F146" s="103">
        <v>4</v>
      </c>
      <c r="G146" s="103">
        <v>5</v>
      </c>
      <c r="H146" s="103">
        <v>9</v>
      </c>
      <c r="I146" s="103">
        <v>-4</v>
      </c>
      <c r="J146" s="103">
        <v>1</v>
      </c>
      <c r="K146" s="103">
        <v>0.2</v>
      </c>
      <c r="L146" s="103">
        <v>3.5</v>
      </c>
      <c r="M146" s="103">
        <v>11.4</v>
      </c>
      <c r="N146" s="103">
        <v>-7.9</v>
      </c>
      <c r="O146" s="103">
        <v>-1.58</v>
      </c>
      <c r="P146" s="85" t="s">
        <v>48</v>
      </c>
      <c r="Q146" s="112">
        <v>31218</v>
      </c>
      <c r="R146" s="118" t="s">
        <v>3867</v>
      </c>
      <c r="S146" s="118" t="s">
        <v>2700</v>
      </c>
      <c r="T146" s="121"/>
    </row>
    <row r="147" spans="1:20">
      <c r="A147" s="107"/>
      <c r="B147" s="110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89"/>
      <c r="Q147" s="113"/>
      <c r="R147" s="119"/>
      <c r="S147" s="119"/>
      <c r="T147" s="122"/>
    </row>
    <row r="148" spans="1:20">
      <c r="A148" s="107"/>
      <c r="B148" s="110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85" t="s">
        <v>48</v>
      </c>
      <c r="Q148" s="113"/>
      <c r="R148" s="119"/>
      <c r="S148" s="119"/>
      <c r="T148" s="122"/>
    </row>
    <row r="149" spans="1:20">
      <c r="A149" s="107"/>
      <c r="B149" s="110"/>
      <c r="C149" s="104"/>
      <c r="D149" s="104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89"/>
      <c r="Q149" s="113"/>
      <c r="R149" s="119"/>
      <c r="S149" s="119"/>
      <c r="T149" s="122"/>
    </row>
    <row r="150" spans="1:20">
      <c r="A150" s="107"/>
      <c r="B150" s="110"/>
      <c r="C150" s="104"/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85" t="s">
        <v>48</v>
      </c>
      <c r="Q150" s="113"/>
      <c r="R150" s="119"/>
      <c r="S150" s="119"/>
      <c r="T150" s="122"/>
    </row>
    <row r="151" spans="1:20">
      <c r="A151" s="107"/>
      <c r="B151" s="110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89"/>
      <c r="Q151" s="113"/>
      <c r="R151" s="119"/>
      <c r="S151" s="119"/>
      <c r="T151" s="122"/>
    </row>
    <row r="152" spans="1:20">
      <c r="A152" s="107"/>
      <c r="B152" s="110"/>
      <c r="C152" s="104"/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85" t="s">
        <v>47</v>
      </c>
      <c r="Q152" s="113"/>
      <c r="R152" s="119"/>
      <c r="S152" s="119"/>
      <c r="T152" s="122"/>
    </row>
    <row r="153" spans="1:20">
      <c r="A153" s="107"/>
      <c r="B153" s="110"/>
      <c r="C153" s="104"/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89"/>
      <c r="Q153" s="113"/>
      <c r="R153" s="119"/>
      <c r="S153" s="119"/>
      <c r="T153" s="122"/>
    </row>
    <row r="154" spans="1:20">
      <c r="A154" s="108"/>
      <c r="B154" s="111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83" t="s">
        <v>48</v>
      </c>
      <c r="Q154" s="114"/>
      <c r="R154" s="120"/>
      <c r="S154" s="120"/>
      <c r="T154" s="123"/>
    </row>
    <row r="155" spans="1:20">
      <c r="A155" s="136">
        <v>18</v>
      </c>
      <c r="B155" s="109" t="s">
        <v>2790</v>
      </c>
      <c r="C155" s="103">
        <v>5</v>
      </c>
      <c r="D155" s="103">
        <v>0</v>
      </c>
      <c r="E155" s="103">
        <v>1</v>
      </c>
      <c r="F155" s="103">
        <v>4</v>
      </c>
      <c r="G155" s="103">
        <v>2</v>
      </c>
      <c r="H155" s="103">
        <v>9</v>
      </c>
      <c r="I155" s="103">
        <v>-7</v>
      </c>
      <c r="J155" s="103">
        <v>1</v>
      </c>
      <c r="K155" s="103">
        <v>0.2</v>
      </c>
      <c r="L155" s="103">
        <v>7.5</v>
      </c>
      <c r="M155" s="103">
        <v>7.7</v>
      </c>
      <c r="N155" s="103">
        <v>-0.2</v>
      </c>
      <c r="O155" s="103">
        <v>-0.04</v>
      </c>
      <c r="P155" s="85" t="s">
        <v>48</v>
      </c>
      <c r="Q155" s="112">
        <v>39336</v>
      </c>
      <c r="R155" s="115" t="s">
        <v>3249</v>
      </c>
      <c r="S155" s="118" t="s">
        <v>97</v>
      </c>
      <c r="T155" s="121"/>
    </row>
    <row r="156" spans="1:20">
      <c r="A156" s="137"/>
      <c r="B156" s="110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89"/>
      <c r="Q156" s="113"/>
      <c r="R156" s="116"/>
      <c r="S156" s="119"/>
      <c r="T156" s="122"/>
    </row>
    <row r="157" spans="1:20">
      <c r="A157" s="137"/>
      <c r="B157" s="110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85" t="s">
        <v>48</v>
      </c>
      <c r="Q157" s="113"/>
      <c r="R157" s="116"/>
      <c r="S157" s="119"/>
      <c r="T157" s="122"/>
    </row>
    <row r="158" spans="1:20">
      <c r="A158" s="137"/>
      <c r="B158" s="110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89"/>
      <c r="Q158" s="113"/>
      <c r="R158" s="116"/>
      <c r="S158" s="119"/>
      <c r="T158" s="122"/>
    </row>
    <row r="159" spans="1:20">
      <c r="A159" s="137"/>
      <c r="B159" s="110"/>
      <c r="C159" s="104"/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85" t="s">
        <v>48</v>
      </c>
      <c r="Q159" s="113"/>
      <c r="R159" s="116"/>
      <c r="S159" s="119"/>
      <c r="T159" s="122"/>
    </row>
    <row r="160" spans="1:20">
      <c r="A160" s="137"/>
      <c r="B160" s="110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89"/>
      <c r="Q160" s="113"/>
      <c r="R160" s="116"/>
      <c r="S160" s="119"/>
      <c r="T160" s="122"/>
    </row>
    <row r="161" spans="1:20">
      <c r="A161" s="137"/>
      <c r="B161" s="110"/>
      <c r="C161" s="104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85" t="s">
        <v>47</v>
      </c>
      <c r="Q161" s="113"/>
      <c r="R161" s="116"/>
      <c r="S161" s="119"/>
      <c r="T161" s="122"/>
    </row>
    <row r="162" spans="1:20">
      <c r="A162" s="137"/>
      <c r="B162" s="110"/>
      <c r="C162" s="104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89"/>
      <c r="Q162" s="113"/>
      <c r="R162" s="116"/>
      <c r="S162" s="119"/>
      <c r="T162" s="122"/>
    </row>
    <row r="163" spans="1:20">
      <c r="A163" s="138"/>
      <c r="B163" s="111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83" t="s">
        <v>48</v>
      </c>
      <c r="Q163" s="114"/>
      <c r="R163" s="117"/>
      <c r="S163" s="120"/>
      <c r="T163" s="123"/>
    </row>
    <row r="164" spans="1:20">
      <c r="A164" s="136">
        <v>19</v>
      </c>
      <c r="B164" s="109" t="s">
        <v>2794</v>
      </c>
      <c r="C164" s="103">
        <v>4</v>
      </c>
      <c r="D164" s="103">
        <v>0</v>
      </c>
      <c r="E164" s="103">
        <v>1</v>
      </c>
      <c r="F164" s="103">
        <v>3</v>
      </c>
      <c r="G164" s="103">
        <v>4</v>
      </c>
      <c r="H164" s="103">
        <v>12</v>
      </c>
      <c r="I164" s="103">
        <v>-8</v>
      </c>
      <c r="J164" s="103">
        <v>1</v>
      </c>
      <c r="K164" s="103">
        <v>0.25</v>
      </c>
      <c r="L164" s="103">
        <v>2.9</v>
      </c>
      <c r="M164" s="103">
        <v>7.4</v>
      </c>
      <c r="N164" s="103">
        <v>-4.5</v>
      </c>
      <c r="O164" s="103">
        <v>-1.1200000000000001</v>
      </c>
      <c r="P164" s="85" t="s">
        <v>48</v>
      </c>
      <c r="Q164" s="112">
        <v>21638</v>
      </c>
      <c r="R164" s="118" t="s">
        <v>3251</v>
      </c>
      <c r="S164" s="118" t="s">
        <v>2736</v>
      </c>
      <c r="T164" s="121"/>
    </row>
    <row r="165" spans="1:20">
      <c r="A165" s="137"/>
      <c r="B165" s="110"/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89"/>
      <c r="Q165" s="113"/>
      <c r="R165" s="119"/>
      <c r="S165" s="119"/>
      <c r="T165" s="122"/>
    </row>
    <row r="166" spans="1:20">
      <c r="A166" s="137"/>
      <c r="B166" s="110"/>
      <c r="C166" s="104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85" t="s">
        <v>48</v>
      </c>
      <c r="Q166" s="113"/>
      <c r="R166" s="119"/>
      <c r="S166" s="119"/>
      <c r="T166" s="122"/>
    </row>
    <row r="167" spans="1:20">
      <c r="A167" s="137"/>
      <c r="B167" s="110"/>
      <c r="C167" s="104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89"/>
      <c r="Q167" s="113"/>
      <c r="R167" s="119"/>
      <c r="S167" s="119"/>
      <c r="T167" s="122"/>
    </row>
    <row r="168" spans="1:20">
      <c r="A168" s="137"/>
      <c r="B168" s="110"/>
      <c r="C168" s="104"/>
      <c r="D168" s="104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85" t="s">
        <v>48</v>
      </c>
      <c r="Q168" s="113"/>
      <c r="R168" s="119"/>
      <c r="S168" s="119"/>
      <c r="T168" s="122"/>
    </row>
    <row r="169" spans="1:20">
      <c r="A169" s="137"/>
      <c r="B169" s="110"/>
      <c r="C169" s="104"/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89"/>
      <c r="Q169" s="113"/>
      <c r="R169" s="119"/>
      <c r="S169" s="119"/>
      <c r="T169" s="122"/>
    </row>
    <row r="170" spans="1:20">
      <c r="A170" s="138"/>
      <c r="B170" s="111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83" t="s">
        <v>47</v>
      </c>
      <c r="Q170" s="114"/>
      <c r="R170" s="120"/>
      <c r="S170" s="120"/>
      <c r="T170" s="123"/>
    </row>
    <row r="171" spans="1:20">
      <c r="A171" s="136">
        <v>20</v>
      </c>
      <c r="B171" s="109" t="s">
        <v>2793</v>
      </c>
      <c r="C171" s="103">
        <v>4</v>
      </c>
      <c r="D171" s="103">
        <v>0</v>
      </c>
      <c r="E171" s="103">
        <v>0</v>
      </c>
      <c r="F171" s="103">
        <v>4</v>
      </c>
      <c r="G171" s="103">
        <v>2</v>
      </c>
      <c r="H171" s="103">
        <v>10</v>
      </c>
      <c r="I171" s="103">
        <v>-8</v>
      </c>
      <c r="J171" s="103">
        <v>0</v>
      </c>
      <c r="K171" s="103">
        <v>0</v>
      </c>
      <c r="L171" s="103">
        <v>4.4000000000000004</v>
      </c>
      <c r="M171" s="103">
        <v>8.1999999999999993</v>
      </c>
      <c r="N171" s="103">
        <v>-3.8</v>
      </c>
      <c r="O171" s="103">
        <v>-0.95</v>
      </c>
      <c r="P171" s="85" t="s">
        <v>48</v>
      </c>
      <c r="Q171" s="112">
        <v>10802</v>
      </c>
      <c r="R171" s="115" t="s">
        <v>3250</v>
      </c>
      <c r="S171" s="118" t="s">
        <v>2710</v>
      </c>
      <c r="T171" s="121"/>
    </row>
    <row r="172" spans="1:20">
      <c r="A172" s="137"/>
      <c r="B172" s="110"/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89"/>
      <c r="Q172" s="113"/>
      <c r="R172" s="116"/>
      <c r="S172" s="119"/>
      <c r="T172" s="122"/>
    </row>
    <row r="173" spans="1:20">
      <c r="A173" s="137"/>
      <c r="B173" s="110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85" t="s">
        <v>48</v>
      </c>
      <c r="Q173" s="113"/>
      <c r="R173" s="116"/>
      <c r="S173" s="119"/>
      <c r="T173" s="122"/>
    </row>
    <row r="174" spans="1:20">
      <c r="A174" s="137"/>
      <c r="B174" s="110"/>
      <c r="C174" s="104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89"/>
      <c r="Q174" s="113"/>
      <c r="R174" s="116"/>
      <c r="S174" s="119"/>
      <c r="T174" s="122"/>
    </row>
    <row r="175" spans="1:20">
      <c r="A175" s="137"/>
      <c r="B175" s="110"/>
      <c r="C175" s="104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85" t="s">
        <v>48</v>
      </c>
      <c r="Q175" s="113"/>
      <c r="R175" s="116"/>
      <c r="S175" s="119"/>
      <c r="T175" s="122"/>
    </row>
    <row r="176" spans="1:20">
      <c r="A176" s="137"/>
      <c r="B176" s="110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89"/>
      <c r="Q176" s="113"/>
      <c r="R176" s="116"/>
      <c r="S176" s="119"/>
      <c r="T176" s="122"/>
    </row>
    <row r="177" spans="1:20">
      <c r="A177" s="137"/>
      <c r="B177" s="110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85" t="s">
        <v>48</v>
      </c>
      <c r="Q177" s="113"/>
      <c r="R177" s="116"/>
      <c r="S177" s="119"/>
      <c r="T177" s="122"/>
    </row>
  </sheetData>
  <sortState ref="A2:V21">
    <sortCondition ref="B1"/>
  </sortState>
  <mergeCells count="380">
    <mergeCell ref="T164:T170"/>
    <mergeCell ref="A171:A177"/>
    <mergeCell ref="B171:B177"/>
    <mergeCell ref="C171:C177"/>
    <mergeCell ref="D171:D177"/>
    <mergeCell ref="E171:E177"/>
    <mergeCell ref="F171:F177"/>
    <mergeCell ref="G171:G177"/>
    <mergeCell ref="H171:H177"/>
    <mergeCell ref="I171:I177"/>
    <mergeCell ref="J171:J177"/>
    <mergeCell ref="K171:K177"/>
    <mergeCell ref="L171:L177"/>
    <mergeCell ref="M171:M177"/>
    <mergeCell ref="N171:N177"/>
    <mergeCell ref="O171:O177"/>
    <mergeCell ref="Q171:Q177"/>
    <mergeCell ref="R171:R177"/>
    <mergeCell ref="S171:S177"/>
    <mergeCell ref="T171:T177"/>
    <mergeCell ref="J164:J170"/>
    <mergeCell ref="K164:K170"/>
    <mergeCell ref="L164:L170"/>
    <mergeCell ref="M164:M170"/>
    <mergeCell ref="N164:N170"/>
    <mergeCell ref="O164:O170"/>
    <mergeCell ref="Q164:Q170"/>
    <mergeCell ref="R164:R170"/>
    <mergeCell ref="S164:S170"/>
    <mergeCell ref="A164:A170"/>
    <mergeCell ref="B164:B170"/>
    <mergeCell ref="C164:C170"/>
    <mergeCell ref="D164:D170"/>
    <mergeCell ref="E164:E170"/>
    <mergeCell ref="F164:F170"/>
    <mergeCell ref="G164:G170"/>
    <mergeCell ref="H164:H170"/>
    <mergeCell ref="I164:I170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N110:N118"/>
    <mergeCell ref="O110:O118"/>
    <mergeCell ref="Q110:Q118"/>
    <mergeCell ref="R110:R118"/>
    <mergeCell ref="S110:S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56:A64"/>
    <mergeCell ref="B56:B64"/>
    <mergeCell ref="C56:C64"/>
    <mergeCell ref="D56:D64"/>
    <mergeCell ref="E56:E64"/>
    <mergeCell ref="F56:F64"/>
    <mergeCell ref="G56:G64"/>
    <mergeCell ref="H56:H64"/>
    <mergeCell ref="I56:I64"/>
    <mergeCell ref="R38:R46"/>
    <mergeCell ref="S38:S46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F38:F46"/>
    <mergeCell ref="G38:G46"/>
    <mergeCell ref="H38:H46"/>
    <mergeCell ref="I38:I46"/>
    <mergeCell ref="J38:J46"/>
    <mergeCell ref="K38:K46"/>
    <mergeCell ref="L38:L46"/>
    <mergeCell ref="T20:T28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J29:J37"/>
    <mergeCell ref="K29:K37"/>
    <mergeCell ref="L29:L37"/>
    <mergeCell ref="M29:M37"/>
    <mergeCell ref="N29:N37"/>
    <mergeCell ref="O29:O37"/>
    <mergeCell ref="Q29:Q37"/>
    <mergeCell ref="R29:R37"/>
    <mergeCell ref="S29:S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N2:N10"/>
    <mergeCell ref="O2:O10"/>
    <mergeCell ref="Q2:Q10"/>
    <mergeCell ref="R2:R10"/>
    <mergeCell ref="S2:S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N74:N82"/>
    <mergeCell ref="O74:O82"/>
    <mergeCell ref="Q74:Q82"/>
    <mergeCell ref="R74:R82"/>
    <mergeCell ref="S74:S82"/>
    <mergeCell ref="T74:T82"/>
    <mergeCell ref="N65:N73"/>
    <mergeCell ref="O65:O73"/>
    <mergeCell ref="Q65:Q73"/>
    <mergeCell ref="R65:R73"/>
    <mergeCell ref="S65:S73"/>
    <mergeCell ref="T65:T73"/>
    <mergeCell ref="A38:A46"/>
    <mergeCell ref="B38:B46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R56:R64"/>
    <mergeCell ref="S56:S64"/>
    <mergeCell ref="T56:T64"/>
    <mergeCell ref="A65:A73"/>
    <mergeCell ref="B65:B73"/>
    <mergeCell ref="C65:C73"/>
    <mergeCell ref="D65:D73"/>
    <mergeCell ref="A74:A82"/>
    <mergeCell ref="B74:B82"/>
    <mergeCell ref="C74:C82"/>
    <mergeCell ref="D74:D82"/>
  </mergeCells>
  <hyperlinks>
    <hyperlink ref="B2" r:id="rId1" display="https://fbref.com/en/squads/b8fd03ef/Manchester-City-Stats" xr:uid="{56D7BFF8-6B01-4DD8-926E-EB0B88647BA7}"/>
    <hyperlink ref="P2" r:id="rId2" display="https://fbref.com/en/matches/3a6836b4/Burnley-Manchester-City-August-11-2023-Premier-League" xr:uid="{83D822AF-E546-4F5D-A315-0E7FAFD236D8}"/>
    <hyperlink ref="P4" r:id="rId3" display="https://fbref.com/en/matches/0b8f50a5/Manchester-City-Newcastle-United-August-19-2023-Premier-League" xr:uid="{1598DBBD-1267-4802-BDA9-198C640784F1}"/>
    <hyperlink ref="P6" r:id="rId4" display="https://fbref.com/en/matches/0844ff10/Sheffield-United-Manchester-City-August-27-2023-Premier-League" xr:uid="{29B8F8B7-6516-47D6-BED0-866DA8C517ED}"/>
    <hyperlink ref="P8" r:id="rId5" display="https://fbref.com/en/matches/88066bdf/Manchester-City-Fulham-September-2-2023-Premier-League" xr:uid="{D7FB84ED-1BBA-480E-BDFA-D1A65B243C16}"/>
    <hyperlink ref="P10" r:id="rId6" display="https://fbref.com/en/matches/64c0a6e2/West-Ham-United-Manchester-City-September-16-2023-Premier-League" xr:uid="{2863ED60-DBF6-498A-BAA7-BAB5F743CD79}"/>
    <hyperlink ref="R2" r:id="rId7" display="https://fbref.com/en/players/1f44ac21/Erling-Haaland" xr:uid="{3C3EFBF8-633B-4106-A184-21E66D7492F6}"/>
    <hyperlink ref="S2" r:id="rId8" display="https://fbref.com/en/players/3bb7b8b4/Ederson" xr:uid="{AFD4DD00-0D9F-414A-8456-9B052BBE97A9}"/>
    <hyperlink ref="B11" r:id="rId9" display="https://fbref.com/en/squads/361ca564/Tottenham-Hotspur-Stats" xr:uid="{CA16319E-24F1-4C46-BC49-B7BCFA9A646B}"/>
    <hyperlink ref="P11" r:id="rId10" display="https://fbref.com/en/matches/67ed3ba2/Brentford-Tottenham-Hotspur-August-13-2023-Premier-League" xr:uid="{C5BEC4AA-E0BB-4D10-A263-40FFE587C7C3}"/>
    <hyperlink ref="P13" r:id="rId11" display="https://fbref.com/en/matches/4bb62251/Tottenham-Hotspur-Manchester-United-August-19-2023-Premier-League" xr:uid="{8C98F7BB-1C1F-4E77-8F0E-948FB1A18282}"/>
    <hyperlink ref="P15" r:id="rId12" display="https://fbref.com/en/matches/f49c4ad2/Bournemouth-Tottenham-Hotspur-August-26-2023-Premier-League" xr:uid="{EB0A5277-CDBD-430E-A924-8A494EEA29B2}"/>
    <hyperlink ref="P17" r:id="rId13" display="https://fbref.com/en/matches/f1786fb8/Burnley-Tottenham-Hotspur-September-2-2023-Premier-League" xr:uid="{E1E05AC1-6F46-4E98-B745-4B33AD193F5A}"/>
    <hyperlink ref="P19" r:id="rId14" display="https://fbref.com/en/matches/e56e96e1/Tottenham-Hotspur-Sheffield-United-September-16-2023-Premier-League" xr:uid="{C9AD9832-255B-4D90-955C-395ACB63A094}"/>
    <hyperlink ref="R11" r:id="rId15" display="https://fbref.com/en/players/92e7e919/Son-Heung-min" xr:uid="{27B2904B-AB25-4A17-99C0-6F4EC4CD1EE0}"/>
    <hyperlink ref="S11" r:id="rId16" display="https://fbref.com/en/players/77d6fd4d/Guglielmo-Vicario" xr:uid="{A17213ED-5188-4A28-9F91-499BE1FAC2D1}"/>
    <hyperlink ref="B20" r:id="rId17" display="https://fbref.com/en/squads/822bd0ba/Liverpool-Stats" xr:uid="{661BE0EF-0CA0-4135-9BF0-E1567B2708A4}"/>
    <hyperlink ref="P20" r:id="rId18" display="https://fbref.com/en/matches/c18d3207/Chelsea-Liverpool-August-13-2023-Premier-League" xr:uid="{0C1D2C03-819A-4752-BDC9-E5B37DB68145}"/>
    <hyperlink ref="P22" r:id="rId19" display="https://fbref.com/en/matches/80bebdbb/Liverpool-Bournemouth-August-19-2023-Premier-League" xr:uid="{89E8A85C-E07C-4D19-B50A-7D6B196C1A85}"/>
    <hyperlink ref="P24" r:id="rId20" display="https://fbref.com/en/matches/b31156ab/Newcastle-United-Liverpool-August-27-2023-Premier-League" xr:uid="{3AD50ECF-EC99-4DB0-9538-95DB4FF4056E}"/>
    <hyperlink ref="P26" r:id="rId21" display="https://fbref.com/en/matches/bdbc722e/Liverpool-Aston-Villa-September-3-2023-Premier-League" xr:uid="{22F47206-713A-4394-83E5-0911FB60B6AE}"/>
    <hyperlink ref="P28" r:id="rId22" display="https://fbref.com/en/matches/38daebd2/Wolverhampton-Wanderers-Liverpool-September-16-2023-Premier-League" xr:uid="{83B60FF3-6630-4AFF-86AA-689D59CD951E}"/>
    <hyperlink ref="S20" r:id="rId23" display="https://fbref.com/en/players/7a2e46a8/Alisson" xr:uid="{69CC5E22-4E3A-48C0-8047-63CCFA71EEF2}"/>
    <hyperlink ref="B29" r:id="rId24" display="https://fbref.com/en/squads/18bb7c10/Arsenal-Stats" xr:uid="{36919EB1-A5A7-4164-A89F-9F05FF217B08}"/>
    <hyperlink ref="P29" r:id="rId25" display="https://fbref.com/en/matches/26a7f90c/Arsenal-Nottingham-Forest-August-12-2023-Premier-League" xr:uid="{79F76B9C-5FE3-4F29-8FD7-244412E24554}"/>
    <hyperlink ref="P31" r:id="rId26" display="https://fbref.com/en/matches/3b5ecd36/Crystal-Palace-Arsenal-August-21-2023-Premier-League" xr:uid="{83C2E469-73FD-47D6-977D-51ADBFB6307C}"/>
    <hyperlink ref="P33" r:id="rId27" display="https://fbref.com/en/matches/d8f8f8ad/Arsenal-Fulham-August-26-2023-Premier-League" xr:uid="{CD9EDE1F-DBE1-44E8-902E-1698DF32A73E}"/>
    <hyperlink ref="P35" r:id="rId28" display="https://fbref.com/en/matches/74125d47/Arsenal-Manchester-United-September-3-2023-Premier-League" xr:uid="{1F2AFFE7-C0B9-491E-AD54-F3E609C854EC}"/>
    <hyperlink ref="P37" r:id="rId29" display="https://fbref.com/en/matches/b1278924/Everton-Arsenal-September-17-2023-Premier-League" xr:uid="{87879E79-0C5E-4984-88F9-BE8487BBD6AD}"/>
    <hyperlink ref="S29" r:id="rId30" display="https://fbref.com/en/players/466fb2c5/Aaron-Ramsdale" xr:uid="{4261FFA7-76D1-4459-9AB2-82AE61781C27}"/>
    <hyperlink ref="B38" r:id="rId31" display="https://fbref.com/en/squads/d07537b9/Brighton-and-Hove-Albion-Stats" xr:uid="{C9E7D141-BCE2-4966-9912-0357F7C59BDF}"/>
    <hyperlink ref="P38" r:id="rId32" display="https://fbref.com/en/matches/56a137f7/Brighton-and-Hove-Albion-Luton-Town-August-12-2023-Premier-League" xr:uid="{E9540AB6-A876-4E71-AF65-6A5E9C3ED5D0}"/>
    <hyperlink ref="P40" r:id="rId33" display="https://fbref.com/en/matches/d7c606ec/Wolverhampton-Wanderers-Brighton-and-Hove-Albion-August-19-2023-Premier-League" xr:uid="{223BEDE7-3531-4F10-8CC9-3B8DD1CE9F64}"/>
    <hyperlink ref="P42" r:id="rId34" display="https://fbref.com/en/matches/ba68d60c/Brighton-and-Hove-Albion-West-Ham-United-August-26-2023-Premier-League" xr:uid="{AC45B2E9-6E72-4DB2-83EF-8524F899194F}"/>
    <hyperlink ref="P44" r:id="rId35" display="https://fbref.com/en/matches/4f754e0a/Brighton-and-Hove-Albion-Newcastle-United-September-2-2023-Premier-League" xr:uid="{6AF3FD91-E4CE-4998-8F60-90F73C0AF7A6}"/>
    <hyperlink ref="P46" r:id="rId36" display="https://fbref.com/en/matches/ddcf2857/Manchester-United-Brighton-and-Hove-Albion-September-16-2023-Premier-League" xr:uid="{823EC62C-CE50-496E-8018-18972F46BE49}"/>
    <hyperlink ref="R38" r:id="rId37" display="https://fbref.com/en/players/4596da74/Evan-Ferguson" xr:uid="{95F42EC1-7A3E-4B48-A57D-59D85E93CFFA}"/>
    <hyperlink ref="S38" r:id="rId38" display="https://fbref.com/en/players/28300a16/Jason-Steele" xr:uid="{9B488D18-65E2-45E8-8430-96E165701842}"/>
    <hyperlink ref="B47" r:id="rId39" display="https://fbref.com/en/squads/7c21e445/West-Ham-United-Stats" xr:uid="{05736FDD-37B0-40DF-A286-21937052B13D}"/>
    <hyperlink ref="P47" r:id="rId40" display="https://fbref.com/en/matches/d6bbf293/Bournemouth-West-Ham-United-August-12-2023-Premier-League" xr:uid="{0A0C4638-B4A1-4BF6-936D-B8FCC80594CF}"/>
    <hyperlink ref="P49" r:id="rId41" display="https://fbref.com/en/matches/44b9a07c/West-Ham-United-Chelsea-August-20-2023-Premier-League" xr:uid="{14B7552C-8BD7-4FB2-977C-602B980E8D46}"/>
    <hyperlink ref="P51" r:id="rId42" display="https://fbref.com/en/matches/ba68d60c/Brighton-and-Hove-Albion-West-Ham-United-August-26-2023-Premier-League" xr:uid="{01E503CB-2047-493C-8353-214C1F2A7164}"/>
    <hyperlink ref="P53" r:id="rId43" display="https://fbref.com/en/matches/e929e225/Luton-Town-West-Ham-United-September-1-2023-Premier-League" xr:uid="{53A9F1E8-EA4C-42DF-BE59-5EE4FED9D7F4}"/>
    <hyperlink ref="P55" r:id="rId44" display="https://fbref.com/en/matches/64c0a6e2/West-Ham-United-Manchester-City-September-16-2023-Premier-League" xr:uid="{22709CBC-EAF5-413B-8F5B-3B92160D04FF}"/>
    <hyperlink ref="R47" r:id="rId45" display="https://fbref.com/en/players/79c84d1c/Jarrod-Bowen" xr:uid="{9AB56218-8740-4920-8A83-35F913BA8FFC}"/>
    <hyperlink ref="S47" r:id="rId46" display="https://fbref.com/en/players/2f965a72/Alphonse-Areola" xr:uid="{138536F4-3FF1-4EE3-A43E-97EF4BDC0B65}"/>
    <hyperlink ref="B56" r:id="rId47" display="https://fbref.com/en/squads/8602292d/Aston-Villa-Stats" xr:uid="{FDC091A6-D78D-4191-A71C-54F631143128}"/>
    <hyperlink ref="P56" r:id="rId48" display="https://fbref.com/en/matches/8ff2f8fe/Newcastle-United-Aston-Villa-August-12-2023-Premier-League" xr:uid="{7DFF47FF-217B-4086-A5AA-BDA3EEB7B3FC}"/>
    <hyperlink ref="P58" r:id="rId49" display="https://fbref.com/en/matches/959b558d/Aston-Villa-Everton-August-20-2023-Premier-League" xr:uid="{306652DC-CB77-4D70-A2B2-05FD01315BEC}"/>
    <hyperlink ref="P60" r:id="rId50" display="https://fbref.com/en/matches/b66a7def/Burnley-Aston-Villa-August-27-2023-Premier-League" xr:uid="{2F946F5D-C326-4007-AE9E-07C1AF7AE6AC}"/>
    <hyperlink ref="P62" r:id="rId51" display="https://fbref.com/en/matches/bdbc722e/Liverpool-Aston-Villa-September-3-2023-Premier-League" xr:uid="{3EC49545-8C02-4A76-BB7C-44E1315FEAF7}"/>
    <hyperlink ref="P64" r:id="rId52" display="https://fbref.com/en/matches/bc77340e/Aston-Villa-Crystal-Palace-September-16-2023-Premier-League" xr:uid="{4818A6E1-373D-4A80-B001-54E779F95CA6}"/>
    <hyperlink ref="S56" r:id="rId53" display="https://fbref.com/en/players/7956236f/Emiliano-Martinez" xr:uid="{462C5A28-D079-4B3D-A7F0-694704587EEC}"/>
    <hyperlink ref="B65" r:id="rId54" display="https://fbref.com/en/squads/e4a775cb/Nottingham-Forest-Stats" xr:uid="{72D41B71-7713-4F5B-83F6-E08BEB12825F}"/>
    <hyperlink ref="P65" r:id="rId55" display="https://fbref.com/en/matches/26a7f90c/Arsenal-Nottingham-Forest-August-12-2023-Premier-League" xr:uid="{1C86074B-F356-4887-9545-94432FB4C7BF}"/>
    <hyperlink ref="P67" r:id="rId56" display="https://fbref.com/en/matches/a0a93f71/Nottingham-Forest-Sheffield-United-August-18-2023-Premier-League" xr:uid="{3D7CF207-FA12-4763-A5C2-9317F8985426}"/>
    <hyperlink ref="P69" r:id="rId57" display="https://fbref.com/en/matches/70d9b1ab/Manchester-United-Nottingham-Forest-August-26-2023-Premier-League" xr:uid="{DBA426DF-4AF4-4513-BB99-576B6D3E5A63}"/>
    <hyperlink ref="P71" r:id="rId58" display="https://fbref.com/en/matches/44e89d37/Chelsea-Nottingham-Forest-September-2-2023-Premier-League" xr:uid="{22A4FEF3-5F27-41BE-9418-B113E510808B}"/>
    <hyperlink ref="P73" r:id="rId59" display="https://fbref.com/en/matches/ad7ecfad/Nottingham-Forest-Burnley-September-18-2023-Premier-League" xr:uid="{62A6AA9F-9D23-4894-B0E0-DB5440B23D28}"/>
    <hyperlink ref="R65" r:id="rId60" display="https://fbref.com/en/players/e5478b87/Taiwo-Awoniyi" xr:uid="{9694AA66-AABB-4B67-A9F2-D820F8623E4F}"/>
    <hyperlink ref="S65" r:id="rId61" display="https://fbref.com/en/players/4a51ba65/Matt-Turner" xr:uid="{C83B8869-D608-4E92-9A7C-E8CD6EF05FC9}"/>
    <hyperlink ref="B74" r:id="rId62" display="https://fbref.com/en/squads/47c64c55/Crystal-Palace-Stats" xr:uid="{3E288F6B-C6C1-4A85-9851-AF198C987394}"/>
    <hyperlink ref="P74" r:id="rId63" display="https://fbref.com/en/matches/55fd92c7/Sheffield-United-Crystal-Palace-August-12-2023-Premier-League" xr:uid="{A0F1921A-D4AD-40CC-A583-F48454A8BB5C}"/>
    <hyperlink ref="P76" r:id="rId64" display="https://fbref.com/en/matches/3b5ecd36/Crystal-Palace-Arsenal-August-21-2023-Premier-League" xr:uid="{85456A44-453B-4C53-BEAB-99D71A9343B6}"/>
    <hyperlink ref="P78" r:id="rId65" display="https://fbref.com/en/matches/537b2b0b/Brentford-Crystal-Palace-August-26-2023-Premier-League" xr:uid="{C3B4CF3C-EE96-4E9D-BF88-659414D278EA}"/>
    <hyperlink ref="P80" r:id="rId66" display="https://fbref.com/en/matches/f9436d32/Crystal-Palace-Wolverhampton-Wanderers-September-3-2023-Premier-League" xr:uid="{0545015B-E57C-4575-8F6C-6C6CA6D96A0B}"/>
    <hyperlink ref="P82" r:id="rId67" display="https://fbref.com/en/matches/bc77340e/Aston-Villa-Crystal-Palace-September-16-2023-Premier-League" xr:uid="{76655978-95D2-457B-BA8A-9CAAEF51C678}"/>
    <hyperlink ref="R74" r:id="rId68" display="https://fbref.com/en/players/0562b7f1/Odsonne-Edouard" xr:uid="{C5E62322-50E0-4CC8-9AC6-70B16F3F7D6C}"/>
    <hyperlink ref="S74" r:id="rId69" display="https://fbref.com/en/players/9e5708be/Sam-Johnstone" xr:uid="{6E7D8422-0A90-4438-B987-EAF9DA3594AE}"/>
    <hyperlink ref="B83" r:id="rId70" display="https://fbref.com/en/squads/fd962109/Fulham-Stats" xr:uid="{9DEF2783-DCB4-4D70-A5E4-BAE5B58DF7B9}"/>
    <hyperlink ref="P83" r:id="rId71" display="https://fbref.com/en/matches/15addfc7/Everton-Fulham-August-12-2023-Premier-League" xr:uid="{9CAF98A9-743C-4AFF-A2D5-565B94C44F80}"/>
    <hyperlink ref="P85" r:id="rId72" display="https://fbref.com/en/matches/46be83af/Fulham-Brentford-August-19-2023-Premier-League" xr:uid="{AE67A26A-5768-4196-9A3C-09BFA0626A81}"/>
    <hyperlink ref="P87" r:id="rId73" display="https://fbref.com/en/matches/d8f8f8ad/Arsenal-Fulham-August-26-2023-Premier-League" xr:uid="{F3CB59FD-F752-4E3A-92AA-651414CB475D}"/>
    <hyperlink ref="P89" r:id="rId74" display="https://fbref.com/en/matches/88066bdf/Manchester-City-Fulham-September-2-2023-Premier-League" xr:uid="{F5CC787F-974B-488F-A83E-2D09DB465C1E}"/>
    <hyperlink ref="P91" r:id="rId75" display="https://fbref.com/en/matches/48b1bdc7/Fulham-Luton-Town-September-16-2023-Premier-League" xr:uid="{B9F243F0-524F-47CA-AEDF-10A64F680E54}"/>
    <hyperlink ref="S83" r:id="rId76" display="https://fbref.com/en/players/2628fd2b/Bernd-Leno" xr:uid="{AC1A7C07-2F05-43A7-B516-8F3F218E59A7}"/>
    <hyperlink ref="B92" r:id="rId77" display="https://fbref.com/en/squads/cd051869/Brentford-Stats" xr:uid="{45015A7C-562F-401A-8E22-DD68040BB8A7}"/>
    <hyperlink ref="P92" r:id="rId78" display="https://fbref.com/en/matches/67ed3ba2/Brentford-Tottenham-Hotspur-August-13-2023-Premier-League" xr:uid="{BEA41D04-1CB0-4898-A08F-8DE4E21B0F1E}"/>
    <hyperlink ref="P94" r:id="rId79" display="https://fbref.com/en/matches/46be83af/Fulham-Brentford-August-19-2023-Premier-League" xr:uid="{4DCC4E5C-7511-482D-B504-F0FBC9BCCAC9}"/>
    <hyperlink ref="P96" r:id="rId80" display="https://fbref.com/en/matches/537b2b0b/Brentford-Crystal-Palace-August-26-2023-Premier-League" xr:uid="{CE82CE6F-FBEA-4204-8A0B-24EF3F780343}"/>
    <hyperlink ref="P98" r:id="rId81" display="https://fbref.com/en/matches/e2946b10/Brentford-Bournemouth-September-2-2023-Premier-League" xr:uid="{56DCDC6C-31F1-4387-8924-01E9FB2713F9}"/>
    <hyperlink ref="P100" r:id="rId82" display="https://fbref.com/en/matches/71b7e5e2/Newcastle-United-Brentford-September-16-2023-Premier-League" xr:uid="{4762A2DB-785D-439B-A0A5-E601FAE29D60}"/>
    <hyperlink ref="R92" r:id="rId83" display="https://fbref.com/en/players/6afaebf2/Bryan-Mbeumo" xr:uid="{5D591503-D59F-484A-A4DE-8D71AA4A4FD8}"/>
    <hyperlink ref="S92" r:id="rId84" display="https://fbref.com/en/players/a92ab7be/Mark-Flekken" xr:uid="{BD3E8930-4E40-4207-965C-FA7C5F22B9CF}"/>
    <hyperlink ref="B101" r:id="rId85" display="https://fbref.com/en/squads/b2b47a98/Newcastle-United-Stats" xr:uid="{6BB94C98-1C7B-4641-8041-9731FDEAF216}"/>
    <hyperlink ref="P101" r:id="rId86" display="https://fbref.com/en/matches/8ff2f8fe/Newcastle-United-Aston-Villa-August-12-2023-Premier-League" xr:uid="{35AF2D23-5390-4B20-BA0B-0E68EA03CD8D}"/>
    <hyperlink ref="P103" r:id="rId87" display="https://fbref.com/en/matches/0b8f50a5/Manchester-City-Newcastle-United-August-19-2023-Premier-League" xr:uid="{68689A97-DCA1-4EBA-A1F8-2CCC405726EE}"/>
    <hyperlink ref="P105" r:id="rId88" display="https://fbref.com/en/matches/b31156ab/Newcastle-United-Liverpool-August-27-2023-Premier-League" xr:uid="{49BE9DD0-71D8-43E1-8CB5-D983C35A5386}"/>
    <hyperlink ref="P107" r:id="rId89" display="https://fbref.com/en/matches/4f754e0a/Brighton-and-Hove-Albion-Newcastle-United-September-2-2023-Premier-League" xr:uid="{BE1844F8-15A5-4532-AE09-1F2BB84CFC80}"/>
    <hyperlink ref="P109" r:id="rId90" display="https://fbref.com/en/matches/71b7e5e2/Newcastle-United-Brentford-September-16-2023-Premier-League" xr:uid="{C41C8A82-84AE-4B42-86D6-FEE8E9C9BD9B}"/>
    <hyperlink ref="R101" r:id="rId91" display="https://fbref.com/en/players/c596fcb0/Callum-Wilson" xr:uid="{1A15DC01-DD18-4556-8A90-F5A39940DC2C}"/>
    <hyperlink ref="S101" r:id="rId92" display="https://fbref.com/en/players/4b40d9ca/Nick-Pope" xr:uid="{713B7B6B-976D-4072-B43E-771C2E02B955}"/>
    <hyperlink ref="B110" r:id="rId93" display="https://fbref.com/en/squads/19538871/Manchester-United-Stats" xr:uid="{F8233D4F-DEAA-434C-8315-3CA5EFF10E75}"/>
    <hyperlink ref="P110" r:id="rId94" display="https://fbref.com/en/matches/f1ecda2c/Manchester-United-Wolverhampton-Wanderers-August-14-2023-Premier-League" xr:uid="{DCDE12EC-A073-461C-8CD1-0F06C00371DC}"/>
    <hyperlink ref="P112" r:id="rId95" display="https://fbref.com/en/matches/4bb62251/Tottenham-Hotspur-Manchester-United-August-19-2023-Premier-League" xr:uid="{65DB525B-5482-4B09-A8CE-C156AB44C817}"/>
    <hyperlink ref="P114" r:id="rId96" display="https://fbref.com/en/matches/70d9b1ab/Manchester-United-Nottingham-Forest-August-26-2023-Premier-League" xr:uid="{57505912-CB79-4967-B454-3DF98339E427}"/>
    <hyperlink ref="P116" r:id="rId97" display="https://fbref.com/en/matches/74125d47/Arsenal-Manchester-United-September-3-2023-Premier-League" xr:uid="{DDE5E546-BE75-4E1C-8677-D60CAF78EF25}"/>
    <hyperlink ref="P118" r:id="rId98" display="https://fbref.com/en/matches/ddcf2857/Manchester-United-Brighton-and-Hove-Albion-September-16-2023-Premier-League" xr:uid="{A2AD5234-CF0C-4548-9E86-00B244446A74}"/>
    <hyperlink ref="S110" r:id="rId99" display="https://fbref.com/en/players/e9c0c1b2/Andre-Onana" xr:uid="{3E892BF9-3E34-4835-B2DE-2DBF81B5CE57}"/>
    <hyperlink ref="B119" r:id="rId100" display="https://fbref.com/en/squads/cff3d9bb/Chelsea-Stats" xr:uid="{CA64DDAE-7997-4B68-8BD3-453EA6EA1114}"/>
    <hyperlink ref="P119" r:id="rId101" display="https://fbref.com/en/matches/c18d3207/Chelsea-Liverpool-August-13-2023-Premier-League" xr:uid="{4FA961C0-70D7-44AE-A993-429C7B1FE467}"/>
    <hyperlink ref="P121" r:id="rId102" display="https://fbref.com/en/matches/44b9a07c/West-Ham-United-Chelsea-August-20-2023-Premier-League" xr:uid="{272A0E33-249F-4247-B29E-04A2A99EA258}"/>
    <hyperlink ref="P123" r:id="rId103" display="https://fbref.com/en/matches/6bfb9dc0/Chelsea-Luton-Town-August-25-2023-Premier-League" xr:uid="{B08A1D40-CB43-4E4E-81EE-2B619501427D}"/>
    <hyperlink ref="P125" r:id="rId104" display="https://fbref.com/en/matches/44e89d37/Chelsea-Nottingham-Forest-September-2-2023-Premier-League" xr:uid="{6F88976E-B8CE-4241-8682-E3F7653E5DB6}"/>
    <hyperlink ref="P127" r:id="rId105" display="https://fbref.com/en/matches/be0cbf88/Bournemouth-Chelsea-September-17-2023-Premier-League" xr:uid="{92F44778-B12A-4562-8441-4F7772803EC6}"/>
    <hyperlink ref="R119" r:id="rId106" display="https://fbref.com/en/players/b400bde0/Raheem-Sterling" xr:uid="{5B61E6D4-68DE-4F34-9D93-8D60F02B7AF2}"/>
    <hyperlink ref="S119" r:id="rId107" display="https://fbref.com/en/players/6a713852/Robert-Sanchez" xr:uid="{DE8BF985-D26C-4AF6-B3E5-962A51CC8DC1}"/>
    <hyperlink ref="B128" r:id="rId108" display="https://fbref.com/en/squads/4ba7cbea/Bournemouth-Stats" xr:uid="{EB68326F-8C43-4576-9534-AEE7CF097481}"/>
    <hyperlink ref="P128" r:id="rId109" display="https://fbref.com/en/matches/d6bbf293/Bournemouth-West-Ham-United-August-12-2023-Premier-League" xr:uid="{C2EE0BA1-640F-494B-B598-ADC9BAD2F1EF}"/>
    <hyperlink ref="P130" r:id="rId110" display="https://fbref.com/en/matches/80bebdbb/Liverpool-Bournemouth-August-19-2023-Premier-League" xr:uid="{810CB664-21F6-4132-AC49-E396615C3A6A}"/>
    <hyperlink ref="P132" r:id="rId111" display="https://fbref.com/en/matches/f49c4ad2/Bournemouth-Tottenham-Hotspur-August-26-2023-Premier-League" xr:uid="{585C81E9-6830-4B98-8659-5705011EFF1B}"/>
    <hyperlink ref="P134" r:id="rId112" display="https://fbref.com/en/matches/e2946b10/Brentford-Bournemouth-September-2-2023-Premier-League" xr:uid="{4CAEB44C-067C-49D7-B938-C6D2B141FB7D}"/>
    <hyperlink ref="P136" r:id="rId113" display="https://fbref.com/en/matches/be0cbf88/Bournemouth-Chelsea-September-17-2023-Premier-League" xr:uid="{FB8607A1-E61F-4D62-9E31-5AC5CFB3C8C7}"/>
    <hyperlink ref="R128" r:id="rId114" display="https://fbref.com/en/players/e77dc3b2/Dominic-Solanke" xr:uid="{C7A6195D-607A-4DAA-8EC8-EA882E4FFBD5}"/>
    <hyperlink ref="S128" r:id="rId115" display="https://fbref.com/en/players/a9dc785c/Neto" xr:uid="{23FAB6A3-2B25-433B-973B-B43F9624AFA9}"/>
    <hyperlink ref="B137" r:id="rId116" display="https://fbref.com/en/squads/8cec06e1/Wolverhampton-Wanderers-Stats" xr:uid="{9D9DF413-D04E-4775-84A5-760597991246}"/>
    <hyperlink ref="P137" r:id="rId117" display="https://fbref.com/en/matches/f1ecda2c/Manchester-United-Wolverhampton-Wanderers-August-14-2023-Premier-League" xr:uid="{1FB44563-24D3-404D-9B0F-5458139816C2}"/>
    <hyperlink ref="P139" r:id="rId118" display="https://fbref.com/en/matches/d7c606ec/Wolverhampton-Wanderers-Brighton-and-Hove-Albion-August-19-2023-Premier-League" xr:uid="{371AB6E3-C3C0-4D92-A1DC-FDCBB07E7B46}"/>
    <hyperlink ref="P141" r:id="rId119" display="https://fbref.com/en/matches/18dfee28/Everton-Wolverhampton-Wanderers-August-26-2023-Premier-League" xr:uid="{6A0C238C-C848-46DB-A4A8-BFB06DC4C9BD}"/>
    <hyperlink ref="P143" r:id="rId120" display="https://fbref.com/en/matches/f9436d32/Crystal-Palace-Wolverhampton-Wanderers-September-3-2023-Premier-League" xr:uid="{AD8F27D3-FAFE-41F4-BCF9-D7956D1628D1}"/>
    <hyperlink ref="P145" r:id="rId121" display="https://fbref.com/en/matches/38daebd2/Wolverhampton-Wanderers-Liverpool-September-16-2023-Premier-League" xr:uid="{A474E369-0F13-4EBC-A238-067107600BE4}"/>
    <hyperlink ref="R137" r:id="rId122" display="https://fbref.com/en/players/169fd162/Hwang-Hee-chan" xr:uid="{7BDE577E-966D-4AF8-8EEB-605ABBFD1E27}"/>
    <hyperlink ref="S137" r:id="rId123" display="https://fbref.com/en/players/903b6e8b/Jose-Sa" xr:uid="{D81EDF56-28FA-49C8-9238-A3DE2CBD16A6}"/>
    <hyperlink ref="B146" r:id="rId124" display="https://fbref.com/en/squads/1df6b87e/Sheffield-United-Stats" xr:uid="{CE886A50-28C1-4007-B817-1EDE135EEAB5}"/>
    <hyperlink ref="P146" r:id="rId125" display="https://fbref.com/en/matches/55fd92c7/Sheffield-United-Crystal-Palace-August-12-2023-Premier-League" xr:uid="{534E9F31-10F5-47CC-BEBE-7DD9B8E4FAE6}"/>
    <hyperlink ref="P148" r:id="rId126" display="https://fbref.com/en/matches/a0a93f71/Nottingham-Forest-Sheffield-United-August-18-2023-Premier-League" xr:uid="{D01D2084-00FA-4C11-B559-17FE5E2457B1}"/>
    <hyperlink ref="P150" r:id="rId127" display="https://fbref.com/en/matches/0844ff10/Sheffield-United-Manchester-City-August-27-2023-Premier-League" xr:uid="{658BDF11-998C-4930-BACF-583D19E952E3}"/>
    <hyperlink ref="P152" r:id="rId128" display="https://fbref.com/en/matches/87b46bb9/Sheffield-United-Everton-September-2-2023-Premier-League" xr:uid="{17DD2A9F-96DC-4205-B1BC-23442114E55B}"/>
    <hyperlink ref="P154" r:id="rId129" display="https://fbref.com/en/matches/e56e96e1/Tottenham-Hotspur-Sheffield-United-September-16-2023-Premier-League" xr:uid="{512CFD01-B248-41AA-874A-AD478EE4900D}"/>
    <hyperlink ref="R146" r:id="rId130" display="https://fbref.com/en/players/eebacc07/Gustavo-Hamer" xr:uid="{B00C913B-A356-4117-BAFE-6E5DD5373BFE}"/>
    <hyperlink ref="S146" r:id="rId131" display="https://fbref.com/en/players/96cf7b61/Wes-Foderingham" xr:uid="{A31F0B22-38F4-4EA5-ADEF-EABF31901690}"/>
    <hyperlink ref="B155" r:id="rId132" display="https://fbref.com/en/squads/d3fd31cc/Everton-Stats" xr:uid="{95B427A9-23C4-48FC-B174-65D0FA5FBF51}"/>
    <hyperlink ref="P155" r:id="rId133" display="https://fbref.com/en/matches/15addfc7/Everton-Fulham-August-12-2023-Premier-League" xr:uid="{BB93DB9F-AF2A-4617-AA02-0180BD593025}"/>
    <hyperlink ref="P157" r:id="rId134" display="https://fbref.com/en/matches/959b558d/Aston-Villa-Everton-August-20-2023-Premier-League" xr:uid="{1EB3BE15-04E4-4012-B1A7-E598819C1B7D}"/>
    <hyperlink ref="P159" r:id="rId135" display="https://fbref.com/en/matches/18dfee28/Everton-Wolverhampton-Wanderers-August-26-2023-Premier-League" xr:uid="{1514998D-8AB9-4DE9-96A0-E3F5AE8FC5BE}"/>
    <hyperlink ref="P161" r:id="rId136" display="https://fbref.com/en/matches/87b46bb9/Sheffield-United-Everton-September-2-2023-Premier-League" xr:uid="{E3D00113-3743-40F9-B4D0-5A156736FC32}"/>
    <hyperlink ref="P163" r:id="rId137" display="https://fbref.com/en/matches/b1278924/Everton-Arsenal-September-17-2023-Premier-League" xr:uid="{14DCDD84-1419-44A8-A36A-4FE62C46C25E}"/>
    <hyperlink ref="S155" r:id="rId138" display="https://fbref.com/en/players/4806ec67/Jordan-Pickford" xr:uid="{62FAC357-F083-4AA5-A694-9EA55734DC66}"/>
    <hyperlink ref="B164" r:id="rId139" display="https://fbref.com/en/squads/943e8050/Burnley-Stats" xr:uid="{FFE261AB-3F74-4F91-A823-1A0517514384}"/>
    <hyperlink ref="P164" r:id="rId140" display="https://fbref.com/en/matches/3a6836b4/Burnley-Manchester-City-August-11-2023-Premier-League" xr:uid="{6F38FF00-8441-4994-B57E-5A18FAC0E859}"/>
    <hyperlink ref="P166" r:id="rId141" display="https://fbref.com/en/matches/b66a7def/Burnley-Aston-Villa-August-27-2023-Premier-League" xr:uid="{04A73BE9-DB0C-4F34-BB08-1FFC56715F98}"/>
    <hyperlink ref="P168" r:id="rId142" display="https://fbref.com/en/matches/f1786fb8/Burnley-Tottenham-Hotspur-September-2-2023-Premier-League" xr:uid="{15B53F6A-EF98-466E-895B-D44754D0BD63}"/>
    <hyperlink ref="P170" r:id="rId143" display="https://fbref.com/en/matches/ad7ecfad/Nottingham-Forest-Burnley-September-18-2023-Premier-League" xr:uid="{9857CEBE-9EDC-475F-806F-FBD01F98825A}"/>
    <hyperlink ref="R164" r:id="rId144" display="https://fbref.com/en/players/f84a807c/Lyle-Foster" xr:uid="{3D45AF57-64F8-4EB2-A030-B256712B60EC}"/>
    <hyperlink ref="S164" r:id="rId145" display="https://fbref.com/en/players/259fea27/James-Trafford" xr:uid="{2F08EF09-BD54-4A25-A73D-30C4C2A3A579}"/>
    <hyperlink ref="B171" r:id="rId146" display="https://fbref.com/en/squads/e297cd13/Luton-Town-Stats" xr:uid="{D8BD7CB7-5707-433B-B1CF-69EE34E758DD}"/>
    <hyperlink ref="P171" r:id="rId147" display="https://fbref.com/en/matches/56a137f7/Brighton-and-Hove-Albion-Luton-Town-August-12-2023-Premier-League" xr:uid="{FDE1CD72-AA7F-4F56-B555-5BBE58C78DAE}"/>
    <hyperlink ref="P173" r:id="rId148" display="https://fbref.com/en/matches/6bfb9dc0/Chelsea-Luton-Town-August-25-2023-Premier-League" xr:uid="{B1E29507-57CA-4DB6-9891-5882FAC82CED}"/>
    <hyperlink ref="P175" r:id="rId149" display="https://fbref.com/en/matches/e929e225/Luton-Town-West-Ham-United-September-1-2023-Premier-League" xr:uid="{BE5BBD9F-6AD1-4AFD-AFA4-AEC2D6E0DE12}"/>
    <hyperlink ref="P177" r:id="rId150" display="https://fbref.com/en/matches/48b1bdc7/Fulham-Luton-Town-September-16-2023-Premier-League" xr:uid="{095DFC61-567B-46C7-B698-00528EF60356}"/>
    <hyperlink ref="S171" r:id="rId151" display="https://fbref.com/en/players/1caa93a5/Thomas-Kaminski" xr:uid="{DCE11868-1638-4738-98FC-475531A1F71A}"/>
  </hyperlinks>
  <pageMargins left="0.7" right="0.7" top="0.75" bottom="0.75" header="0.3" footer="0.3"/>
  <pageSetup paperSize="9" orientation="portrait" r:id="rId152"/>
  <drawing r:id="rId15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Q2" sqref="Q2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2" t="s">
        <v>2886</v>
      </c>
      <c r="N1" s="9" t="s">
        <v>787</v>
      </c>
      <c r="O1" s="6" t="s">
        <v>786</v>
      </c>
      <c r="P1" s="8">
        <v>-0.6</v>
      </c>
      <c r="Q1" s="92" t="s">
        <v>2887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2779</v>
      </c>
      <c r="B2" s="19" t="str">
        <f>[2]TEAMS!$J2</f>
        <v>ARS</v>
      </c>
      <c r="C2" s="17">
        <f>VLOOKUP($A2,Table!$B$1:$C$200,MATCH("MP",Table!$B$1:$C$1,0),0)</f>
        <v>5</v>
      </c>
      <c r="D2" s="17">
        <f>VLOOKUP($A2,Table!$B$1:$M$200,MATCH("xG",Table!$B$1:$M$1,0),0)</f>
        <v>9.3000000000000007</v>
      </c>
      <c r="E2" s="17">
        <f>VLOOKUP($A2,Table!$B$1:$M$200,MATCH("xGA",Table!$B$1:$M$1,0),0)</f>
        <v>4</v>
      </c>
      <c r="F2" s="12">
        <f>(VLOOKUP($A2,Table!$B$1:$M$200,MATCH("xG",Table!$B$1:$V$1,0),0))/(VLOOKUP($A2,Table!$B$1:$M$200,MATCH("MP",Table!$B$1:$V$1,0),0))</f>
        <v>1.86</v>
      </c>
      <c r="G2" s="12">
        <f>IFERROR(VLOOKUP(B2,[1]TRANSFER!$E$251:$O$271,MATCH($G$1,[1]TRANSFER!$E$251:$O$251,0),0),0)</f>
        <v>2.0750000000000002</v>
      </c>
      <c r="H2" s="12">
        <f>(VLOOKUP($A2,Table!$B$1:$M$200,MATCH("xGA",Table!$B$1:$X$1,0),0))/(VLOOKUP($A2,Table!$B$1:$M$200,MATCH("MP",Table!$B$1:$X$1,0),0))</f>
        <v>0.8</v>
      </c>
      <c r="I2" s="12">
        <f>IFERROR(VLOOKUP(B2,[1]TRANSFER!$E$251:$O$271,MATCH($I$1,[1]TRANSFER!$E$251:$O$251,0),0),0)</f>
        <v>0.92500000000000004</v>
      </c>
      <c r="J2" s="12">
        <f>VLOOKUP($A2,Table!$B$1:$O$200,MATCH("xGD/90",Table!$B$1:$O$1,0),0)</f>
        <v>1.05</v>
      </c>
      <c r="K2" s="12">
        <f>IF([1]INFO!$B$24=1,$G$22-G2,$F$22-F2)</f>
        <v>-0.42374999999999985</v>
      </c>
      <c r="L2" s="13">
        <f>K2*$S$1</f>
        <v>-0.12712499999999996</v>
      </c>
      <c r="M2" s="90">
        <f>1+L2</f>
        <v>0.87287500000000007</v>
      </c>
      <c r="N2" s="14">
        <f>(M2*(SUM([1]INFO!$B$18:$B$21)))+(VLOOKUP(Table2!B2,'2223Table2'!$B$1:$O$21,MATCH("DEF BOOST",'2223Table2'!$B$1:$O$1,0),0)*(SUM([1]INFO!$B$16:$B$17)))</f>
        <v>0.8461217105263158</v>
      </c>
      <c r="O2" s="12">
        <f>IF([1]INFO!$B$24=1,$I$22-I2,$H$22-H2)</f>
        <v>0.76166666666666671</v>
      </c>
      <c r="P2" s="12">
        <f>O2*$T$1</f>
        <v>-0.34275</v>
      </c>
      <c r="Q2" s="90">
        <f>1+P2</f>
        <v>0.65725</v>
      </c>
      <c r="R2" s="15">
        <f>(Q2*(SUM([1]INFO!$B$18:$B$21)))+(VLOOKUP(Table2!B2,'2223Table2'!$B$1:$O$21,MATCH("FWD BOOST",'2223Table2'!$B$1:$O$1,0),0)*(SUM([1]INFO!$B$16:$B$17)))</f>
        <v>0.72879605263157887</v>
      </c>
    </row>
    <row r="3" spans="1:20">
      <c r="A3" s="19" t="s">
        <v>2795</v>
      </c>
      <c r="B3" s="19" t="str">
        <f>[2]TEAMS!$J3</f>
        <v>AVL</v>
      </c>
      <c r="C3" s="17">
        <f>VLOOKUP($A3,Table!$B$1:$C$200,MATCH("MP",Table!$B$1:$C$1,0),0)</f>
        <v>5</v>
      </c>
      <c r="D3" s="17">
        <f>VLOOKUP($A3,Table!$B$1:$M$200,MATCH("xG",Table!$B$1:$M$1,0),0)</f>
        <v>10.9</v>
      </c>
      <c r="E3" s="17">
        <f>VLOOKUP($A3,Table!$B$1:$M$200,MATCH("xGA",Table!$B$1:$M$1,0),0)</f>
        <v>8.3000000000000007</v>
      </c>
      <c r="F3" s="12">
        <f>(VLOOKUP($A3,Table!$B$1:$M$200,MATCH("xG",Table!$B$1:$V$1,0),0))/(VLOOKUP($A3,Table!$B$1:$M$200,MATCH("MP",Table!$B$1:$V$1,0),0))</f>
        <v>2.1800000000000002</v>
      </c>
      <c r="G3" s="12">
        <f>IFERROR(VLOOKUP(B3,[1]TRANSFER!$E$251:$O$271,MATCH($G$1,[1]TRANSFER!$E$251:$O$251,0),0),0)</f>
        <v>1.95</v>
      </c>
      <c r="H3" s="12">
        <f>(VLOOKUP($A3,Table!$B$1:$M$200,MATCH("xGA",Table!$B$1:$X$1,0),0))/(VLOOKUP($A3,Table!$B$1:$M$200,MATCH("MP",Table!$B$1:$X$1,0),0))</f>
        <v>1.6600000000000001</v>
      </c>
      <c r="I3" s="12">
        <f>IFERROR(VLOOKUP(B3,[1]TRANSFER!$E$251:$O$271,MATCH($I$1,[1]TRANSFER!$E$251:$O$251,0),0),0)</f>
        <v>1.7749999999999999</v>
      </c>
      <c r="J3" s="12">
        <f>VLOOKUP($A3,Table!$B$1:$O$200,MATCH("xGD/90",Table!$B$1:$O$1,0),0)</f>
        <v>0.51</v>
      </c>
      <c r="K3" s="12">
        <f>IF([1]INFO!$B$24=1,$G$22-G3,$F$22-F3)</f>
        <v>-0.29874999999999963</v>
      </c>
      <c r="L3" s="13">
        <f t="shared" ref="L3:L21" si="0">K3*$S$1</f>
        <v>-8.9624999999999899E-2</v>
      </c>
      <c r="M3" s="90">
        <f t="shared" ref="M3:M21" si="1">1+L3</f>
        <v>0.91037500000000016</v>
      </c>
      <c r="N3" s="14">
        <f>(M3*(SUM([1]INFO!$B$18:$B$21)))+(VLOOKUP(Table2!B3,'2223Table2'!$B$1:$O$21,MATCH("DEF BOOST",'2223Table2'!$B$1:$O$1,0),0)*(SUM([1]INFO!$B$16:$B$17)))</f>
        <v>0.96697697368421054</v>
      </c>
      <c r="O3" s="12">
        <f>IF([1]INFO!$B$24=1,$I$22-I3,$H$22-H3)</f>
        <v>-8.8333333333333153E-2</v>
      </c>
      <c r="P3" s="12">
        <f t="shared" ref="P3:P21" si="2">O3*$T$1</f>
        <v>3.9749999999999917E-2</v>
      </c>
      <c r="Q3" s="90">
        <f t="shared" ref="Q3:Q21" si="3">1+P3</f>
        <v>1.03975</v>
      </c>
      <c r="R3" s="15">
        <f>(Q3*(SUM([1]INFO!$B$18:$B$21)))+(VLOOKUP(Table2!B3,'2223Table2'!$B$1:$O$21,MATCH("FWD BOOST",'2223Table2'!$B$1:$O$1,0),0)*(SUM([1]INFO!$B$16:$B$17)))</f>
        <v>0.98320394736842098</v>
      </c>
    </row>
    <row r="4" spans="1:20">
      <c r="A4" s="19" t="s">
        <v>2787</v>
      </c>
      <c r="B4" s="19" t="str">
        <f>[2]TEAMS!$J4</f>
        <v>BOU</v>
      </c>
      <c r="C4" s="17">
        <f>VLOOKUP($A4,Table!$B$1:$C$200,MATCH("MP",Table!$B$1:$C$1,0),0)</f>
        <v>5</v>
      </c>
      <c r="D4" s="17">
        <f>VLOOKUP($A4,Table!$B$1:$M$200,MATCH("xG",Table!$B$1:$M$1,0),0)</f>
        <v>6.4</v>
      </c>
      <c r="E4" s="17">
        <f>VLOOKUP($A4,Table!$B$1:$M$200,MATCH("xGA",Table!$B$1:$M$1,0),0)</f>
        <v>10.9</v>
      </c>
      <c r="F4" s="12">
        <f>(VLOOKUP($A4,Table!$B$1:$M$200,MATCH("xG",Table!$B$1:$V$1,0),0))/(VLOOKUP($A4,Table!$B$1:$M$200,MATCH("MP",Table!$B$1:$V$1,0),0))</f>
        <v>1.28</v>
      </c>
      <c r="G4" s="12">
        <f>IFERROR(VLOOKUP(B4,[1]TRANSFER!$E$251:$O$271,MATCH($G$1,[1]TRANSFER!$E$251:$O$251,0),0),0)</f>
        <v>1.325</v>
      </c>
      <c r="H4" s="12">
        <f>(VLOOKUP($A4,Table!$B$1:$M$200,MATCH("xGA",Table!$B$1:$X$1,0),0))/(VLOOKUP($A4,Table!$B$1:$M$200,MATCH("MP",Table!$B$1:$X$1,0),0))</f>
        <v>2.1800000000000002</v>
      </c>
      <c r="I4" s="12">
        <f>IFERROR(VLOOKUP(B4,[1]TRANSFER!$E$251:$O$271,MATCH($I$1,[1]TRANSFER!$E$251:$O$251,0),0),0)</f>
        <v>2.2749999999999999</v>
      </c>
      <c r="J4" s="12">
        <f>VLOOKUP($A4,Table!$B$1:$O$200,MATCH("xGD/90",Table!$B$1:$O$1,0),0)</f>
        <v>-0.91</v>
      </c>
      <c r="K4" s="12">
        <f>IF([1]INFO!$B$24=1,$G$22-G4,$F$22-F4)</f>
        <v>0.32625000000000037</v>
      </c>
      <c r="L4" s="13">
        <f t="shared" si="0"/>
        <v>9.7875000000000129E-2</v>
      </c>
      <c r="M4" s="90">
        <f t="shared" si="1"/>
        <v>1.0978750000000002</v>
      </c>
      <c r="N4" s="14">
        <f>(M4*(SUM([1]INFO!$B$18:$B$21)))+(VLOOKUP(Table2!B4,'2223Table2'!$B$1:$O$21,MATCH("DEF BOOST",'2223Table2'!$B$1:$O$1,0),0)*(SUM([1]INFO!$B$16:$B$17)))</f>
        <v>1.1312532894736842</v>
      </c>
      <c r="O4" s="12">
        <f>IF([1]INFO!$B$24=1,$I$22-I4,$H$22-H4)</f>
        <v>-0.58833333333333315</v>
      </c>
      <c r="P4" s="12">
        <f t="shared" si="2"/>
        <v>0.26474999999999987</v>
      </c>
      <c r="Q4" s="90">
        <f t="shared" si="3"/>
        <v>1.2647499999999998</v>
      </c>
      <c r="R4" s="15">
        <f>(Q4*(SUM([1]INFO!$B$18:$B$21)))+(VLOOKUP(Table2!B4,'2223Table2'!$B$1:$O$21,MATCH("FWD BOOST",'2223Table2'!$B$1:$O$1,0),0)*(SUM([1]INFO!$B$16:$B$17)))</f>
        <v>1.205440789473684</v>
      </c>
    </row>
    <row r="5" spans="1:20">
      <c r="A5" s="19" t="s">
        <v>2784</v>
      </c>
      <c r="B5" s="19" t="str">
        <f>[2]TEAMS!$J5</f>
        <v>BRE</v>
      </c>
      <c r="C5" s="17">
        <f>VLOOKUP($A5,Table!$B$1:$C$200,MATCH("MP",Table!$B$1:$C$1,0),0)</f>
        <v>5</v>
      </c>
      <c r="D5" s="17">
        <f>VLOOKUP($A5,Table!$B$1:$M$200,MATCH("xG",Table!$B$1:$M$1,0),0)</f>
        <v>10.199999999999999</v>
      </c>
      <c r="E5" s="17">
        <f>VLOOKUP($A5,Table!$B$1:$M$200,MATCH("xGA",Table!$B$1:$M$1,0),0)</f>
        <v>6</v>
      </c>
      <c r="F5" s="12">
        <f>(VLOOKUP($A5,Table!$B$1:$M$200,MATCH("xG",Table!$B$1:$V$1,0),0))/(VLOOKUP($A5,Table!$B$1:$M$200,MATCH("MP",Table!$B$1:$V$1,0),0))</f>
        <v>2.04</v>
      </c>
      <c r="G5" s="12">
        <f>IFERROR(VLOOKUP(B5,[1]TRANSFER!$E$251:$O$271,MATCH($G$1,[1]TRANSFER!$E$251:$O$251,0),0),0)</f>
        <v>2.4249999999999998</v>
      </c>
      <c r="H5" s="12">
        <f>(VLOOKUP($A5,Table!$B$1:$M$200,MATCH("xGA",Table!$B$1:$X$1,0),0))/(VLOOKUP($A5,Table!$B$1:$M$200,MATCH("MP",Table!$B$1:$X$1,0),0))</f>
        <v>1.2</v>
      </c>
      <c r="I5" s="12">
        <f>IFERROR(VLOOKUP(B5,[1]TRANSFER!$E$251:$O$271,MATCH($I$1,[1]TRANSFER!$E$251:$O$251,0),0),0)</f>
        <v>1.1499999999999999</v>
      </c>
      <c r="J5" s="12">
        <f>VLOOKUP($A5,Table!$B$1:$O$200,MATCH("xGD/90",Table!$B$1:$O$1,0),0)</f>
        <v>0.84</v>
      </c>
      <c r="K5" s="12">
        <f>IF([1]INFO!$B$24=1,$G$22-G5,$F$22-F5)</f>
        <v>-0.77374999999999949</v>
      </c>
      <c r="L5" s="13">
        <f t="shared" si="0"/>
        <v>-0.23212499999999989</v>
      </c>
      <c r="M5" s="90">
        <f t="shared" si="1"/>
        <v>0.76787500000000009</v>
      </c>
      <c r="N5" s="14">
        <f>(M5*(SUM([1]INFO!$B$18:$B$21)))+(VLOOKUP(Table2!B5,'2223Table2'!$B$1:$O$21,MATCH("DEF BOOST",'2223Table2'!$B$1:$O$1,0),0)*(SUM([1]INFO!$B$16:$B$17)))</f>
        <v>0.87520065789473689</v>
      </c>
      <c r="O5" s="12">
        <f>IF([1]INFO!$B$24=1,$I$22-I5,$H$22-H5)</f>
        <v>0.53666666666666685</v>
      </c>
      <c r="P5" s="12">
        <f t="shared" si="2"/>
        <v>-0.24150000000000005</v>
      </c>
      <c r="Q5" s="90">
        <f t="shared" si="3"/>
        <v>0.75849999999999995</v>
      </c>
      <c r="R5" s="15">
        <f>(Q5*(SUM([1]INFO!$B$18:$B$21)))+(VLOOKUP(Table2!B5,'2223Table2'!$B$1:$O$21,MATCH("FWD BOOST",'2223Table2'!$B$1:$O$1,0),0)*(SUM([1]INFO!$B$16:$B$17)))</f>
        <v>0.83389473684210513</v>
      </c>
    </row>
    <row r="6" spans="1:20">
      <c r="A6" s="19" t="s">
        <v>2777</v>
      </c>
      <c r="B6" s="19" t="str">
        <f>[2]TEAMS!$J6</f>
        <v>BHA</v>
      </c>
      <c r="C6" s="17">
        <f>VLOOKUP($A6,Table!$B$1:$C$200,MATCH("MP",Table!$B$1:$C$1,0),0)</f>
        <v>5</v>
      </c>
      <c r="D6" s="17">
        <f>VLOOKUP($A6,Table!$B$1:$M$200,MATCH("xG",Table!$B$1:$M$1,0),0)</f>
        <v>10.7</v>
      </c>
      <c r="E6" s="17">
        <f>VLOOKUP($A6,Table!$B$1:$M$200,MATCH("xGA",Table!$B$1:$M$1,0),0)</f>
        <v>8.6999999999999993</v>
      </c>
      <c r="F6" s="12">
        <f>(VLOOKUP($A6,Table!$B$1:$M$200,MATCH("xG",Table!$B$1:$V$1,0),0))/(VLOOKUP($A6,Table!$B$1:$M$200,MATCH("MP",Table!$B$1:$V$1,0),0))</f>
        <v>2.1399999999999997</v>
      </c>
      <c r="G6" s="12">
        <f>IFERROR(VLOOKUP(B6,[1]TRANSFER!$E$251:$O$271,MATCH($G$1,[1]TRANSFER!$E$251:$O$251,0),0),0)</f>
        <v>2.25</v>
      </c>
      <c r="H6" s="12">
        <f>(VLOOKUP($A6,Table!$B$1:$M$200,MATCH("xGA",Table!$B$1:$X$1,0),0))/(VLOOKUP($A6,Table!$B$1:$M$200,MATCH("MP",Table!$B$1:$X$1,0),0))</f>
        <v>1.7399999999999998</v>
      </c>
      <c r="I6" s="12">
        <f>IFERROR(VLOOKUP(B6,[1]TRANSFER!$E$251:$O$271,MATCH($I$1,[1]TRANSFER!$E$251:$O$251,0),0),0)</f>
        <v>1.95</v>
      </c>
      <c r="J6" s="12">
        <f>VLOOKUP($A6,Table!$B$1:$O$200,MATCH("xGD/90",Table!$B$1:$O$1,0),0)</f>
        <v>0.38</v>
      </c>
      <c r="K6" s="12">
        <f>IF([1]INFO!$B$24=1,$G$22-G6,$F$22-F6)</f>
        <v>-0.59874999999999967</v>
      </c>
      <c r="L6" s="13">
        <f t="shared" si="0"/>
        <v>-0.17962499999999992</v>
      </c>
      <c r="M6" s="90">
        <f t="shared" si="1"/>
        <v>0.82037500000000008</v>
      </c>
      <c r="N6" s="14">
        <f>(M6*(SUM([1]INFO!$B$18:$B$21)))+(VLOOKUP(Table2!B6,'2223Table2'!$B$1:$O$21,MATCH("DEF BOOST",'2223Table2'!$B$1:$O$1,0),0)*(SUM([1]INFO!$B$16:$B$17)))</f>
        <v>0.80934539473684208</v>
      </c>
      <c r="O6" s="12">
        <f>IF([1]INFO!$B$24=1,$I$22-I6,$H$22-H6)</f>
        <v>-0.2633333333333332</v>
      </c>
      <c r="P6" s="12">
        <f t="shared" si="2"/>
        <v>0.11849999999999992</v>
      </c>
      <c r="Q6" s="90">
        <f t="shared" si="3"/>
        <v>1.1184999999999998</v>
      </c>
      <c r="R6" s="15">
        <f>(Q6*(SUM([1]INFO!$B$18:$B$21)))+(VLOOKUP(Table2!B6,'2223Table2'!$B$1:$O$21,MATCH("FWD BOOST",'2223Table2'!$B$1:$O$1,0),0)*(SUM([1]INFO!$B$16:$B$17)))</f>
        <v>1.0249473684210524</v>
      </c>
    </row>
    <row r="7" spans="1:20">
      <c r="A7" s="19" t="s">
        <v>2794</v>
      </c>
      <c r="B7" s="19" t="str">
        <f>[2]TEAMS!$J7</f>
        <v>BUR</v>
      </c>
      <c r="C7" s="17">
        <f>VLOOKUP($A7,Table!$B$1:$C$200,MATCH("MP",Table!$B$1:$C$1,0),0)</f>
        <v>4</v>
      </c>
      <c r="D7" s="17">
        <f>VLOOKUP($A7,Table!$B$1:$M$200,MATCH("xG",Table!$B$1:$M$1,0),0)</f>
        <v>2.9</v>
      </c>
      <c r="E7" s="17">
        <f>VLOOKUP($A7,Table!$B$1:$M$200,MATCH("xGA",Table!$B$1:$M$1,0),0)</f>
        <v>7.4</v>
      </c>
      <c r="F7" s="12">
        <f>(VLOOKUP($A7,Table!$B$1:$M$200,MATCH("xG",Table!$B$1:$V$1,0),0))/(VLOOKUP($A7,Table!$B$1:$M$200,MATCH("MP",Table!$B$1:$V$1,0),0))</f>
        <v>0.72499999999999998</v>
      </c>
      <c r="G7" s="12">
        <f>IFERROR(VLOOKUP(B7,[1]TRANSFER!$E$251:$O$271,MATCH($G$1,[1]TRANSFER!$E$251:$O$251,0),0),0)</f>
        <v>0.79999999999999993</v>
      </c>
      <c r="H7" s="12">
        <f>(VLOOKUP($A7,Table!$B$1:$M$200,MATCH("xGA",Table!$B$1:$X$1,0),0))/(VLOOKUP($A7,Table!$B$1:$M$200,MATCH("MP",Table!$B$1:$X$1,0),0))</f>
        <v>1.85</v>
      </c>
      <c r="I7" s="12">
        <f>IFERROR(VLOOKUP(B7,[1]TRANSFER!$E$251:$O$271,MATCH($I$1,[1]TRANSFER!$E$251:$O$251,0),0),0)</f>
        <v>2.2333333333333334</v>
      </c>
      <c r="J7" s="12">
        <f>VLOOKUP($A7,Table!$B$1:$O$200,MATCH("xGD/90",Table!$B$1:$O$1,0),0)</f>
        <v>-1.1200000000000001</v>
      </c>
      <c r="K7" s="12">
        <f>IF([1]INFO!$B$24=1,$G$22-G7,$F$22-F7)</f>
        <v>0.8512500000000004</v>
      </c>
      <c r="L7" s="13">
        <f t="shared" si="0"/>
        <v>0.25537500000000013</v>
      </c>
      <c r="M7" s="90">
        <f t="shared" si="1"/>
        <v>1.2553750000000001</v>
      </c>
      <c r="N7" s="14">
        <f>(M7*(SUM([1]INFO!$B$18:$B$21)))+(VLOOKUP(Table2!B7,'2223Table2'!$B$1:$O$21,MATCH("DEF BOOST",'2223Table2'!$B$1:$O$1,0),0)*(SUM([1]INFO!$B$16:$B$17)))</f>
        <v>1.1763190789473685</v>
      </c>
      <c r="O7" s="12">
        <f>IF([1]INFO!$B$24=1,$I$22-I7,$H$22-H7)</f>
        <v>-0.54666666666666663</v>
      </c>
      <c r="P7" s="12">
        <f t="shared" si="2"/>
        <v>0.24599999999999997</v>
      </c>
      <c r="Q7" s="90">
        <f t="shared" si="3"/>
        <v>1.246</v>
      </c>
      <c r="R7" s="15">
        <f>(Q7*(SUM([1]INFO!$B$18:$B$21)))+(VLOOKUP(Table2!B7,'2223Table2'!$B$1:$O$21,MATCH("FWD BOOST",'2223Table2'!$B$1:$O$1,0),0)*(SUM([1]INFO!$B$16:$B$17)))</f>
        <v>1.1921184210526314</v>
      </c>
    </row>
    <row r="8" spans="1:20">
      <c r="A8" s="19" t="s">
        <v>2788</v>
      </c>
      <c r="B8" s="19" t="str">
        <f>[2]TEAMS!$J8</f>
        <v>CHE</v>
      </c>
      <c r="C8" s="17">
        <f>VLOOKUP($A8,Table!$B$1:$C$200,MATCH("MP",Table!$B$1:$C$1,0),0)</f>
        <v>5</v>
      </c>
      <c r="D8" s="17">
        <f>VLOOKUP($A8,Table!$B$1:$M$200,MATCH("xG",Table!$B$1:$M$1,0),0)</f>
        <v>10.199999999999999</v>
      </c>
      <c r="E8" s="17">
        <f>VLOOKUP($A8,Table!$B$1:$M$200,MATCH("xGA",Table!$B$1:$M$1,0),0)</f>
        <v>5.3</v>
      </c>
      <c r="F8" s="12">
        <f>(VLOOKUP($A8,Table!$B$1:$M$200,MATCH("xG",Table!$B$1:$V$1,0),0))/(VLOOKUP($A8,Table!$B$1:$M$200,MATCH("MP",Table!$B$1:$V$1,0),0))</f>
        <v>2.04</v>
      </c>
      <c r="G8" s="12">
        <f>IFERROR(VLOOKUP(B8,[1]TRANSFER!$E$251:$O$271,MATCH($G$1,[1]TRANSFER!$E$251:$O$251,0),0),0)</f>
        <v>2.0750000000000002</v>
      </c>
      <c r="H8" s="12">
        <f>(VLOOKUP($A8,Table!$B$1:$M$200,MATCH("xGA",Table!$B$1:$X$1,0),0))/(VLOOKUP($A8,Table!$B$1:$M$200,MATCH("MP",Table!$B$1:$X$1,0),0))</f>
        <v>1.06</v>
      </c>
      <c r="I8" s="12">
        <f>IFERROR(VLOOKUP(B8,[1]TRANSFER!$E$251:$O$271,MATCH($I$1,[1]TRANSFER!$E$251:$O$251,0),0),0)</f>
        <v>1.075</v>
      </c>
      <c r="J8" s="12">
        <f>VLOOKUP($A8,Table!$B$1:$O$200,MATCH("xGD/90",Table!$B$1:$O$1,0),0)</f>
        <v>0.99</v>
      </c>
      <c r="K8" s="12">
        <f>IF([1]INFO!$B$24=1,$G$22-G8,$F$22-F8)</f>
        <v>-0.42374999999999985</v>
      </c>
      <c r="L8" s="13">
        <f t="shared" si="0"/>
        <v>-0.12712499999999996</v>
      </c>
      <c r="M8" s="90">
        <f t="shared" si="1"/>
        <v>0.87287500000000007</v>
      </c>
      <c r="N8" s="14">
        <f>(M8*(SUM([1]INFO!$B$18:$B$21)))+(VLOOKUP(Table2!B8,'2223Table2'!$B$1:$O$21,MATCH("DEF BOOST",'2223Table2'!$B$1:$O$1,0),0)*(SUM([1]INFO!$B$16:$B$17)))</f>
        <v>0.90612171052631574</v>
      </c>
      <c r="O8" s="12">
        <f>IF([1]INFO!$B$24=1,$I$22-I8,$H$22-H8)</f>
        <v>0.6116666666666668</v>
      </c>
      <c r="P8" s="12">
        <f t="shared" si="2"/>
        <v>-0.27525000000000005</v>
      </c>
      <c r="Q8" s="90">
        <f t="shared" si="3"/>
        <v>0.72475000000000001</v>
      </c>
      <c r="R8" s="15">
        <f>(Q8*(SUM([1]INFO!$B$18:$B$21)))+(VLOOKUP(Table2!B8,'2223Table2'!$B$1:$O$21,MATCH("FWD BOOST",'2223Table2'!$B$1:$O$1,0),0)*(SUM([1]INFO!$B$16:$B$17)))</f>
        <v>0.82570394736842101</v>
      </c>
    </row>
    <row r="9" spans="1:20">
      <c r="A9" s="19" t="s">
        <v>2780</v>
      </c>
      <c r="B9" s="19" t="str">
        <f>[2]TEAMS!$J9</f>
        <v>CRY</v>
      </c>
      <c r="C9" s="17">
        <f>VLOOKUP($A9,Table!$B$1:$C$200,MATCH("MP",Table!$B$1:$C$1,0),0)</f>
        <v>5</v>
      </c>
      <c r="D9" s="17">
        <f>VLOOKUP($A9,Table!$B$1:$M$200,MATCH("xG",Table!$B$1:$M$1,0),0)</f>
        <v>6.9</v>
      </c>
      <c r="E9" s="17">
        <f>VLOOKUP($A9,Table!$B$1:$M$200,MATCH("xGA",Table!$B$1:$M$1,0),0)</f>
        <v>7.7</v>
      </c>
      <c r="F9" s="12">
        <f>(VLOOKUP($A9,Table!$B$1:$M$200,MATCH("xG",Table!$B$1:$V$1,0),0))/(VLOOKUP($A9,Table!$B$1:$M$200,MATCH("MP",Table!$B$1:$V$1,0),0))</f>
        <v>1.3800000000000001</v>
      </c>
      <c r="G9" s="12">
        <f>IFERROR(VLOOKUP(B9,[1]TRANSFER!$E$251:$O$271,MATCH($G$1,[1]TRANSFER!$E$251:$O$251,0),0),0)</f>
        <v>1.45</v>
      </c>
      <c r="H9" s="12">
        <f>(VLOOKUP($A9,Table!$B$1:$M$200,MATCH("xGA",Table!$B$1:$X$1,0),0))/(VLOOKUP($A9,Table!$B$1:$M$200,MATCH("MP",Table!$B$1:$X$1,0),0))</f>
        <v>1.54</v>
      </c>
      <c r="I9" s="12">
        <f>IFERROR(VLOOKUP(B9,[1]TRANSFER!$E$251:$O$271,MATCH($I$1,[1]TRANSFER!$E$251:$O$251,0),0),0)</f>
        <v>1.1499999999999999</v>
      </c>
      <c r="J9" s="12">
        <f>VLOOKUP($A9,Table!$B$1:$O$200,MATCH("xGD/90",Table!$B$1:$O$1,0),0)</f>
        <v>-0.15</v>
      </c>
      <c r="K9" s="12">
        <f>IF([1]INFO!$B$24=1,$G$22-G9,$F$22-F9)</f>
        <v>0.20125000000000037</v>
      </c>
      <c r="L9" s="13">
        <f t="shared" si="0"/>
        <v>6.0375000000000123E-2</v>
      </c>
      <c r="M9" s="90">
        <f t="shared" si="1"/>
        <v>1.0603750000000001</v>
      </c>
      <c r="N9" s="14">
        <f>(M9*(SUM([1]INFO!$B$18:$B$21)))+(VLOOKUP(Table2!B9,'2223Table2'!$B$1:$O$21,MATCH("DEF BOOST",'2223Table2'!$B$1:$O$1,0),0)*(SUM([1]INFO!$B$16:$B$17)))</f>
        <v>1.1088190789473684</v>
      </c>
      <c r="O9" s="12">
        <f>IF([1]INFO!$B$24=1,$I$22-I9,$H$22-H9)</f>
        <v>0.53666666666666685</v>
      </c>
      <c r="P9" s="12">
        <f t="shared" si="2"/>
        <v>-0.24150000000000005</v>
      </c>
      <c r="Q9" s="90">
        <f t="shared" si="3"/>
        <v>0.75849999999999995</v>
      </c>
      <c r="R9" s="15">
        <f>(Q9*(SUM([1]INFO!$B$18:$B$21)))+(VLOOKUP(Table2!B9,'2223Table2'!$B$1:$O$21,MATCH("FWD BOOST",'2223Table2'!$B$1:$O$1,0),0)*(SUM([1]INFO!$B$16:$B$17)))</f>
        <v>0.82757894736842097</v>
      </c>
    </row>
    <row r="10" spans="1:20">
      <c r="A10" s="19" t="s">
        <v>2790</v>
      </c>
      <c r="B10" s="19" t="str">
        <f>[2]TEAMS!$J10</f>
        <v>EVE</v>
      </c>
      <c r="C10" s="17">
        <f>VLOOKUP($A10,Table!$B$1:$C$200,MATCH("MP",Table!$B$1:$C$1,0),0)</f>
        <v>5</v>
      </c>
      <c r="D10" s="17">
        <f>VLOOKUP($A10,Table!$B$1:$M$200,MATCH("xG",Table!$B$1:$M$1,0),0)</f>
        <v>7.5</v>
      </c>
      <c r="E10" s="17">
        <f>VLOOKUP($A10,Table!$B$1:$M$200,MATCH("xGA",Table!$B$1:$M$1,0),0)</f>
        <v>7.7</v>
      </c>
      <c r="F10" s="12">
        <f>(VLOOKUP($A10,Table!$B$1:$M$200,MATCH("xG",Table!$B$1:$V$1,0),0))/(VLOOKUP($A10,Table!$B$1:$M$200,MATCH("MP",Table!$B$1:$V$1,0),0))</f>
        <v>1.5</v>
      </c>
      <c r="G10" s="12">
        <f>IFERROR(VLOOKUP(B10,[1]TRANSFER!$E$251:$O$271,MATCH($G$1,[1]TRANSFER!$E$251:$O$251,0),0),0)</f>
        <v>1.8</v>
      </c>
      <c r="H10" s="12">
        <f>(VLOOKUP($A10,Table!$B$1:$M$200,MATCH("xGA",Table!$B$1:$X$1,0),0))/(VLOOKUP($A10,Table!$B$1:$M$200,MATCH("MP",Table!$B$1:$X$1,0),0))</f>
        <v>1.54</v>
      </c>
      <c r="I10" s="12">
        <f>IFERROR(VLOOKUP(B10,[1]TRANSFER!$E$251:$O$271,MATCH($I$1,[1]TRANSFER!$E$251:$O$251,0),0),0)</f>
        <v>1.675</v>
      </c>
      <c r="J10" s="12">
        <f>VLOOKUP($A10,Table!$B$1:$O$200,MATCH("xGD/90",Table!$B$1:$O$1,0),0)</f>
        <v>-0.04</v>
      </c>
      <c r="K10" s="12">
        <f>IF([1]INFO!$B$24=1,$G$22-G10,$F$22-F10)</f>
        <v>-0.14874999999999972</v>
      </c>
      <c r="L10" s="13">
        <f t="shared" si="0"/>
        <v>-4.4624999999999922E-2</v>
      </c>
      <c r="M10" s="90">
        <f t="shared" si="1"/>
        <v>0.95537500000000009</v>
      </c>
      <c r="N10" s="14">
        <f>(M10*(SUM([1]INFO!$B$18:$B$21)))+(VLOOKUP(Table2!B10,'2223Table2'!$B$1:$O$21,MATCH("DEF BOOST",'2223Table2'!$B$1:$O$1,0),0)*(SUM([1]INFO!$B$16:$B$17)))</f>
        <v>1.025266447368421</v>
      </c>
      <c r="O10" s="12">
        <f>IF([1]INFO!$B$24=1,$I$22-I10,$H$22-H10)</f>
        <v>1.1666666666666714E-2</v>
      </c>
      <c r="P10" s="12">
        <f t="shared" si="2"/>
        <v>-5.2500000000000211E-3</v>
      </c>
      <c r="Q10" s="90">
        <f t="shared" si="3"/>
        <v>0.99475000000000002</v>
      </c>
      <c r="R10" s="15">
        <f>(Q10*(SUM([1]INFO!$B$18:$B$21)))+(VLOOKUP(Table2!B10,'2223Table2'!$B$1:$O$21,MATCH("FWD BOOST",'2223Table2'!$B$1:$O$1,0),0)*(SUM([1]INFO!$B$16:$B$17)))</f>
        <v>1.0846513157894737</v>
      </c>
    </row>
    <row r="11" spans="1:20">
      <c r="A11" s="19" t="s">
        <v>2781</v>
      </c>
      <c r="B11" s="19" t="str">
        <f>[2]TEAMS!$J11</f>
        <v>FUL</v>
      </c>
      <c r="C11" s="17">
        <f>VLOOKUP($A11,Table!$B$1:$C$200,MATCH("MP",Table!$B$1:$C$1,0),0)</f>
        <v>5</v>
      </c>
      <c r="D11" s="17">
        <f>VLOOKUP($A11,Table!$B$1:$M$200,MATCH("xG",Table!$B$1:$M$1,0),0)</f>
        <v>4.9000000000000004</v>
      </c>
      <c r="E11" s="17">
        <f>VLOOKUP($A11,Table!$B$1:$M$200,MATCH("xGA",Table!$B$1:$M$1,0),0)</f>
        <v>12.8</v>
      </c>
      <c r="F11" s="12">
        <f>(VLOOKUP($A11,Table!$B$1:$M$200,MATCH("xG",Table!$B$1:$V$1,0),0))/(VLOOKUP($A11,Table!$B$1:$M$200,MATCH("MP",Table!$B$1:$V$1,0),0))</f>
        <v>0.98000000000000009</v>
      </c>
      <c r="G11" s="12">
        <f>IFERROR(VLOOKUP(B11,[1]TRANSFER!$E$251:$O$271,MATCH($G$1,[1]TRANSFER!$E$251:$O$251,0),0),0)</f>
        <v>0.97499999999999998</v>
      </c>
      <c r="H11" s="12">
        <f>(VLOOKUP($A11,Table!$B$1:$M$200,MATCH("xGA",Table!$B$1:$X$1,0),0))/(VLOOKUP($A11,Table!$B$1:$M$200,MATCH("MP",Table!$B$1:$X$1,0),0))</f>
        <v>2.56</v>
      </c>
      <c r="I11" s="12">
        <f>IFERROR(VLOOKUP(B11,[1]TRANSFER!$E$251:$O$271,MATCH($I$1,[1]TRANSFER!$E$251:$O$251,0),0),0)</f>
        <v>2.9249999999999998</v>
      </c>
      <c r="J11" s="12">
        <f>VLOOKUP($A11,Table!$B$1:$O$200,MATCH("xGD/90",Table!$B$1:$O$1,0),0)</f>
        <v>-1.59</v>
      </c>
      <c r="K11" s="12">
        <f>IF([1]INFO!$B$24=1,$G$22-G11,$F$22-F11)</f>
        <v>0.67625000000000035</v>
      </c>
      <c r="L11" s="13">
        <f t="shared" si="0"/>
        <v>0.20287500000000014</v>
      </c>
      <c r="M11" s="90">
        <f t="shared" si="1"/>
        <v>1.2028750000000001</v>
      </c>
      <c r="N11" s="14">
        <f>(M11*(SUM([1]INFO!$B$18:$B$21)))+(VLOOKUP(Table2!B11,'2223Table2'!$B$1:$O$21,MATCH("DEF BOOST",'2223Table2'!$B$1:$O$1,0),0)*(SUM([1]INFO!$B$16:$B$17)))</f>
        <v>1.1437532894736844</v>
      </c>
      <c r="O11" s="12">
        <f>IF([1]INFO!$B$24=1,$I$22-I11,$H$22-H11)</f>
        <v>-1.2383333333333331</v>
      </c>
      <c r="P11" s="12">
        <f t="shared" si="2"/>
        <v>0.5572499999999998</v>
      </c>
      <c r="Q11" s="90">
        <f t="shared" si="3"/>
        <v>1.5572499999999998</v>
      </c>
      <c r="R11" s="15">
        <f>(Q11*(SUM([1]INFO!$B$18:$B$21)))+(VLOOKUP(Table2!B11,'2223Table2'!$B$1:$O$21,MATCH("FWD BOOST",'2223Table2'!$B$1:$O$1,0),0)*(SUM([1]INFO!$B$16:$B$17)))</f>
        <v>1.3682697368421051</v>
      </c>
    </row>
    <row r="12" spans="1:20">
      <c r="A12" s="19" t="s">
        <v>2785</v>
      </c>
      <c r="B12" s="19" t="str">
        <f>[2]TEAMS!$J12</f>
        <v>LIV</v>
      </c>
      <c r="C12" s="17">
        <f>VLOOKUP($A12,Table!$B$1:$C$200,MATCH("MP",Table!$B$1:$C$1,0),0)</f>
        <v>5</v>
      </c>
      <c r="D12" s="17">
        <f>VLOOKUP($A12,Table!$B$1:$M$200,MATCH("xG",Table!$B$1:$M$1,0),0)</f>
        <v>10.199999999999999</v>
      </c>
      <c r="E12" s="17">
        <f>VLOOKUP($A12,Table!$B$1:$M$200,MATCH("xGA",Table!$B$1:$M$1,0),0)</f>
        <v>5.9</v>
      </c>
      <c r="F12" s="12">
        <f>(VLOOKUP($A12,Table!$B$1:$M$200,MATCH("xG",Table!$B$1:$V$1,0),0))/(VLOOKUP($A12,Table!$B$1:$M$200,MATCH("MP",Table!$B$1:$V$1,0),0))</f>
        <v>2.04</v>
      </c>
      <c r="G12" s="12">
        <f>IFERROR(VLOOKUP(B12,[1]TRANSFER!$E$251:$O$271,MATCH($G$1,[1]TRANSFER!$E$251:$O$251,0),0),0)</f>
        <v>1.9</v>
      </c>
      <c r="H12" s="12">
        <f>(VLOOKUP($A12,Table!$B$1:$M$200,MATCH("xGA",Table!$B$1:$X$1,0),0))/(VLOOKUP($A12,Table!$B$1:$M$200,MATCH("MP",Table!$B$1:$X$1,0),0))</f>
        <v>1.1800000000000002</v>
      </c>
      <c r="I12" s="12">
        <f>IFERROR(VLOOKUP(B12,[1]TRANSFER!$E$251:$O$271,MATCH($I$1,[1]TRANSFER!$E$251:$O$251,0),0),0)</f>
        <v>1.325</v>
      </c>
      <c r="J12" s="12">
        <f>VLOOKUP($A12,Table!$B$1:$O$200,MATCH("xGD/90",Table!$B$1:$O$1,0),0)</f>
        <v>0.85</v>
      </c>
      <c r="K12" s="12">
        <f>IF([1]INFO!$B$24=1,$G$22-G12,$F$22-F12)</f>
        <v>-0.24874999999999958</v>
      </c>
      <c r="L12" s="13">
        <f t="shared" si="0"/>
        <v>-7.4624999999999886E-2</v>
      </c>
      <c r="M12" s="90">
        <f t="shared" si="1"/>
        <v>0.92537500000000006</v>
      </c>
      <c r="N12" s="14">
        <f>(M12*(SUM([1]INFO!$B$18:$B$21)))+(VLOOKUP(Table2!B12,'2223Table2'!$B$1:$O$21,MATCH("DEF BOOST",'2223Table2'!$B$1:$O$1,0),0)*(SUM([1]INFO!$B$16:$B$17)))</f>
        <v>0.86710855263157893</v>
      </c>
      <c r="O12" s="12">
        <f>IF([1]INFO!$B$24=1,$I$22-I12,$H$22-H12)</f>
        <v>0.3616666666666668</v>
      </c>
      <c r="P12" s="12">
        <f t="shared" si="2"/>
        <v>-0.16275000000000003</v>
      </c>
      <c r="Q12" s="90">
        <f t="shared" si="3"/>
        <v>0.83724999999999994</v>
      </c>
      <c r="R12" s="15">
        <f>(Q12*(SUM([1]INFO!$B$18:$B$21)))+(VLOOKUP(Table2!B12,'2223Table2'!$B$1:$O$21,MATCH("FWD BOOST",'2223Table2'!$B$1:$O$1,0),0)*(SUM([1]INFO!$B$16:$B$17)))</f>
        <v>0.88826973684210508</v>
      </c>
    </row>
    <row r="13" spans="1:20">
      <c r="A13" s="19" t="s">
        <v>2793</v>
      </c>
      <c r="B13" s="19" t="str">
        <f>[2]TEAMS!$J13</f>
        <v>LUT</v>
      </c>
      <c r="C13" s="17">
        <f>VLOOKUP($A13,Table!$B$1:$C$200,MATCH("MP",Table!$B$1:$C$1,0),0)</f>
        <v>4</v>
      </c>
      <c r="D13" s="17">
        <f>VLOOKUP($A13,Table!$B$1:$M$200,MATCH("xG",Table!$B$1:$M$1,0),0)</f>
        <v>4.4000000000000004</v>
      </c>
      <c r="E13" s="17">
        <f>VLOOKUP($A13,Table!$B$1:$M$200,MATCH("xGA",Table!$B$1:$M$1,0),0)</f>
        <v>8.1999999999999993</v>
      </c>
      <c r="F13" s="12">
        <f>(VLOOKUP($A13,Table!$B$1:$M$200,MATCH("xG",Table!$B$1:$V$1,0),0))/(VLOOKUP($A13,Table!$B$1:$M$200,MATCH("MP",Table!$B$1:$V$1,0),0))</f>
        <v>1.1000000000000001</v>
      </c>
      <c r="G13" s="12">
        <f>IFERROR(VLOOKUP(B13,[1]TRANSFER!$E$251:$O$271,MATCH($G$1,[1]TRANSFER!$E$251:$O$251,0),0),0)</f>
        <v>1.0999999999999999</v>
      </c>
      <c r="H13" s="12">
        <f>(VLOOKUP($A13,Table!$B$1:$M$200,MATCH("xGA",Table!$B$1:$X$1,0),0))/(VLOOKUP($A13,Table!$B$1:$M$200,MATCH("MP",Table!$B$1:$X$1,0),0))</f>
        <v>2.0499999999999998</v>
      </c>
      <c r="I13" s="12">
        <f>IFERROR(VLOOKUP(B13,[1]TRANSFER!$E$251:$O$271,MATCH($I$1,[1]TRANSFER!$E$251:$O$251,0),0),0)</f>
        <v>2.4</v>
      </c>
      <c r="J13" s="12">
        <f>VLOOKUP($A13,Table!$B$1:$O$200,MATCH("xGD/90",Table!$B$1:$O$1,0),0)</f>
        <v>-0.95</v>
      </c>
      <c r="K13" s="12">
        <f>IF([1]INFO!$B$24=1,$G$22-G13,$F$22-F13)</f>
        <v>0.55125000000000046</v>
      </c>
      <c r="L13" s="13">
        <f t="shared" si="0"/>
        <v>0.16537500000000016</v>
      </c>
      <c r="M13" s="90">
        <f t="shared" si="1"/>
        <v>1.165375</v>
      </c>
      <c r="N13" s="14">
        <f>(M13*(SUM([1]INFO!$B$18:$B$21)))+(VLOOKUP(Table2!B13,'2223Table2'!$B$1:$O$21,MATCH("DEF BOOST",'2223Table2'!$B$1:$O$1,0),0)*(SUM([1]INFO!$B$16:$B$17)))</f>
        <v>1.1697401315789473</v>
      </c>
      <c r="O13" s="12">
        <f>IF([1]INFO!$B$24=1,$I$22-I13,$H$22-H13)</f>
        <v>-0.71333333333333315</v>
      </c>
      <c r="P13" s="12">
        <f t="shared" si="2"/>
        <v>0.3209999999999999</v>
      </c>
      <c r="Q13" s="90">
        <f t="shared" si="3"/>
        <v>1.321</v>
      </c>
      <c r="R13" s="15">
        <f>(Q13*(SUM([1]INFO!$B$18:$B$21)))+(VLOOKUP(Table2!B13,'2223Table2'!$B$1:$O$21,MATCH("FWD BOOST",'2223Table2'!$B$1:$O$1,0),0)*(SUM([1]INFO!$B$16:$B$17)))</f>
        <v>1.2817236842105262</v>
      </c>
    </row>
    <row r="14" spans="1:20">
      <c r="A14" s="19" t="s">
        <v>2778</v>
      </c>
      <c r="B14" s="19" t="str">
        <f>[2]TEAMS!$J14</f>
        <v>MCI</v>
      </c>
      <c r="C14" s="17">
        <f>VLOOKUP($A14,Table!$B$1:$C$200,MATCH("MP",Table!$B$1:$C$1,0),0)</f>
        <v>5</v>
      </c>
      <c r="D14" s="17">
        <f>VLOOKUP($A14,Table!$B$1:$M$200,MATCH("xG",Table!$B$1:$M$1,0),0)</f>
        <v>12.2</v>
      </c>
      <c r="E14" s="17">
        <f>VLOOKUP($A14,Table!$B$1:$M$200,MATCH("xGA",Table!$B$1:$M$1,0),0)</f>
        <v>3.6</v>
      </c>
      <c r="F14" s="12">
        <f>(VLOOKUP($A14,Table!$B$1:$M$200,MATCH("xG",Table!$B$1:$V$1,0),0))/(VLOOKUP($A14,Table!$B$1:$M$200,MATCH("MP",Table!$B$1:$V$1,0),0))</f>
        <v>2.44</v>
      </c>
      <c r="G14" s="12">
        <f>IFERROR(VLOOKUP(B14,[1]TRANSFER!$E$251:$O$271,MATCH($G$1,[1]TRANSFER!$E$251:$O$251,0),0),0)</f>
        <v>2.15</v>
      </c>
      <c r="H14" s="12">
        <f>(VLOOKUP($A14,Table!$B$1:$M$200,MATCH("xGA",Table!$B$1:$X$1,0),0))/(VLOOKUP($A14,Table!$B$1:$M$200,MATCH("MP",Table!$B$1:$X$1,0),0))</f>
        <v>0.72</v>
      </c>
      <c r="I14" s="12">
        <f>IFERROR(VLOOKUP(B14,[1]TRANSFER!$E$251:$O$271,MATCH($I$1,[1]TRANSFER!$E$251:$O$251,0),0),0)</f>
        <v>0.67500000000000004</v>
      </c>
      <c r="J14" s="12">
        <f>VLOOKUP($A14,Table!$B$1:$O$200,MATCH("xGD/90",Table!$B$1:$O$1,0),0)</f>
        <v>1.72</v>
      </c>
      <c r="K14" s="12">
        <f>IF([1]INFO!$B$24=1,$G$22-G14,$F$22-F14)</f>
        <v>-0.49874999999999958</v>
      </c>
      <c r="L14" s="13">
        <f t="shared" si="0"/>
        <v>-0.1496249999999999</v>
      </c>
      <c r="M14" s="90">
        <f t="shared" si="1"/>
        <v>0.8503750000000001</v>
      </c>
      <c r="N14" s="14">
        <f>(M14*(SUM([1]INFO!$B$18:$B$21)))+(VLOOKUP(Table2!B14,'2223Table2'!$B$1:$O$21,MATCH("DEF BOOST",'2223Table2'!$B$1:$O$1,0),0)*(SUM([1]INFO!$B$16:$B$17)))</f>
        <v>0.80171381578947365</v>
      </c>
      <c r="O14" s="12">
        <f>IF([1]INFO!$B$24=1,$I$22-I14,$H$22-H14)</f>
        <v>1.0116666666666667</v>
      </c>
      <c r="P14" s="12">
        <f t="shared" si="2"/>
        <v>-0.45524999999999999</v>
      </c>
      <c r="Q14" s="90">
        <f t="shared" si="3"/>
        <v>0.54475000000000007</v>
      </c>
      <c r="R14" s="15">
        <f>(Q14*(SUM([1]INFO!$B$18:$B$21)))+(VLOOKUP(Table2!B14,'2223Table2'!$B$1:$O$21,MATCH("FWD BOOST",'2223Table2'!$B$1:$O$1,0),0)*(SUM([1]INFO!$B$16:$B$17)))</f>
        <v>0.58807236842105259</v>
      </c>
    </row>
    <row r="15" spans="1:20">
      <c r="A15" s="19" t="s">
        <v>2782</v>
      </c>
      <c r="B15" s="19" t="str">
        <f>[2]TEAMS!$J15</f>
        <v>MUN</v>
      </c>
      <c r="C15" s="17">
        <f>VLOOKUP($A15,Table!$B$1:$C$200,MATCH("MP",Table!$B$1:$C$1,0),0)</f>
        <v>5</v>
      </c>
      <c r="D15" s="17">
        <f>VLOOKUP($A15,Table!$B$1:$M$200,MATCH("xG",Table!$B$1:$M$1,0),0)</f>
        <v>9</v>
      </c>
      <c r="E15" s="17">
        <f>VLOOKUP($A15,Table!$B$1:$M$200,MATCH("xGA",Table!$B$1:$M$1,0),0)</f>
        <v>9.1</v>
      </c>
      <c r="F15" s="12">
        <f>(VLOOKUP($A15,Table!$B$1:$M$200,MATCH("xG",Table!$B$1:$V$1,0),0))/(VLOOKUP($A15,Table!$B$1:$M$200,MATCH("MP",Table!$B$1:$V$1,0),0))</f>
        <v>1.8</v>
      </c>
      <c r="G15" s="12">
        <f>IFERROR(VLOOKUP(B15,[1]TRANSFER!$E$251:$O$271,MATCH($G$1,[1]TRANSFER!$E$251:$O$251,0),0),0)</f>
        <v>2</v>
      </c>
      <c r="H15" s="12">
        <f>(VLOOKUP($A15,Table!$B$1:$M$200,MATCH("xGA",Table!$B$1:$X$1,0),0))/(VLOOKUP($A15,Table!$B$1:$M$200,MATCH("MP",Table!$B$1:$X$1,0),0))</f>
        <v>1.8199999999999998</v>
      </c>
      <c r="I15" s="12">
        <f>IFERROR(VLOOKUP(B15,[1]TRANSFER!$E$251:$O$271,MATCH($I$1,[1]TRANSFER!$E$251:$O$251,0),0),0)</f>
        <v>1.85</v>
      </c>
      <c r="J15" s="12">
        <f>VLOOKUP($A15,Table!$B$1:$O$200,MATCH("xGD/90",Table!$B$1:$O$1,0),0)</f>
        <v>-0.03</v>
      </c>
      <c r="K15" s="12">
        <f>IF([1]INFO!$B$24=1,$G$22-G15,$F$22-F15)</f>
        <v>-0.34874999999999967</v>
      </c>
      <c r="L15" s="13">
        <f t="shared" si="0"/>
        <v>-0.10462499999999991</v>
      </c>
      <c r="M15" s="90">
        <f t="shared" si="1"/>
        <v>0.89537500000000003</v>
      </c>
      <c r="N15" s="14">
        <f>(M15*(SUM([1]INFO!$B$18:$B$21)))+(VLOOKUP(Table2!B15,'2223Table2'!$B$1:$O$21,MATCH("DEF BOOST",'2223Table2'!$B$1:$O$1,0),0)*(SUM([1]INFO!$B$16:$B$17)))</f>
        <v>0.87684539473684209</v>
      </c>
      <c r="O15" s="12">
        <f>IF([1]INFO!$B$24=1,$I$22-I15,$H$22-H15)</f>
        <v>-0.16333333333333333</v>
      </c>
      <c r="P15" s="12">
        <f t="shared" si="2"/>
        <v>7.3499999999999996E-2</v>
      </c>
      <c r="Q15" s="90">
        <f t="shared" si="3"/>
        <v>1.0734999999999999</v>
      </c>
      <c r="R15" s="15">
        <f>(Q15*(SUM([1]INFO!$B$18:$B$21)))+(VLOOKUP(Table2!B15,'2223Table2'!$B$1:$O$21,MATCH("FWD BOOST",'2223Table2'!$B$1:$O$1,0),0)*(SUM([1]INFO!$B$16:$B$17)))</f>
        <v>1.0032368421052631</v>
      </c>
    </row>
    <row r="16" spans="1:20">
      <c r="A16" s="19" t="s">
        <v>2776</v>
      </c>
      <c r="B16" s="19" t="str">
        <f>[2]TEAMS!$J16</f>
        <v>NEW</v>
      </c>
      <c r="C16" s="17">
        <f>VLOOKUP($A16,Table!$B$1:$C$200,MATCH("MP",Table!$B$1:$C$1,0),0)</f>
        <v>5</v>
      </c>
      <c r="D16" s="17">
        <f>VLOOKUP($A16,Table!$B$1:$M$200,MATCH("xG",Table!$B$1:$M$1,0),0)</f>
        <v>8.3000000000000007</v>
      </c>
      <c r="E16" s="17">
        <f>VLOOKUP($A16,Table!$B$1:$M$200,MATCH("xGA",Table!$B$1:$M$1,0),0)</f>
        <v>5.4</v>
      </c>
      <c r="F16" s="12">
        <f>(VLOOKUP($A16,Table!$B$1:$M$200,MATCH("xG",Table!$B$1:$V$1,0),0))/(VLOOKUP($A16,Table!$B$1:$M$200,MATCH("MP",Table!$B$1:$V$1,0),0))</f>
        <v>1.6600000000000001</v>
      </c>
      <c r="G16" s="12">
        <f>IFERROR(VLOOKUP(B16,[1]TRANSFER!$E$251:$O$271,MATCH($G$1,[1]TRANSFER!$E$251:$O$251,0),0),0)</f>
        <v>1.7250000000000001</v>
      </c>
      <c r="H16" s="12">
        <f>(VLOOKUP($A16,Table!$B$1:$M$200,MATCH("xGA",Table!$B$1:$X$1,0),0))/(VLOOKUP($A16,Table!$B$1:$M$200,MATCH("MP",Table!$B$1:$X$1,0),0))</f>
        <v>1.08</v>
      </c>
      <c r="I16" s="12">
        <f>IFERROR(VLOOKUP(B16,[1]TRANSFER!$E$251:$O$271,MATCH($I$1,[1]TRANSFER!$E$251:$O$251,0),0),0)</f>
        <v>1.2250000000000001</v>
      </c>
      <c r="J16" s="12">
        <f>VLOOKUP($A16,Table!$B$1:$O$200,MATCH("xGD/90",Table!$B$1:$O$1,0),0)</f>
        <v>0.56999999999999995</v>
      </c>
      <c r="K16" s="12">
        <f>IF([1]INFO!$B$24=1,$G$22-G16,$F$22-F16)</f>
        <v>-7.374999999999976E-2</v>
      </c>
      <c r="L16" s="13">
        <f t="shared" si="0"/>
        <v>-2.2124999999999933E-2</v>
      </c>
      <c r="M16" s="90">
        <f t="shared" si="1"/>
        <v>0.97787500000000005</v>
      </c>
      <c r="N16" s="14">
        <f>(M16*(SUM([1]INFO!$B$18:$B$21)))+(VLOOKUP(Table2!B16,'2223Table2'!$B$1:$O$21,MATCH("DEF BOOST",'2223Table2'!$B$1:$O$1,0),0)*(SUM([1]INFO!$B$16:$B$17)))</f>
        <v>0.89599013157894736</v>
      </c>
      <c r="O16" s="12">
        <f>IF([1]INFO!$B$24=1,$I$22-I16,$H$22-H16)</f>
        <v>0.46166666666666667</v>
      </c>
      <c r="P16" s="12">
        <f t="shared" si="2"/>
        <v>-0.20774999999999999</v>
      </c>
      <c r="Q16" s="90">
        <f t="shared" si="3"/>
        <v>0.79225000000000001</v>
      </c>
      <c r="R16" s="15">
        <f>(Q16*(SUM([1]INFO!$B$18:$B$21)))+(VLOOKUP(Table2!B16,'2223Table2'!$B$1:$O$21,MATCH("FWD BOOST",'2223Table2'!$B$1:$O$1,0),0)*(SUM([1]INFO!$B$16:$B$17)))</f>
        <v>0.81998026315789463</v>
      </c>
    </row>
    <row r="17" spans="1:18">
      <c r="A17" s="19" t="s">
        <v>2789</v>
      </c>
      <c r="B17" s="19" t="str">
        <f>[2]TEAMS!$J17</f>
        <v>NFO</v>
      </c>
      <c r="C17" s="17">
        <f>VLOOKUP($A17,Table!$B$1:$C$200,MATCH("MP",Table!$B$1:$C$1,0),0)</f>
        <v>5</v>
      </c>
      <c r="D17" s="17">
        <f>VLOOKUP($A17,Table!$B$1:$M$200,MATCH("xG",Table!$B$1:$M$1,0),0)</f>
        <v>5.3</v>
      </c>
      <c r="E17" s="17">
        <f>VLOOKUP($A17,Table!$B$1:$M$200,MATCH("xGA",Table!$B$1:$M$1,0),0)</f>
        <v>7</v>
      </c>
      <c r="F17" s="12">
        <f>(VLOOKUP($A17,Table!$B$1:$M$200,MATCH("xG",Table!$B$1:$V$1,0),0))/(VLOOKUP($A17,Table!$B$1:$M$200,MATCH("MP",Table!$B$1:$V$1,0),0))</f>
        <v>1.06</v>
      </c>
      <c r="G17" s="12">
        <f>IFERROR(VLOOKUP(B17,[1]TRANSFER!$E$251:$O$271,MATCH($G$1,[1]TRANSFER!$E$251:$O$251,0),0),0)</f>
        <v>1.125</v>
      </c>
      <c r="H17" s="12">
        <f>(VLOOKUP($A17,Table!$B$1:$M$200,MATCH("xGA",Table!$B$1:$X$1,0),0))/(VLOOKUP($A17,Table!$B$1:$M$200,MATCH("MP",Table!$B$1:$X$1,0),0))</f>
        <v>1.4</v>
      </c>
      <c r="I17" s="12">
        <f>IFERROR(VLOOKUP(B17,[1]TRANSFER!$E$251:$O$271,MATCH($I$1,[1]TRANSFER!$E$251:$O$251,0),0),0)</f>
        <v>1.6</v>
      </c>
      <c r="J17" s="12">
        <f>VLOOKUP($A17,Table!$B$1:$O$200,MATCH("xGD/90",Table!$B$1:$O$1,0),0)</f>
        <v>-0.34</v>
      </c>
      <c r="K17" s="12">
        <f>IF([1]INFO!$B$24=1,$G$22-G17,$F$22-F17)</f>
        <v>0.52625000000000033</v>
      </c>
      <c r="L17" s="13">
        <f t="shared" si="0"/>
        <v>0.15787500000000013</v>
      </c>
      <c r="M17" s="90">
        <f t="shared" si="1"/>
        <v>1.1578750000000002</v>
      </c>
      <c r="N17" s="14">
        <f>(M17*(SUM([1]INFO!$B$18:$B$21)))+(VLOOKUP(Table2!B17,'2223Table2'!$B$1:$O$21,MATCH("DEF BOOST",'2223Table2'!$B$1:$O$1,0),0)*(SUM([1]INFO!$B$16:$B$17)))</f>
        <v>1.1575690789473685</v>
      </c>
      <c r="O17" s="12">
        <f>IF([1]INFO!$B$24=1,$I$22-I17,$H$22-H17)</f>
        <v>8.666666666666667E-2</v>
      </c>
      <c r="P17" s="12">
        <f t="shared" si="2"/>
        <v>-3.9E-2</v>
      </c>
      <c r="Q17" s="90">
        <f t="shared" si="3"/>
        <v>0.96099999999999997</v>
      </c>
      <c r="R17" s="15">
        <f>(Q17*(SUM([1]INFO!$B$18:$B$21)))+(VLOOKUP(Table2!B17,'2223Table2'!$B$1:$O$21,MATCH("FWD BOOST",'2223Table2'!$B$1:$O$1,0),0)*(SUM([1]INFO!$B$16:$B$17)))</f>
        <v>1.0559342105263156</v>
      </c>
    </row>
    <row r="18" spans="1:18">
      <c r="A18" s="19" t="s">
        <v>2791</v>
      </c>
      <c r="B18" s="19" t="str">
        <f>[2]TEAMS!$J18</f>
        <v>SHU</v>
      </c>
      <c r="C18" s="17">
        <f>VLOOKUP($A18,Table!$B$1:$C$200,MATCH("MP",Table!$B$1:$C$1,0),0)</f>
        <v>5</v>
      </c>
      <c r="D18" s="17">
        <f>VLOOKUP($A18,Table!$B$1:$M$200,MATCH("xG",Table!$B$1:$M$1,0),0)</f>
        <v>3.5</v>
      </c>
      <c r="E18" s="17">
        <f>VLOOKUP($A18,Table!$B$1:$M$200,MATCH("xGA",Table!$B$1:$M$1,0),0)</f>
        <v>11.4</v>
      </c>
      <c r="F18" s="12">
        <f>(VLOOKUP($A18,Table!$B$1:$M$200,MATCH("xG",Table!$B$1:$V$1,0),0))/(VLOOKUP($A18,Table!$B$1:$M$200,MATCH("MP",Table!$B$1:$V$1,0),0))</f>
        <v>0.7</v>
      </c>
      <c r="G18" s="12">
        <f>IFERROR(VLOOKUP(B18,[1]TRANSFER!$E$251:$O$271,MATCH($G$1,[1]TRANSFER!$E$251:$O$251,0),0),0)</f>
        <v>0.72499999999999998</v>
      </c>
      <c r="H18" s="12">
        <f>(VLOOKUP($A18,Table!$B$1:$M$200,MATCH("xGA",Table!$B$1:$X$1,0),0))/(VLOOKUP($A18,Table!$B$1:$M$200,MATCH("MP",Table!$B$1:$X$1,0),0))</f>
        <v>2.2800000000000002</v>
      </c>
      <c r="I18" s="12">
        <f>IFERROR(VLOOKUP(B18,[1]TRANSFER!$E$251:$O$271,MATCH($I$1,[1]TRANSFER!$E$251:$O$251,0),0),0)</f>
        <v>2.3250000000000002</v>
      </c>
      <c r="J18" s="12">
        <f>VLOOKUP($A18,Table!$B$1:$O$200,MATCH("xGD/90",Table!$B$1:$O$1,0),0)</f>
        <v>-1.58</v>
      </c>
      <c r="K18" s="12">
        <f>IF([1]INFO!$B$24=1,$G$22-G18,$F$22-F18)</f>
        <v>0.92625000000000035</v>
      </c>
      <c r="L18" s="13">
        <f t="shared" si="0"/>
        <v>0.27787500000000015</v>
      </c>
      <c r="M18" s="90">
        <f t="shared" si="1"/>
        <v>1.2778750000000001</v>
      </c>
      <c r="N18" s="14">
        <f>(M18*(SUM([1]INFO!$B$18:$B$21)))+(VLOOKUP(Table2!B18,'2223Table2'!$B$1:$O$21,MATCH("DEF BOOST",'2223Table2'!$B$1:$O$1,0),0)*(SUM([1]INFO!$B$16:$B$17)))</f>
        <v>1.1875690789473685</v>
      </c>
      <c r="O18" s="12">
        <f>IF([1]INFO!$B$24=1,$I$22-I18,$H$22-H18)</f>
        <v>-0.63833333333333342</v>
      </c>
      <c r="P18" s="12">
        <f t="shared" si="2"/>
        <v>0.28725000000000001</v>
      </c>
      <c r="Q18" s="90">
        <f t="shared" si="3"/>
        <v>1.28725</v>
      </c>
      <c r="R18" s="15">
        <f>(Q18*(SUM([1]INFO!$B$18:$B$21)))+(VLOOKUP(Table2!B18,'2223Table2'!$B$1:$O$21,MATCH("FWD BOOST",'2223Table2'!$B$1:$O$1,0),0)*(SUM([1]INFO!$B$16:$B$17)))</f>
        <v>1.2427434210526316</v>
      </c>
    </row>
    <row r="19" spans="1:18">
      <c r="A19" s="19" t="s">
        <v>2783</v>
      </c>
      <c r="B19" s="19" t="str">
        <f>[2]TEAMS!$J19</f>
        <v>TOT</v>
      </c>
      <c r="C19" s="17">
        <f>VLOOKUP($A19,Table!$B$1:$C$200,MATCH("MP",Table!$B$1:$C$1,0),0)</f>
        <v>5</v>
      </c>
      <c r="D19" s="17">
        <f>VLOOKUP($A19,Table!$B$1:$M$200,MATCH("xG",Table!$B$1:$M$1,0),0)</f>
        <v>9.4</v>
      </c>
      <c r="E19" s="17">
        <f>VLOOKUP($A19,Table!$B$1:$M$200,MATCH("xGA",Table!$B$1:$M$1,0),0)</f>
        <v>6.9</v>
      </c>
      <c r="F19" s="12">
        <f>(VLOOKUP($A19,Table!$B$1:$M$200,MATCH("xG",Table!$B$1:$V$1,0),0))/(VLOOKUP($A19,Table!$B$1:$M$200,MATCH("MP",Table!$B$1:$V$1,0),0))</f>
        <v>1.8800000000000001</v>
      </c>
      <c r="G19" s="12">
        <f>IFERROR(VLOOKUP(B19,[1]TRANSFER!$E$251:$O$271,MATCH($G$1,[1]TRANSFER!$E$251:$O$251,0),0),0)</f>
        <v>1.825</v>
      </c>
      <c r="H19" s="12">
        <f>(VLOOKUP($A19,Table!$B$1:$M$200,MATCH("xGA",Table!$B$1:$X$1,0),0))/(VLOOKUP($A19,Table!$B$1:$M$200,MATCH("MP",Table!$B$1:$X$1,0),0))</f>
        <v>1.3800000000000001</v>
      </c>
      <c r="I19" s="12">
        <f>IFERROR(VLOOKUP(B19,[1]TRANSFER!$E$251:$O$271,MATCH($I$1,[1]TRANSFER!$E$251:$O$251,0),0),0)</f>
        <v>1.575</v>
      </c>
      <c r="J19" s="12">
        <f>VLOOKUP($A19,Table!$B$1:$O$200,MATCH("xGD/90",Table!$B$1:$O$1,0),0)</f>
        <v>0.5</v>
      </c>
      <c r="K19" s="12">
        <f>IF([1]INFO!$B$24=1,$G$22-G19,$F$22-F19)</f>
        <v>-0.17374999999999963</v>
      </c>
      <c r="L19" s="13">
        <f t="shared" si="0"/>
        <v>-5.2124999999999894E-2</v>
      </c>
      <c r="M19" s="90">
        <f t="shared" si="1"/>
        <v>0.94787500000000013</v>
      </c>
      <c r="N19" s="14">
        <f>(M19*(SUM([1]INFO!$B$18:$B$21)))+(VLOOKUP(Table2!B19,'2223Table2'!$B$1:$O$21,MATCH("DEF BOOST",'2223Table2'!$B$1:$O$1,0),0)*(SUM([1]INFO!$B$16:$B$17)))</f>
        <v>0.94362171052631583</v>
      </c>
      <c r="O19" s="12">
        <f>IF([1]INFO!$B$24=1,$I$22-I19,$H$22-H19)</f>
        <v>0.1116666666666668</v>
      </c>
      <c r="P19" s="12">
        <f t="shared" si="2"/>
        <v>-5.0250000000000059E-2</v>
      </c>
      <c r="Q19" s="90">
        <f t="shared" si="3"/>
        <v>0.94974999999999998</v>
      </c>
      <c r="R19" s="15">
        <f>(Q19*(SUM([1]INFO!$B$18:$B$21)))+(VLOOKUP(Table2!B19,'2223Table2'!$B$1:$O$21,MATCH("FWD BOOST",'2223Table2'!$B$1:$O$1,0),0)*(SUM([1]INFO!$B$16:$B$17)))</f>
        <v>0.93583552631578937</v>
      </c>
    </row>
    <row r="20" spans="1:18">
      <c r="A20" s="19" t="s">
        <v>2786</v>
      </c>
      <c r="B20" s="19" t="str">
        <f>[2]TEAMS!$J20</f>
        <v>WHU</v>
      </c>
      <c r="C20" s="17">
        <f>VLOOKUP($A20,Table!$B$1:$C$200,MATCH("MP",Table!$B$1:$C$1,0),0)</f>
        <v>5</v>
      </c>
      <c r="D20" s="17">
        <f>VLOOKUP($A20,Table!$B$1:$M$200,MATCH("xG",Table!$B$1:$M$1,0),0)</f>
        <v>7.9</v>
      </c>
      <c r="E20" s="17">
        <f>VLOOKUP($A20,Table!$B$1:$M$200,MATCH("xGA",Table!$B$1:$M$1,0),0)</f>
        <v>10.199999999999999</v>
      </c>
      <c r="F20" s="12">
        <f>(VLOOKUP($A20,Table!$B$1:$M$200,MATCH("xG",Table!$B$1:$V$1,0),0))/(VLOOKUP($A20,Table!$B$1:$M$200,MATCH("MP",Table!$B$1:$V$1,0),0))</f>
        <v>1.58</v>
      </c>
      <c r="G20" s="12">
        <f>IFERROR(VLOOKUP(B20,[1]TRANSFER!$E$251:$O$271,MATCH($G$1,[1]TRANSFER!$E$251:$O$251,0),0),0)</f>
        <v>1.7250000000000001</v>
      </c>
      <c r="H20" s="12">
        <f>(VLOOKUP($A20,Table!$B$1:$M$200,MATCH("xGA",Table!$B$1:$X$1,0),0))/(VLOOKUP($A20,Table!$B$1:$M$200,MATCH("MP",Table!$B$1:$X$1,0),0))</f>
        <v>2.04</v>
      </c>
      <c r="I20" s="12">
        <f>IFERROR(VLOOKUP(B20,[1]TRANSFER!$E$251:$O$271,MATCH($I$1,[1]TRANSFER!$E$251:$O$251,0),0),0)</f>
        <v>1.675</v>
      </c>
      <c r="J20" s="12">
        <f>VLOOKUP($A20,Table!$B$1:$O$200,MATCH("xGD/90",Table!$B$1:$O$1,0),0)</f>
        <v>-0.47</v>
      </c>
      <c r="K20" s="12">
        <f>IF([1]INFO!$B$24=1,$G$22-G20,$F$22-F20)</f>
        <v>-7.374999999999976E-2</v>
      </c>
      <c r="L20" s="13">
        <f t="shared" si="0"/>
        <v>-2.2124999999999933E-2</v>
      </c>
      <c r="M20" s="90">
        <f t="shared" si="1"/>
        <v>0.97787500000000005</v>
      </c>
      <c r="N20" s="14">
        <f>(M20*(SUM([1]INFO!$B$18:$B$21)))+(VLOOKUP(Table2!B20,'2223Table2'!$B$1:$O$21,MATCH("DEF BOOST",'2223Table2'!$B$1:$O$1,0),0)*(SUM([1]INFO!$B$16:$B$17)))</f>
        <v>1.0154638157894738</v>
      </c>
      <c r="O20" s="12">
        <f>IF([1]INFO!$B$24=1,$I$22-I20,$H$22-H20)</f>
        <v>1.1666666666666714E-2</v>
      </c>
      <c r="P20" s="12">
        <f t="shared" si="2"/>
        <v>-5.2500000000000211E-3</v>
      </c>
      <c r="Q20" s="90">
        <f t="shared" si="3"/>
        <v>0.99475000000000002</v>
      </c>
      <c r="R20" s="15">
        <f>(Q20*(SUM([1]INFO!$B$18:$B$21)))+(VLOOKUP(Table2!B20,'2223Table2'!$B$1:$O$21,MATCH("FWD BOOST",'2223Table2'!$B$1:$O$1,0),0)*(SUM([1]INFO!$B$16:$B$17)))</f>
        <v>0.98438815789473677</v>
      </c>
    </row>
    <row r="21" spans="1:18">
      <c r="A21" s="19" t="s">
        <v>2792</v>
      </c>
      <c r="B21" s="19" t="str">
        <f>[2]TEAMS!$J21</f>
        <v>WOL</v>
      </c>
      <c r="C21" s="17">
        <f>VLOOKUP($A21,Table!$B$1:$C$200,MATCH("MP",Table!$B$1:$C$1,0),0)</f>
        <v>5</v>
      </c>
      <c r="D21" s="17">
        <f>VLOOKUP($A21,Table!$B$1:$M$200,MATCH("xG",Table!$B$1:$M$1,0),0)</f>
        <v>7.1</v>
      </c>
      <c r="E21" s="17">
        <f>VLOOKUP($A21,Table!$B$1:$M$200,MATCH("xGA",Table!$B$1:$M$1,0),0)</f>
        <v>10.3</v>
      </c>
      <c r="F21" s="12">
        <f>(VLOOKUP($A21,Table!$B$1:$M$200,MATCH("xG",Table!$B$1:$V$1,0),0))/(VLOOKUP($A21,Table!$B$1:$M$200,MATCH("MP",Table!$B$1:$V$1,0),0))</f>
        <v>1.42</v>
      </c>
      <c r="G21" s="12">
        <f>IFERROR(VLOOKUP(B21,[1]TRANSFER!$E$251:$O$271,MATCH($G$1,[1]TRANSFER!$E$251:$O$251,0),0),0)</f>
        <v>1.625</v>
      </c>
      <c r="H21" s="12">
        <f>(VLOOKUP($A21,Table!$B$1:$M$200,MATCH("xGA",Table!$B$1:$X$1,0),0))/(VLOOKUP($A21,Table!$B$1:$M$200,MATCH("MP",Table!$B$1:$X$1,0),0))</f>
        <v>2.06</v>
      </c>
      <c r="I21" s="12">
        <f>IFERROR(VLOOKUP(B21,[1]TRANSFER!$E$251:$O$271,MATCH($I$1,[1]TRANSFER!$E$251:$O$251,0),0),0)</f>
        <v>1.95</v>
      </c>
      <c r="J21" s="12">
        <f>VLOOKUP($A21,Table!$B$1:$O$200,MATCH("xGD/90",Table!$B$1:$O$1,0),0)</f>
        <v>-0.64</v>
      </c>
      <c r="K21" s="12">
        <f>IF([1]INFO!$B$24=1,$G$22-G21,$F$22-F21)</f>
        <v>2.6250000000000329E-2</v>
      </c>
      <c r="L21" s="13">
        <f t="shared" si="0"/>
        <v>7.8750000000000989E-3</v>
      </c>
      <c r="M21" s="90">
        <f t="shared" si="1"/>
        <v>1.0078750000000001</v>
      </c>
      <c r="N21" s="14">
        <f>(M21*(SUM([1]INFO!$B$18:$B$21)))+(VLOOKUP(Table2!B21,'2223Table2'!$B$1:$O$21,MATCH("DEF BOOST",'2223Table2'!$B$1:$O$1,0),0)*(SUM([1]INFO!$B$16:$B$17)))</f>
        <v>1.0952006578947369</v>
      </c>
      <c r="O21" s="12">
        <f>IF([1]INFO!$B$24=1,$I$22-I21,$H$22-H21)</f>
        <v>-0.2633333333333332</v>
      </c>
      <c r="P21" s="12">
        <f t="shared" si="2"/>
        <v>0.11849999999999992</v>
      </c>
      <c r="Q21" s="90">
        <f t="shared" si="3"/>
        <v>1.1184999999999998</v>
      </c>
      <c r="R21" s="15">
        <f>(Q21*(SUM([1]INFO!$B$18:$B$21)))+(VLOOKUP(Table2!B21,'2223Table2'!$B$1:$O$21,MATCH("FWD BOOST",'2223Table2'!$B$1:$O$1,0),0)*(SUM([1]INFO!$B$16:$B$17)))</f>
        <v>1.1252105263157892</v>
      </c>
    </row>
    <row r="22" spans="1:18">
      <c r="A22" s="19">
        <f>COUNTA(A2:A21)</f>
        <v>20</v>
      </c>
      <c r="F22" s="12">
        <f>SUM(F2:F21)/$A$22</f>
        <v>1.5902499999999999</v>
      </c>
      <c r="G22" s="12">
        <f>SUM(G2:G21)/$A$22</f>
        <v>1.6512500000000003</v>
      </c>
      <c r="H22" s="12">
        <f>SUM(H2:H21)/$A$22</f>
        <v>1.6069999999999998</v>
      </c>
      <c r="I22" s="12">
        <f>SUM(I2:I21)/$A$22</f>
        <v>1.6866666666666668</v>
      </c>
    </row>
    <row r="23" spans="1:18">
      <c r="G23" s="49"/>
      <c r="I23" s="49" t="s">
        <v>2382</v>
      </c>
    </row>
    <row r="25" spans="1:18">
      <c r="R25" s="16" t="s">
        <v>1802</v>
      </c>
    </row>
    <row r="26" spans="1:18">
      <c r="R26" s="16" t="s">
        <v>1803</v>
      </c>
    </row>
    <row r="28" spans="1:18" ht="16.5">
      <c r="A28" s="59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tabSelected="1" workbookViewId="0">
      <selection activeCell="S26" sqref="S26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2359</v>
      </c>
      <c r="R2" s="52" t="s">
        <v>64</v>
      </c>
      <c r="S2" s="52" t="s">
        <v>2358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2365</v>
      </c>
      <c r="R3" s="52" t="s">
        <v>84</v>
      </c>
      <c r="S3" s="52" t="s">
        <v>2366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2374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1">
        <v>55.9</v>
      </c>
      <c r="M5" s="91">
        <v>48.9</v>
      </c>
      <c r="N5" s="52">
        <v>7</v>
      </c>
      <c r="O5" s="52">
        <v>0.18</v>
      </c>
      <c r="P5" s="52">
        <v>17078</v>
      </c>
      <c r="Q5" s="52" t="s">
        <v>2368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2364</v>
      </c>
      <c r="R6" s="52" t="s">
        <v>74</v>
      </c>
      <c r="S6" s="52" t="s">
        <v>2363</v>
      </c>
      <c r="T6" s="52"/>
      <c r="U6" s="2"/>
      <c r="V6" s="2"/>
      <c r="W6" s="52"/>
    </row>
    <row r="7" spans="1:23">
      <c r="A7" s="1">
        <v>18</v>
      </c>
      <c r="B7" s="52" t="s">
        <v>2355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2377</v>
      </c>
      <c r="R7" s="52" t="s">
        <v>89</v>
      </c>
      <c r="S7" s="52" t="s">
        <v>2378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2371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6">
        <v>39.299999999999997</v>
      </c>
      <c r="M9" s="86">
        <v>48.1</v>
      </c>
      <c r="N9" s="52">
        <v>-8.8000000000000007</v>
      </c>
      <c r="O9" s="52">
        <v>-0.23</v>
      </c>
      <c r="P9" s="52">
        <v>24952</v>
      </c>
      <c r="Q9" s="52" t="s">
        <v>2370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1">
        <v>45.2</v>
      </c>
      <c r="M10" s="91">
        <v>65.7</v>
      </c>
      <c r="N10" s="52">
        <v>-20.5</v>
      </c>
      <c r="O10" s="52">
        <v>-0.54</v>
      </c>
      <c r="P10" s="52">
        <v>37180</v>
      </c>
      <c r="Q10" s="52" t="s">
        <v>2376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2369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2362</v>
      </c>
      <c r="R12" s="52" t="s">
        <v>80</v>
      </c>
      <c r="S12" s="52" t="s">
        <v>2363</v>
      </c>
      <c r="T12" s="52"/>
      <c r="U12" s="2"/>
      <c r="V12" s="2"/>
      <c r="W12" s="52"/>
    </row>
    <row r="13" spans="1:23">
      <c r="A13" s="1">
        <v>20</v>
      </c>
      <c r="B13" s="52" t="s">
        <v>2381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2380</v>
      </c>
      <c r="R13" s="52" t="s">
        <v>98</v>
      </c>
      <c r="S13" s="52" t="s">
        <v>2378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1">
        <v>31.3</v>
      </c>
      <c r="N14" s="52">
        <v>46.4</v>
      </c>
      <c r="O14" s="52">
        <v>1.22</v>
      </c>
      <c r="P14" s="52">
        <v>53249</v>
      </c>
      <c r="Q14" s="52" t="s">
        <v>2357</v>
      </c>
      <c r="R14" s="52" t="s">
        <v>66</v>
      </c>
      <c r="S14" s="52" t="s">
        <v>2358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2360</v>
      </c>
      <c r="R15" s="52" t="s">
        <v>70</v>
      </c>
      <c r="S15" s="52" t="s">
        <v>2358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2361</v>
      </c>
      <c r="R16" s="52" t="s">
        <v>68</v>
      </c>
      <c r="S16" s="52" t="s">
        <v>2358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2375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2356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6">
        <v>67.2</v>
      </c>
      <c r="N18" s="52">
        <v>-19.8</v>
      </c>
      <c r="O18" s="52">
        <v>-0.52</v>
      </c>
      <c r="P18" s="52">
        <v>34626</v>
      </c>
      <c r="Q18" s="52" t="s">
        <v>2379</v>
      </c>
      <c r="R18" s="52" t="s">
        <v>90</v>
      </c>
      <c r="S18" s="52" t="s">
        <v>2378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1">
        <v>49.7</v>
      </c>
      <c r="N19" s="52">
        <v>7.4</v>
      </c>
      <c r="O19" s="52">
        <v>0.19</v>
      </c>
      <c r="P19" s="52">
        <v>61585</v>
      </c>
      <c r="Q19" s="52" t="s">
        <v>2367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1">
        <v>49.2</v>
      </c>
      <c r="M20" s="91">
        <v>53</v>
      </c>
      <c r="N20" s="52">
        <v>-3.9</v>
      </c>
      <c r="O20" s="52">
        <v>-0.1</v>
      </c>
      <c r="P20" s="52">
        <v>62462</v>
      </c>
      <c r="Q20" s="52" t="s">
        <v>2373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2372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2384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2383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2357</v>
      </c>
      <c r="R33" s="48" t="s">
        <v>66</v>
      </c>
      <c r="S33" s="48" t="s">
        <v>2358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2359</v>
      </c>
      <c r="R34" s="48" t="s">
        <v>64</v>
      </c>
      <c r="S34" s="48" t="s">
        <v>2358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2360</v>
      </c>
      <c r="R35" s="48" t="s">
        <v>70</v>
      </c>
      <c r="S35" s="48" t="s">
        <v>2358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2361</v>
      </c>
      <c r="R36" s="48" t="s">
        <v>68</v>
      </c>
      <c r="S36" s="48" t="s">
        <v>2358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2362</v>
      </c>
      <c r="R37" s="48" t="s">
        <v>80</v>
      </c>
      <c r="S37" s="48" t="s">
        <v>2363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2364</v>
      </c>
      <c r="R38" s="48" t="s">
        <v>74</v>
      </c>
      <c r="S38" s="48" t="s">
        <v>2363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2365</v>
      </c>
      <c r="R39" s="48" t="s">
        <v>84</v>
      </c>
      <c r="S39" s="48" t="s">
        <v>2366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2367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2368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2369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2370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2371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2372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2373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2374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2375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2376</v>
      </c>
      <c r="R49" s="48" t="s">
        <v>97</v>
      </c>
      <c r="U49" s="2"/>
      <c r="V49" s="2"/>
    </row>
    <row r="50" spans="1:22">
      <c r="A50" s="1">
        <v>18</v>
      </c>
      <c r="B50" s="48" t="s">
        <v>2355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2377</v>
      </c>
      <c r="R50" s="48" t="s">
        <v>89</v>
      </c>
      <c r="S50" s="48" t="s">
        <v>2378</v>
      </c>
      <c r="U50" s="2"/>
      <c r="V50" s="2"/>
    </row>
    <row r="51" spans="1:22">
      <c r="A51" s="1">
        <v>19</v>
      </c>
      <c r="B51" s="48" t="s">
        <v>2356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2379</v>
      </c>
      <c r="R51" s="48" t="s">
        <v>90</v>
      </c>
      <c r="S51" s="48" t="s">
        <v>2378</v>
      </c>
      <c r="U51" s="2"/>
      <c r="V51" s="2"/>
    </row>
    <row r="52" spans="1:22">
      <c r="A52" s="1">
        <v>20</v>
      </c>
      <c r="B52" s="48" t="s">
        <v>2381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2380</v>
      </c>
      <c r="R52" s="48" t="s">
        <v>98</v>
      </c>
      <c r="S52" s="48" t="s">
        <v>2378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2382</v>
      </c>
    </row>
    <row r="25" spans="1:15">
      <c r="O25" s="16" t="s">
        <v>1802</v>
      </c>
    </row>
    <row r="26" spans="1:15">
      <c r="O26" s="16" t="s">
        <v>1803</v>
      </c>
    </row>
    <row r="29" spans="1:15">
      <c r="H29" s="11" t="s">
        <v>2888</v>
      </c>
    </row>
    <row r="30" spans="1:15">
      <c r="H30" s="11" t="s">
        <v>2889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1804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5</v>
      </c>
      <c r="G2" s="32">
        <f>IFERROR(VLOOKUP(A2,PlayingTime!$B$1:$Z$999,MATCH("Min",PlayingTime!$B$2:$Z$2,0),0),0)</f>
        <v>438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438</v>
      </c>
      <c r="L2" s="31">
        <f>IFERROR(VLOOKUP(A2,PlayerStats!$B$1:$Z$999,MATCH("xG",PlayerStats!$B$2:$Z$2,0),0),0)</f>
        <v>7.2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7.2</v>
      </c>
      <c r="Q2" s="31">
        <f>IFERROR(VLOOKUP(A2,PlayerStats!$B$1:$Z$999,MATCH("xAG",PlayerStats!$B$2:$Z$2,0),0),0)</f>
        <v>1.1000000000000001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1.1000000000000001</v>
      </c>
      <c r="V2" s="41">
        <f>IFERROR(VLOOKUP(A2,$X$1:$Y$1000,MATCH("total_points",$X$1:$Y$1,0),0),"")</f>
        <v>45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Callum Wilson</v>
      </c>
      <c r="B3" s="31" t="str">
        <f>IF([1]FINAL!B3=0,"",[1]FINAL!B3)</f>
        <v>Wilson</v>
      </c>
      <c r="C3" s="31" t="str">
        <f>IF([1]FINAL!C3=0,"",[1]FINAL!C3)</f>
        <v>C Wilson</v>
      </c>
      <c r="D3" s="31" t="str">
        <f>IF([1]FINAL!D3=0,"",[1]FINAL!D3)</f>
        <v/>
      </c>
      <c r="E3" s="42" t="str">
        <f>[1]FINAL!M3</f>
        <v>NEW</v>
      </c>
      <c r="F3" s="43">
        <f>IFERROR(VLOOKUP($E3,Table2!$B$1:$C$21,MATCH("MP",Table2!$B$1:$C$1,0),0),"")</f>
        <v>5</v>
      </c>
      <c r="G3" s="32">
        <f>IFERROR(VLOOKUP(A3,PlayingTime!$B$1:$Z$999,MATCH("Min",PlayingTime!$B$2:$Z$2,0),0),0)</f>
        <v>190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190</v>
      </c>
      <c r="L3" s="31">
        <f>IFERROR(VLOOKUP(A3,PlayerStats!$B$1:$Z$999,MATCH("xG",PlayerStats!$B$2:$Z$2,0),0),0)</f>
        <v>2.4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2.4</v>
      </c>
      <c r="Q3" s="31">
        <f>IFERROR(VLOOKUP(A3,PlayerStats!$B$1:$Z$999,MATCH("xAG",PlayerStats!$B$2:$Z$2,0),0),0)</f>
        <v>0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0</v>
      </c>
      <c r="V3" s="41">
        <f t="shared" ref="V3:V66" si="3">IFERROR(VLOOKUP(A3,$X$1:$Y$1000,MATCH("total_points",$X$1:$Y$1,0),0),"")</f>
        <v>18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Darwin Núñez Ribeiro</v>
      </c>
      <c r="B4" s="31" t="str">
        <f>IF([1]FINAL!B4=0,"",[1]FINAL!B4)</f>
        <v>Darwin</v>
      </c>
      <c r="C4" s="31" t="str">
        <f>IF([1]FINAL!C4=0,"",[1]FINAL!C4)</f>
        <v>Darwin Núñez</v>
      </c>
      <c r="D4" s="31" t="str">
        <f>IF([1]FINAL!D4=0,"",[1]FINAL!D4)</f>
        <v>Darwin Nunez</v>
      </c>
      <c r="E4" s="42" t="str">
        <f>[1]FINAL!M4</f>
        <v>LIV</v>
      </c>
      <c r="F4" s="43">
        <f>IFERROR(VLOOKUP($E4,Table2!$B$1:$C$21,MATCH("MP",Table2!$B$1:$C$1,0),0),"")</f>
        <v>5</v>
      </c>
      <c r="G4" s="32">
        <f>IFERROR(VLOOKUP(A4,PlayingTime!$B$1:$Z$999,MATCH("Min",PlayingTime!$B$2:$Z$2,0),0),0)</f>
        <v>0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143</v>
      </c>
      <c r="J4" s="32">
        <f>IFERROR(VLOOKUP(D4,PlayingTime!$B$1:$Z$999,MATCH("Min",PlayingTime!$B$2:$Z$2,0),0),0)</f>
        <v>0</v>
      </c>
      <c r="K4" s="37">
        <f t="shared" si="0"/>
        <v>143</v>
      </c>
      <c r="L4" s="31">
        <f>IFERROR(VLOOKUP(A4,PlayerStats!$B$1:$Z$999,MATCH("xG",PlayerStats!$B$2:$Z$2,0),0),0)</f>
        <v>0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1.8</v>
      </c>
      <c r="O4" s="31">
        <f>IFERROR(VLOOKUP(D4,PlayerStats!$B$1:$Z$999,MATCH("xG",PlayerStats!$B$2:$Z$2,0),0),0)</f>
        <v>0</v>
      </c>
      <c r="P4" s="39">
        <f t="shared" si="1"/>
        <v>1.8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0.5</v>
      </c>
      <c r="T4" s="31">
        <f>IFERROR(VLOOKUP(D4,PlayerStats!$B$1:$Z$999,MATCH("xAG",PlayerStats!$B$2:$Z$2,0),0),0)</f>
        <v>0</v>
      </c>
      <c r="U4" s="39">
        <f t="shared" si="2"/>
        <v>0.5</v>
      </c>
      <c r="V4" s="41">
        <f t="shared" si="3"/>
        <v>22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Harvey Barnes</v>
      </c>
      <c r="B5" s="31" t="str">
        <f>IF([1]FINAL!B5=0,"",[1]FINAL!B5)</f>
        <v>Barnes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5</v>
      </c>
      <c r="G5" s="32">
        <f>IFERROR(VLOOKUP(A5,PlayingTime!$B$1:$Z$999,MATCH("Min",PlayingTime!$B$2:$Z$2,0),0),0)</f>
        <v>176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176</v>
      </c>
      <c r="L5" s="31">
        <f>IFERROR(VLOOKUP(A5,PlayerStats!$B$1:$Z$999,MATCH("xG",PlayerStats!$B$2:$Z$2,0),0),0)</f>
        <v>0.7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0.7</v>
      </c>
      <c r="Q5" s="31">
        <f>IFERROR(VLOOKUP(A5,PlayerStats!$B$1:$Z$999,MATCH("xAG",PlayerStats!$B$2:$Z$2,0),0),0)</f>
        <v>0.9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0.9</v>
      </c>
      <c r="V5" s="41">
        <f t="shared" si="3"/>
        <v>16</v>
      </c>
      <c r="X5" s="42" t="str">
        <f>API!M5&amp;" "&amp;API!V5</f>
        <v>Fábio Ferreira Vieira</v>
      </c>
      <c r="Y5" s="42">
        <f>API!AC5</f>
        <v>14</v>
      </c>
    </row>
    <row r="6" spans="1:25">
      <c r="A6" s="31" t="str">
        <f>IF([1]FINAL!A6=0,"",[1]FINAL!A6)</f>
        <v>Evan Ferguson</v>
      </c>
      <c r="B6" s="31" t="str">
        <f>IF([1]FINAL!B6=0,"",[1]FINAL!B6)</f>
        <v>Ferguson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BHA</v>
      </c>
      <c r="F6" s="43">
        <f>IFERROR(VLOOKUP($E6,Table2!$B$1:$C$21,MATCH("MP",Table2!$B$1:$C$1,0),0),"")</f>
        <v>5</v>
      </c>
      <c r="G6" s="32">
        <f>IFERROR(VLOOKUP(A6,PlayingTime!$B$1:$Z$999,MATCH("Min",PlayingTime!$B$2:$Z$2,0),0),0)</f>
        <v>213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213</v>
      </c>
      <c r="L6" s="31">
        <f>IFERROR(VLOOKUP(A6,PlayerStats!$B$1:$Z$999,MATCH("xG",PlayerStats!$B$2:$Z$2,0),0),0)</f>
        <v>2.4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2.4</v>
      </c>
      <c r="Q6" s="31">
        <f>IFERROR(VLOOKUP(A6,PlayerStats!$B$1:$Z$999,MATCH("xAG",PlayerStats!$B$2:$Z$2,0),0),0)</f>
        <v>0.1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0.1</v>
      </c>
      <c r="V6" s="41">
        <f t="shared" si="3"/>
        <v>26</v>
      </c>
      <c r="X6" s="42" t="str">
        <f>API!M6&amp;" "&amp;API!V6</f>
        <v>Gabriel dos Santos Magalhães</v>
      </c>
      <c r="Y6" s="42">
        <f>API!AC6</f>
        <v>9</v>
      </c>
    </row>
    <row r="7" spans="1:25">
      <c r="A7" s="31" t="str">
        <f>IF([1]FINAL!A7=0,"",[1]FINAL!A7)</f>
        <v>Anthony Elanga</v>
      </c>
      <c r="B7" s="31" t="str">
        <f>IF([1]FINAL!B7=0,"",[1]FINAL!B7)</f>
        <v>Elanga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NFO</v>
      </c>
      <c r="F7" s="43">
        <f>IFERROR(VLOOKUP($E7,Table2!$B$1:$C$21,MATCH("MP",Table2!$B$1:$C$1,0),0),"")</f>
        <v>5</v>
      </c>
      <c r="G7" s="32">
        <f>IFERROR(VLOOKUP(A7,PlayingTime!$B$1:$Z$999,MATCH("Min",PlayingTime!$B$2:$Z$2,0),0),0)</f>
        <v>179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179</v>
      </c>
      <c r="L7" s="31">
        <f>IFERROR(VLOOKUP(A7,PlayerStats!$B$1:$Z$999,MATCH("xG",PlayerStats!$B$2:$Z$2,0),0),0)</f>
        <v>0.6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0.6</v>
      </c>
      <c r="Q7" s="31">
        <f>IFERROR(VLOOKUP(A7,PlayerStats!$B$1:$Z$999,MATCH("xAG",PlayerStats!$B$2:$Z$2,0),0),0)</f>
        <v>0.8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0.8</v>
      </c>
      <c r="V7" s="41">
        <f t="shared" si="3"/>
        <v>15</v>
      </c>
      <c r="X7" s="42" t="str">
        <f>API!M7&amp;" "&amp;API!V7</f>
        <v>Kai Havertz</v>
      </c>
      <c r="Y7" s="42">
        <f>API!AC7</f>
        <v>8</v>
      </c>
    </row>
    <row r="8" spans="1:25">
      <c r="A8" s="31" t="str">
        <f>IF([1]FINAL!A8=0,"",[1]FINAL!A8)</f>
        <v>Manor Solomon</v>
      </c>
      <c r="B8" s="31" t="str">
        <f>IF([1]FINAL!B8=0,"",[1]FINAL!B8)</f>
        <v>Solomon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TOT</v>
      </c>
      <c r="F8" s="43">
        <f>IFERROR(VLOOKUP($E8,Table2!$B$1:$C$21,MATCH("MP",Table2!$B$1:$C$1,0),0),"")</f>
        <v>5</v>
      </c>
      <c r="G8" s="32">
        <f>IFERROR(VLOOKUP(A8,PlayingTime!$B$1:$Z$999,MATCH("Min",PlayingTime!$B$2:$Z$2,0),0),0)</f>
        <v>149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149</v>
      </c>
      <c r="L8" s="31">
        <f>IFERROR(VLOOKUP(A8,PlayerStats!$B$1:$Z$999,MATCH("xG",PlayerStats!$B$2:$Z$2,0),0),0)</f>
        <v>0.4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0.4</v>
      </c>
      <c r="Q8" s="31">
        <f>IFERROR(VLOOKUP(A8,PlayerStats!$B$1:$Z$999,MATCH("xAG",PlayerStats!$B$2:$Z$2,0),0),0)</f>
        <v>0.7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0.7</v>
      </c>
      <c r="V8" s="41">
        <f t="shared" si="3"/>
        <v>12</v>
      </c>
      <c r="X8" s="42" t="str">
        <f>API!M8&amp;" "&amp;API!V8</f>
        <v>Gabriel Fernando de Jesus</v>
      </c>
      <c r="Y8" s="42">
        <f>API!AC8</f>
        <v>8</v>
      </c>
    </row>
    <row r="9" spans="1:25">
      <c r="A9" s="31" t="str">
        <f>IF([1]FINAL!A9=0,"",[1]FINAL!A9)</f>
        <v>Bryan Mbeumo</v>
      </c>
      <c r="B9" s="31" t="str">
        <f>IF([1]FINAL!B9=0,"",[1]FINAL!B9)</f>
        <v>Mbeumo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BRE</v>
      </c>
      <c r="F9" s="43">
        <f>IFERROR(VLOOKUP($E9,Table2!$B$1:$C$21,MATCH("MP",Table2!$B$1:$C$1,0),0),"")</f>
        <v>5</v>
      </c>
      <c r="G9" s="32">
        <f>IFERROR(VLOOKUP(A9,PlayingTime!$B$1:$Z$999,MATCH("Min",PlayingTime!$B$2:$Z$2,0),0),0)</f>
        <v>450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450</v>
      </c>
      <c r="L9" s="31">
        <f>IFERROR(VLOOKUP(A9,PlayerStats!$B$1:$Z$999,MATCH("xG",PlayerStats!$B$2:$Z$2,0),0),0)</f>
        <v>4.0999999999999996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4.0999999999999996</v>
      </c>
      <c r="Q9" s="31">
        <f>IFERROR(VLOOKUP(A9,PlayerStats!$B$1:$Z$999,MATCH("xAG",PlayerStats!$B$2:$Z$2,0),0),0)</f>
        <v>0.6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0.6</v>
      </c>
      <c r="V9" s="41">
        <f t="shared" si="3"/>
        <v>35</v>
      </c>
      <c r="X9" s="42" t="str">
        <f>API!M9&amp;" "&amp;API!V9</f>
        <v>Jorge Luiz Frello Filho</v>
      </c>
      <c r="Y9" s="42">
        <f>API!AC9</f>
        <v>3</v>
      </c>
    </row>
    <row r="10" spans="1:25">
      <c r="A10" s="31" t="str">
        <f>IF([1]FINAL!A10=0,"",[1]FINAL!A10)</f>
        <v>Mohamed Salah</v>
      </c>
      <c r="B10" s="31" t="str">
        <f>IF([1]FINAL!B10=0,"",[1]FINAL!B10)</f>
        <v>Salah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LIV</v>
      </c>
      <c r="F10" s="43">
        <f>IFERROR(VLOOKUP($E10,Table2!$B$1:$C$21,MATCH("MP",Table2!$B$1:$C$1,0),0),"")</f>
        <v>5</v>
      </c>
      <c r="G10" s="32">
        <f>IFERROR(VLOOKUP(A10,PlayingTime!$B$1:$Z$999,MATCH("Min",PlayingTime!$B$2:$Z$2,0),0),0)</f>
        <v>430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430</v>
      </c>
      <c r="L10" s="31">
        <f>IFERROR(VLOOKUP(A10,PlayerStats!$B$1:$Z$999,MATCH("xG",PlayerStats!$B$2:$Z$2,0),0),0)</f>
        <v>2.7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2.7</v>
      </c>
      <c r="Q10" s="31">
        <f>IFERROR(VLOOKUP(A10,PlayerStats!$B$1:$Z$999,MATCH("xAG",PlayerStats!$B$2:$Z$2,0),0),0)</f>
        <v>2.9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2.9</v>
      </c>
      <c r="V10" s="41">
        <f t="shared" si="3"/>
        <v>33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Cameron Archer</v>
      </c>
      <c r="B11" s="31" t="str">
        <f>IF([1]FINAL!B11=0,"",[1]FINAL!B11)</f>
        <v>Archer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SHU</v>
      </c>
      <c r="F11" s="43">
        <f>IFERROR(VLOOKUP($E11,Table2!$B$1:$C$21,MATCH("MP",Table2!$B$1:$C$1,0),0),"")</f>
        <v>5</v>
      </c>
      <c r="G11" s="32">
        <f>IFERROR(VLOOKUP(A11,PlayingTime!$B$1:$Z$999,MATCH("Min",PlayingTime!$B$2:$Z$2,0),0),0)</f>
        <v>164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164</v>
      </c>
      <c r="L11" s="31">
        <f>IFERROR(VLOOKUP(A11,PlayerStats!$B$1:$Z$999,MATCH("xG",PlayerStats!$B$2:$Z$2,0),0),0)</f>
        <v>0.2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0.2</v>
      </c>
      <c r="Q11" s="31">
        <f>IFERROR(VLOOKUP(A11,PlayerStats!$B$1:$Z$999,MATCH("xAG",PlayerStats!$B$2:$Z$2,0),0),0)</f>
        <v>0.1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0.1</v>
      </c>
      <c r="V11" s="41">
        <f t="shared" si="3"/>
        <v>13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Bukayo Saka</v>
      </c>
      <c r="B12" s="31" t="str">
        <f>IF([1]FINAL!B12=0,"",[1]FINAL!B12)</f>
        <v>Saka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ARS</v>
      </c>
      <c r="F12" s="43">
        <f>IFERROR(VLOOKUP($E12,Table2!$B$1:$C$21,MATCH("MP",Table2!$B$1:$C$1,0),0),"")</f>
        <v>5</v>
      </c>
      <c r="G12" s="32">
        <f>IFERROR(VLOOKUP(A12,PlayingTime!$B$1:$Z$999,MATCH("Min",PlayingTime!$B$2:$Z$2,0),0),0)</f>
        <v>448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448</v>
      </c>
      <c r="L12" s="31">
        <f>IFERROR(VLOOKUP(A12,PlayerStats!$B$1:$Z$999,MATCH("xG",PlayerStats!$B$2:$Z$2,0),0),0)</f>
        <v>2.2000000000000002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2.2000000000000002</v>
      </c>
      <c r="Q12" s="31">
        <f>IFERROR(VLOOKUP(A12,PlayerStats!$B$1:$Z$999,MATCH("xAG",PlayerStats!$B$2:$Z$2,0),0),0)</f>
        <v>1.3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1.3</v>
      </c>
      <c r="V12" s="41">
        <f t="shared" si="3"/>
        <v>31</v>
      </c>
      <c r="X12" s="42" t="str">
        <f>API!M12&amp;" "&amp;API!V12</f>
        <v>Gabriel Martinelli Silva</v>
      </c>
      <c r="Y12" s="42">
        <f>API!AC12</f>
        <v>16</v>
      </c>
    </row>
    <row r="13" spans="1:25">
      <c r="A13" s="31" t="str">
        <f>IF([1]FINAL!A13=0,"",[1]FINAL!A13)</f>
        <v>Julián Álvarez</v>
      </c>
      <c r="B13" s="31" t="str">
        <f>IF([1]FINAL!B13=0,"",[1]FINAL!B13)</f>
        <v>J.Alvarez</v>
      </c>
      <c r="C13" s="31" t="str">
        <f>IF([1]FINAL!C13=0,"",[1]FINAL!C13)</f>
        <v>Alvarez</v>
      </c>
      <c r="D13" s="31" t="str">
        <f>IF([1]FINAL!D13=0,"",[1]FINAL!D13)</f>
        <v>Julian Alvarez</v>
      </c>
      <c r="E13" s="42" t="str">
        <f>[1]FINAL!M13</f>
        <v>MCI</v>
      </c>
      <c r="F13" s="43">
        <f>IFERROR(VLOOKUP($E13,Table2!$B$1:$C$21,MATCH("MP",Table2!$B$1:$C$1,0),0),"")</f>
        <v>5</v>
      </c>
      <c r="G13" s="32">
        <f>IFERROR(VLOOKUP(A13,PlayingTime!$B$1:$Z$999,MATCH("Min",PlayingTime!$B$2:$Z$2,0),0),0)</f>
        <v>449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449</v>
      </c>
      <c r="L13" s="31">
        <f>IFERROR(VLOOKUP(A13,PlayerStats!$B$1:$Z$999,MATCH("xG",PlayerStats!$B$2:$Z$2,0),0),0)</f>
        <v>1.9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1.9</v>
      </c>
      <c r="Q13" s="31">
        <f>IFERROR(VLOOKUP(A13,PlayerStats!$B$1:$Z$999,MATCH("xAG",PlayerStats!$B$2:$Z$2,0),0),0)</f>
        <v>1.1000000000000001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1.1000000000000001</v>
      </c>
      <c r="V13" s="41">
        <f t="shared" si="3"/>
        <v>37</v>
      </c>
      <c r="X13" s="42" t="str">
        <f>API!M13&amp;" "&amp;API!V13</f>
        <v>Eddie Nketiah</v>
      </c>
      <c r="Y13" s="42">
        <f>API!AC13</f>
        <v>22</v>
      </c>
    </row>
    <row r="14" spans="1:25">
      <c r="A14" s="31" t="str">
        <f>IF([1]FINAL!A14=0,"",[1]FINAL!A14)</f>
        <v>James Maddison</v>
      </c>
      <c r="B14" s="31" t="str">
        <f>IF([1]FINAL!B14=0,"",[1]FINAL!B14)</f>
        <v>Maddison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5</v>
      </c>
      <c r="G14" s="32">
        <f>IFERROR(VLOOKUP(A14,PlayingTime!$B$1:$Z$999,MATCH("Min",PlayingTime!$B$2:$Z$2,0),0),0)</f>
        <v>427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427</v>
      </c>
      <c r="L14" s="31">
        <f>IFERROR(VLOOKUP(A14,PlayerStats!$B$1:$Z$999,MATCH("xG",PlayerStats!$B$2:$Z$2,0),0),0)</f>
        <v>1.8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1.8</v>
      </c>
      <c r="Q14" s="31">
        <f>IFERROR(VLOOKUP(A14,PlayerStats!$B$1:$Z$999,MATCH("xAG",PlayerStats!$B$2:$Z$2,0),0),0)</f>
        <v>1.2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1.2</v>
      </c>
      <c r="V14" s="41">
        <f t="shared" si="3"/>
        <v>30</v>
      </c>
      <c r="X14" s="42" t="str">
        <f>API!M14&amp;" "&amp;API!V14</f>
        <v>Martin Ødegaard</v>
      </c>
      <c r="Y14" s="42">
        <f>API!AC14</f>
        <v>25</v>
      </c>
    </row>
    <row r="15" spans="1:25">
      <c r="A15" s="31" t="str">
        <f>IF([1]FINAL!A15=0,"",[1]FINAL!A15)</f>
        <v>Phil Foden</v>
      </c>
      <c r="B15" s="31" t="str">
        <f>IF([1]FINAL!B15=0,"",[1]FINAL!B15)</f>
        <v>Foden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MCI</v>
      </c>
      <c r="F15" s="43">
        <f>IFERROR(VLOOKUP($E15,Table2!$B$1:$C$21,MATCH("MP",Table2!$B$1:$C$1,0),0),"")</f>
        <v>5</v>
      </c>
      <c r="G15" s="32">
        <f>IFERROR(VLOOKUP(A15,PlayingTime!$B$1:$Z$999,MATCH("Min",PlayingTime!$B$2:$Z$2,0),0),0)</f>
        <v>340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340</v>
      </c>
      <c r="L15" s="31">
        <f>IFERROR(VLOOKUP(A15,PlayerStats!$B$1:$Z$999,MATCH("xG",PlayerStats!$B$2:$Z$2,0),0),0)</f>
        <v>0.7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0.7</v>
      </c>
      <c r="Q15" s="31">
        <f>IFERROR(VLOOKUP(A15,PlayerStats!$B$1:$Z$999,MATCH("xAG",PlayerStats!$B$2:$Z$2,0),0),0)</f>
        <v>1.1000000000000001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1.1000000000000001</v>
      </c>
      <c r="V15" s="41">
        <f t="shared" si="3"/>
        <v>23</v>
      </c>
      <c r="X15" s="42" t="str">
        <f>API!M15&amp;" "&amp;API!V15</f>
        <v>Thomas Partey</v>
      </c>
      <c r="Y15" s="42">
        <f>API!AC15</f>
        <v>6</v>
      </c>
    </row>
    <row r="16" spans="1:25">
      <c r="A16" s="31" t="str">
        <f>IF([1]FINAL!A16=0,"",[1]FINAL!A16)</f>
        <v>Taiwo Awoniyi</v>
      </c>
      <c r="B16" s="31" t="str">
        <f>IF([1]FINAL!B16=0,"",[1]FINAL!B16)</f>
        <v>Awoniyi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NFO</v>
      </c>
      <c r="F16" s="43">
        <f>IFERROR(VLOOKUP($E16,Table2!$B$1:$C$21,MATCH("MP",Table2!$B$1:$C$1,0),0),"")</f>
        <v>5</v>
      </c>
      <c r="G16" s="32">
        <f>IFERROR(VLOOKUP(A16,PlayingTime!$B$1:$Z$999,MATCH("Min",PlayingTime!$B$2:$Z$2,0),0),0)</f>
        <v>334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334</v>
      </c>
      <c r="L16" s="31">
        <f>IFERROR(VLOOKUP(A16,PlayerStats!$B$1:$Z$999,MATCH("xG",PlayerStats!$B$2:$Z$2,0),0),0)</f>
        <v>1.8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1.8</v>
      </c>
      <c r="Q16" s="31">
        <f>IFERROR(VLOOKUP(A16,PlayerStats!$B$1:$Z$999,MATCH("xAG",PlayerStats!$B$2:$Z$2,0),0),0)</f>
        <v>0.6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0.6</v>
      </c>
      <c r="V16" s="41">
        <f t="shared" si="3"/>
        <v>30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Jarrod Bowen</v>
      </c>
      <c r="B17" s="31" t="str">
        <f>IF([1]FINAL!B17=0,"",[1]FINAL!B17)</f>
        <v>Bowen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WHU</v>
      </c>
      <c r="F17" s="43">
        <f>IFERROR(VLOOKUP($E17,Table2!$B$1:$C$21,MATCH("MP",Table2!$B$1:$C$1,0),0),"")</f>
        <v>5</v>
      </c>
      <c r="G17" s="32">
        <f>IFERROR(VLOOKUP(A17,PlayingTime!$B$1:$Z$999,MATCH("Min",PlayingTime!$B$2:$Z$2,0),0),0)</f>
        <v>450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450</v>
      </c>
      <c r="L17" s="31">
        <f>IFERROR(VLOOKUP(A17,PlayerStats!$B$1:$Z$999,MATCH("xG",PlayerStats!$B$2:$Z$2,0),0),0)</f>
        <v>2.2999999999999998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2.2999999999999998</v>
      </c>
      <c r="Q17" s="31">
        <f>IFERROR(VLOOKUP(A17,PlayerStats!$B$1:$Z$999,MATCH("xAG",PlayerStats!$B$2:$Z$2,0),0),0)</f>
        <v>0.5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0.5</v>
      </c>
      <c r="V17" s="41">
        <f t="shared" si="3"/>
        <v>32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Bruno Borges Fernandes</v>
      </c>
      <c r="B18" s="31" t="str">
        <f>IF([1]FINAL!B18=0,"",[1]FINAL!B18)</f>
        <v>B.Fernandes</v>
      </c>
      <c r="C18" s="31" t="str">
        <f>IF([1]FINAL!C18=0,"",[1]FINAL!C18)</f>
        <v>Bruno Fernandes</v>
      </c>
      <c r="D18" s="31" t="str">
        <f>IF([1]FINAL!D18=0,"",[1]FINAL!D18)</f>
        <v/>
      </c>
      <c r="E18" s="42" t="str">
        <f>[1]FINAL!M18</f>
        <v>MUN</v>
      </c>
      <c r="F18" s="43">
        <f>IFERROR(VLOOKUP($E18,Table2!$B$1:$C$21,MATCH("MP",Table2!$B$1:$C$1,0),0),"")</f>
        <v>5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450</v>
      </c>
      <c r="J18" s="32">
        <f>IFERROR(VLOOKUP(D18,PlayingTime!$B$1:$Z$999,MATCH("Min",PlayingTime!$B$2:$Z$2,0),0),0)</f>
        <v>0</v>
      </c>
      <c r="K18" s="37">
        <f t="shared" si="0"/>
        <v>450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2.1</v>
      </c>
      <c r="O18" s="31">
        <f>IFERROR(VLOOKUP(D18,PlayerStats!$B$1:$Z$999,MATCH("xG",PlayerStats!$B$2:$Z$2,0),0),0)</f>
        <v>0</v>
      </c>
      <c r="P18" s="39">
        <f t="shared" si="1"/>
        <v>2.1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2.6</v>
      </c>
      <c r="T18" s="31">
        <f>IFERROR(VLOOKUP(D18,PlayerStats!$B$1:$Z$999,MATCH("xAG",PlayerStats!$B$2:$Z$2,0),0),0)</f>
        <v>0</v>
      </c>
      <c r="U18" s="39">
        <f t="shared" si="2"/>
        <v>2.6</v>
      </c>
      <c r="V18" s="41">
        <f t="shared" si="3"/>
        <v>19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Solly March</v>
      </c>
      <c r="B19" s="31" t="str">
        <f>IF([1]FINAL!B19=0,"",[1]FINAL!B19)</f>
        <v>March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BHA</v>
      </c>
      <c r="F19" s="43">
        <f>IFERROR(VLOOKUP($E19,Table2!$B$1:$C$21,MATCH("MP",Table2!$B$1:$C$1,0),0),"")</f>
        <v>5</v>
      </c>
      <c r="G19" s="32">
        <f>IFERROR(VLOOKUP(A19,PlayingTime!$B$1:$Z$999,MATCH("Min",PlayingTime!$B$2:$Z$2,0),0),0)</f>
        <v>314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314</v>
      </c>
      <c r="L19" s="31">
        <f>IFERROR(VLOOKUP(A19,PlayerStats!$B$1:$Z$999,MATCH("xG",PlayerStats!$B$2:$Z$2,0),0),0)</f>
        <v>1.5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1.5</v>
      </c>
      <c r="Q19" s="31">
        <f>IFERROR(VLOOKUP(A19,PlayerStats!$B$1:$Z$999,MATCH("xAG",PlayerStats!$B$2:$Z$2,0),0),0)</f>
        <v>0.2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0.2</v>
      </c>
      <c r="V19" s="41">
        <f t="shared" si="3"/>
        <v>29</v>
      </c>
      <c r="X19" s="42" t="str">
        <f>API!M19&amp;" "&amp;API!V19</f>
        <v>Bukayo Saka</v>
      </c>
      <c r="Y19" s="42">
        <f>API!AC19</f>
        <v>31</v>
      </c>
    </row>
    <row r="20" spans="1:25">
      <c r="A20" s="31" t="str">
        <f>IF([1]FINAL!A20=0,"",[1]FINAL!A20)</f>
        <v>Diogo Teixeira da Silva</v>
      </c>
      <c r="B20" s="31" t="str">
        <f>IF([1]FINAL!B20=0,"",[1]FINAL!B20)</f>
        <v>Diogo J.</v>
      </c>
      <c r="C20" s="31" t="str">
        <f>IF([1]FINAL!C20=0,"",[1]FINAL!C20)</f>
        <v>Diogo Jota</v>
      </c>
      <c r="D20" s="31" t="str">
        <f>IF([1]FINAL!D20=0,"",[1]FINAL!D20)</f>
        <v/>
      </c>
      <c r="E20" s="42" t="str">
        <f>[1]FINAL!M20</f>
        <v>LIV</v>
      </c>
      <c r="F20" s="43">
        <f>IFERROR(VLOOKUP($E20,Table2!$B$1:$C$21,MATCH("MP",Table2!$B$1:$C$1,0),0),"")</f>
        <v>5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254</v>
      </c>
      <c r="J20" s="32">
        <f>IFERROR(VLOOKUP(D20,PlayingTime!$B$1:$Z$999,MATCH("Min",PlayingTime!$B$2:$Z$2,0),0),0)</f>
        <v>0</v>
      </c>
      <c r="K20" s="37">
        <f t="shared" si="0"/>
        <v>254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0.9</v>
      </c>
      <c r="O20" s="31">
        <f>IFERROR(VLOOKUP(D20,PlayerStats!$B$1:$Z$999,MATCH("xG",PlayerStats!$B$2:$Z$2,0),0),0)</f>
        <v>0</v>
      </c>
      <c r="P20" s="39">
        <f t="shared" si="1"/>
        <v>0.9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0.3</v>
      </c>
      <c r="T20" s="31">
        <f>IFERROR(VLOOKUP(D20,PlayerStats!$B$1:$Z$999,MATCH("xAG",PlayerStats!$B$2:$Z$2,0),0),0)</f>
        <v>0</v>
      </c>
      <c r="U20" s="39">
        <f t="shared" si="2"/>
        <v>0.3</v>
      </c>
      <c r="V20" s="41">
        <f t="shared" si="3"/>
        <v>19</v>
      </c>
      <c r="X20" s="42" t="str">
        <f>API!M20&amp;" "&amp;API!V20</f>
        <v>William Saliba</v>
      </c>
      <c r="Y20" s="42">
        <f>API!AC20</f>
        <v>22</v>
      </c>
    </row>
    <row r="21" spans="1:25">
      <c r="A21" s="31" t="str">
        <f>IF([1]FINAL!A21=0,"",[1]FINAL!A21)</f>
        <v>Son Heung-Min</v>
      </c>
      <c r="B21" s="31" t="str">
        <f>IF([1]FINAL!B21=0,"",[1]FINAL!B21)</f>
        <v>Son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TOT</v>
      </c>
      <c r="F21" s="43">
        <f>IFERROR(VLOOKUP($E21,Table2!$B$1:$C$21,MATCH("MP",Table2!$B$1:$C$1,0),0),"")</f>
        <v>5</v>
      </c>
      <c r="G21" s="32">
        <f>IFERROR(VLOOKUP(A21,PlayingTime!$B$1:$Z$999,MATCH("Min",PlayingTime!$B$2:$Z$2,0),0),0)</f>
        <v>404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404</v>
      </c>
      <c r="L21" s="31">
        <f>IFERROR(VLOOKUP(A21,PlayerStats!$B$1:$Z$999,MATCH("xG",PlayerStats!$B$2:$Z$2,0),0),0)</f>
        <v>1.6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1.6</v>
      </c>
      <c r="Q21" s="31">
        <f>IFERROR(VLOOKUP(A21,PlayerStats!$B$1:$Z$999,MATCH("xAG",PlayerStats!$B$2:$Z$2,0),0),0)</f>
        <v>0.9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0.9</v>
      </c>
      <c r="V21" s="41">
        <f t="shared" si="3"/>
        <v>30</v>
      </c>
      <c r="X21" s="42" t="str">
        <f>API!M21&amp;" "&amp;API!V21</f>
        <v>Emile Smith Rowe</v>
      </c>
      <c r="Y21" s="42">
        <f>API!AC21</f>
        <v>0</v>
      </c>
    </row>
    <row r="22" spans="1:25">
      <c r="A22" s="31" t="str">
        <f>IF([1]FINAL!A22=0,"",[1]FINAL!A22)</f>
        <v>Martin Ødegaard</v>
      </c>
      <c r="B22" s="31" t="str">
        <f>IF([1]FINAL!B22=0,"",[1]FINAL!B22)</f>
        <v>Ødegaard</v>
      </c>
      <c r="C22" s="31" t="str">
        <f>IF([1]FINAL!C22=0,"",[1]FINAL!C22)</f>
        <v>Odegaard</v>
      </c>
      <c r="D22" s="31" t="str">
        <f>IF([1]FINAL!D22=0,"",[1]FINAL!D22)</f>
        <v>Martin Odegaard</v>
      </c>
      <c r="E22" s="42" t="str">
        <f>[1]FINAL!M22</f>
        <v>ARS</v>
      </c>
      <c r="F22" s="43">
        <f>IFERROR(VLOOKUP($E22,Table2!$B$1:$C$21,MATCH("MP",Table2!$B$1:$C$1,0),0),"")</f>
        <v>5</v>
      </c>
      <c r="G22" s="32">
        <f>IFERROR(VLOOKUP(A22,PlayingTime!$B$1:$Z$999,MATCH("Min",PlayingTime!$B$2:$Z$2,0),0),0)</f>
        <v>440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440</v>
      </c>
      <c r="L22" s="31">
        <f>IFERROR(VLOOKUP(A22,PlayerStats!$B$1:$Z$999,MATCH("xG",PlayerStats!$B$2:$Z$2,0),0),0)</f>
        <v>1.7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1.7</v>
      </c>
      <c r="Q22" s="31">
        <f>IFERROR(VLOOKUP(A22,PlayerStats!$B$1:$Z$999,MATCH("xAG",PlayerStats!$B$2:$Z$2,0),0),0)</f>
        <v>0.2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0.2</v>
      </c>
      <c r="V22" s="41">
        <f t="shared" si="3"/>
        <v>25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Emerson Leite de Souza Junior</v>
      </c>
      <c r="B23" s="31" t="str">
        <f>IF([1]FINAL!B23=0,"",[1]FINAL!B23)</f>
        <v>E.Royal</v>
      </c>
      <c r="C23" s="31" t="str">
        <f>IF([1]FINAL!C23=0,"",[1]FINAL!C23)</f>
        <v>Emerson R</v>
      </c>
      <c r="D23" s="31" t="str">
        <f>IF([1]FINAL!D23=0,"",[1]FINAL!D23)</f>
        <v>Emerson</v>
      </c>
      <c r="E23" s="42" t="str">
        <f>[1]FINAL!M23</f>
        <v>TOT</v>
      </c>
      <c r="F23" s="43">
        <f>IFERROR(VLOOKUP($E23,Table2!$B$1:$C$21,MATCH("MP",Table2!$B$1:$C$1,0),0),"")</f>
        <v>5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99</v>
      </c>
      <c r="K23" s="37">
        <f t="shared" si="0"/>
        <v>99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0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</v>
      </c>
      <c r="V23" s="41">
        <f t="shared" si="3"/>
        <v>11</v>
      </c>
      <c r="X23" s="42" t="str">
        <f>API!M23&amp;" "&amp;API!V23</f>
        <v>Takehiro Tomiyasu</v>
      </c>
      <c r="Y23" s="42">
        <f>API!AC23</f>
        <v>6</v>
      </c>
    </row>
    <row r="24" spans="1:25">
      <c r="A24" s="31" t="str">
        <f>IF([1]FINAL!A24=0,"",[1]FINAL!A24)</f>
        <v>Marcus Rashford</v>
      </c>
      <c r="B24" s="31" t="str">
        <f>IF([1]FINAL!B24=0,"",[1]FINAL!B24)</f>
        <v>Rashford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5</v>
      </c>
      <c r="G24" s="32">
        <f>IFERROR(VLOOKUP(A24,PlayingTime!$B$1:$Z$999,MATCH("Min",PlayingTime!$B$2:$Z$2,0),0),0)</f>
        <v>441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441</v>
      </c>
      <c r="L24" s="31">
        <f>IFERROR(VLOOKUP(A24,PlayerStats!$B$1:$Z$999,MATCH("xG",PlayerStats!$B$2:$Z$2,0),0),0)</f>
        <v>2.1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2.1</v>
      </c>
      <c r="Q24" s="31">
        <f>IFERROR(VLOOKUP(A24,PlayerStats!$B$1:$Z$999,MATCH("xAG",PlayerStats!$B$2:$Z$2,0),0),0)</f>
        <v>0.8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0.8</v>
      </c>
      <c r="V24" s="41">
        <f t="shared" si="3"/>
        <v>21</v>
      </c>
      <c r="X24" s="42" t="str">
        <f>API!M24&amp;" "&amp;API!V24</f>
        <v>Leandro Trossard</v>
      </c>
      <c r="Y24" s="42">
        <f>API!AC24</f>
        <v>13</v>
      </c>
    </row>
    <row r="25" spans="1:25">
      <c r="A25" s="31" t="str">
        <f>IF([1]FINAL!A25=0,"",[1]FINAL!A25)</f>
        <v>Kaoru Mitoma</v>
      </c>
      <c r="B25" s="31" t="str">
        <f>IF([1]FINAL!B25=0,"",[1]FINAL!B25)</f>
        <v>Mitoma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BHA</v>
      </c>
      <c r="F25" s="43">
        <f>IFERROR(VLOOKUP($E25,Table2!$B$1:$C$21,MATCH("MP",Table2!$B$1:$C$1,0),0),"")</f>
        <v>5</v>
      </c>
      <c r="G25" s="32">
        <f>IFERROR(VLOOKUP(A25,PlayingTime!$B$1:$Z$999,MATCH("Min",PlayingTime!$B$2:$Z$2,0),0),0)</f>
        <v>440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440</v>
      </c>
      <c r="L25" s="31">
        <f>IFERROR(VLOOKUP(A25,PlayerStats!$B$1:$Z$999,MATCH("xG",PlayerStats!$B$2:$Z$2,0),0),0)</f>
        <v>0.9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0.9</v>
      </c>
      <c r="Q25" s="31">
        <f>IFERROR(VLOOKUP(A25,PlayerStats!$B$1:$Z$999,MATCH("xAG",PlayerStats!$B$2:$Z$2,0),0),0)</f>
        <v>1.4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1.4</v>
      </c>
      <c r="V25" s="41">
        <f t="shared" si="3"/>
        <v>25</v>
      </c>
      <c r="X25" s="42" t="str">
        <f>API!M25&amp;" "&amp;API!V25</f>
        <v>Benjamin White</v>
      </c>
      <c r="Y25" s="42">
        <f>API!AC25</f>
        <v>18</v>
      </c>
    </row>
    <row r="26" spans="1:25">
      <c r="A26" s="31" t="str">
        <f>IF([1]FINAL!A26=0,"",[1]FINAL!A26)</f>
        <v>Eddie Nketiah</v>
      </c>
      <c r="B26" s="31" t="str">
        <f>IF([1]FINAL!B26=0,"",[1]FINAL!B26)</f>
        <v>Nketiah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ARS</v>
      </c>
      <c r="F26" s="43">
        <f>IFERROR(VLOOKUP($E26,Table2!$B$1:$C$21,MATCH("MP",Table2!$B$1:$C$1,0),0),"")</f>
        <v>5</v>
      </c>
      <c r="G26" s="32">
        <f>IFERROR(VLOOKUP(A26,PlayingTime!$B$1:$Z$999,MATCH("Min",PlayingTime!$B$2:$Z$2,0),0),0)</f>
        <v>336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336</v>
      </c>
      <c r="L26" s="31">
        <f>IFERROR(VLOOKUP(A26,PlayerStats!$B$1:$Z$999,MATCH("xG",PlayerStats!$B$2:$Z$2,0),0),0)</f>
        <v>1.5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1.5</v>
      </c>
      <c r="Q26" s="31">
        <f>IFERROR(VLOOKUP(A26,PlayerStats!$B$1:$Z$999,MATCH("xAG",PlayerStats!$B$2:$Z$2,0),0),0)</f>
        <v>0.2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0.2</v>
      </c>
      <c r="V26" s="41">
        <f t="shared" si="3"/>
        <v>22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Julio Enciso</v>
      </c>
      <c r="B27" s="31" t="str">
        <f>IF([1]FINAL!B27=0,"",[1]FINAL!B27)</f>
        <v>Enciso</v>
      </c>
      <c r="C27" s="31" t="str">
        <f>IF([1]FINAL!C27=0,"",[1]FINAL!C27)</f>
        <v>Julio César Enciso</v>
      </c>
      <c r="D27" s="31" t="str">
        <f>IF([1]FINAL!D27=0,"",[1]FINAL!D27)</f>
        <v/>
      </c>
      <c r="E27" s="42" t="str">
        <f>[1]FINAL!M27</f>
        <v>BHA</v>
      </c>
      <c r="F27" s="43">
        <f>IFERROR(VLOOKUP($E27,Table2!$B$1:$C$21,MATCH("MP",Table2!$B$1:$C$1,0),0),"")</f>
        <v>5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69</v>
      </c>
      <c r="J27" s="32">
        <f>IFERROR(VLOOKUP(D27,PlayingTime!$B$1:$Z$999,MATCH("Min",PlayingTime!$B$2:$Z$2,0),0),0)</f>
        <v>0</v>
      </c>
      <c r="K27" s="37">
        <f t="shared" si="0"/>
        <v>69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0.2</v>
      </c>
      <c r="O27" s="31">
        <f>IFERROR(VLOOKUP(D27,PlayerStats!$B$1:$Z$999,MATCH("xG",PlayerStats!$B$2:$Z$2,0),0),0)</f>
        <v>0</v>
      </c>
      <c r="P27" s="39">
        <f t="shared" si="1"/>
        <v>0.2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0.7</v>
      </c>
      <c r="T27" s="31">
        <f>IFERROR(VLOOKUP(D27,PlayerStats!$B$1:$Z$999,MATCH("xAG",PlayerStats!$B$2:$Z$2,0),0),0)</f>
        <v>0</v>
      </c>
      <c r="U27" s="39">
        <f t="shared" si="2"/>
        <v>0.7</v>
      </c>
      <c r="V27" s="41">
        <f t="shared" si="3"/>
        <v>8</v>
      </c>
      <c r="X27" s="42" t="str">
        <f>API!M27&amp;" "&amp;API!V27</f>
        <v>Oleksandr Zinchenko</v>
      </c>
      <c r="Y27" s="42">
        <f>API!AC27</f>
        <v>11</v>
      </c>
    </row>
    <row r="28" spans="1:25">
      <c r="A28" s="31" t="str">
        <f>IF([1]FINAL!A28=0,"",[1]FINAL!A28)</f>
        <v>Yoane Wissa</v>
      </c>
      <c r="B28" s="31" t="str">
        <f>IF([1]FINAL!B28=0,"",[1]FINAL!B28)</f>
        <v>Wissa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BRE</v>
      </c>
      <c r="F28" s="43">
        <f>IFERROR(VLOOKUP($E28,Table2!$B$1:$C$21,MATCH("MP",Table2!$B$1:$C$1,0),0),"")</f>
        <v>5</v>
      </c>
      <c r="G28" s="32">
        <f>IFERROR(VLOOKUP(A28,PlayingTime!$B$1:$Z$999,MATCH("Min",PlayingTime!$B$2:$Z$2,0),0),0)</f>
        <v>419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419</v>
      </c>
      <c r="L28" s="31">
        <f>IFERROR(VLOOKUP(A28,PlayerStats!$B$1:$Z$999,MATCH("xG",PlayerStats!$B$2:$Z$2,0),0),0)</f>
        <v>2.7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2.7</v>
      </c>
      <c r="Q28" s="31">
        <f>IFERROR(VLOOKUP(A28,PlayerStats!$B$1:$Z$999,MATCH("xAG",PlayerStats!$B$2:$Z$2,0),0),0)</f>
        <v>0.1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0.1</v>
      </c>
      <c r="V28" s="41">
        <f t="shared" si="3"/>
        <v>25</v>
      </c>
      <c r="X28" s="42" t="str">
        <f>API!M28&amp;" "&amp;API!V28</f>
        <v>David Raya Martin</v>
      </c>
      <c r="Y28" s="42">
        <f>API!AC28</f>
        <v>8</v>
      </c>
    </row>
    <row r="29" spans="1:25">
      <c r="A29" s="31" t="str">
        <f>IF([1]FINAL!A29=0,"",[1]FINAL!A29)</f>
        <v>Christian Eriksen</v>
      </c>
      <c r="B29" s="31" t="str">
        <f>IF([1]FINAL!B29=0,"",[1]FINAL!B29)</f>
        <v>Eriksen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MUN</v>
      </c>
      <c r="F29" s="43">
        <f>IFERROR(VLOOKUP($E29,Table2!$B$1:$C$21,MATCH("MP",Table2!$B$1:$C$1,0),0),"")</f>
        <v>5</v>
      </c>
      <c r="G29" s="32">
        <f>IFERROR(VLOOKUP(A29,PlayingTime!$B$1:$Z$999,MATCH("Min",PlayingTime!$B$2:$Z$2,0),0),0)</f>
        <v>318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318</v>
      </c>
      <c r="L29" s="31">
        <f>IFERROR(VLOOKUP(A29,PlayerStats!$B$1:$Z$999,MATCH("xG",PlayerStats!$B$2:$Z$2,0),0),0)</f>
        <v>0.3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0.3</v>
      </c>
      <c r="Q29" s="31">
        <f>IFERROR(VLOOKUP(A29,PlayerStats!$B$1:$Z$999,MATCH("xAG",PlayerStats!$B$2:$Z$2,0),0),0)</f>
        <v>0.4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0.4</v>
      </c>
      <c r="V29" s="41">
        <f t="shared" si="3"/>
        <v>20</v>
      </c>
      <c r="X29" s="42" t="str">
        <f>API!M29&amp;" "&amp;API!V29</f>
        <v>Declan Rice</v>
      </c>
      <c r="Y29" s="42">
        <f>API!AC29</f>
        <v>20</v>
      </c>
    </row>
    <row r="30" spans="1:25">
      <c r="A30" s="31" t="str">
        <f>IF([1]FINAL!A30=0,"",[1]FINAL!A30)</f>
        <v>Raheem Sterling</v>
      </c>
      <c r="B30" s="31" t="str">
        <f>IF([1]FINAL!B30=0,"",[1]FINAL!B30)</f>
        <v>Sterling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CHE</v>
      </c>
      <c r="F30" s="43">
        <f>IFERROR(VLOOKUP($E30,Table2!$B$1:$C$21,MATCH("MP",Table2!$B$1:$C$1,0),0),"")</f>
        <v>5</v>
      </c>
      <c r="G30" s="32">
        <f>IFERROR(VLOOKUP(A30,PlayingTime!$B$1:$Z$999,MATCH("Min",PlayingTime!$B$2:$Z$2,0),0),0)</f>
        <v>439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439</v>
      </c>
      <c r="L30" s="31">
        <f>IFERROR(VLOOKUP(A30,PlayerStats!$B$1:$Z$999,MATCH("xG",PlayerStats!$B$2:$Z$2,0),0),0)</f>
        <v>1.7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1.7</v>
      </c>
      <c r="Q30" s="31">
        <f>IFERROR(VLOOKUP(A30,PlayerStats!$B$1:$Z$999,MATCH("xAG",PlayerStats!$B$2:$Z$2,0),0),0)</f>
        <v>1.1000000000000001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1.1000000000000001</v>
      </c>
      <c r="V30" s="41">
        <f t="shared" si="3"/>
        <v>27</v>
      </c>
      <c r="X30" s="42" t="str">
        <f>API!M30&amp;" "&amp;API!V30</f>
        <v>Reiss Nelson</v>
      </c>
      <c r="Y30" s="42">
        <f>API!AC30</f>
        <v>1</v>
      </c>
    </row>
    <row r="31" spans="1:25">
      <c r="A31" s="31" t="str">
        <f>IF([1]FINAL!A31=0,"",[1]FINAL!A31)</f>
        <v>Alexander Isak</v>
      </c>
      <c r="B31" s="31" t="str">
        <f>IF([1]FINAL!B31=0,"",[1]FINAL!B31)</f>
        <v>Isak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NEW</v>
      </c>
      <c r="F31" s="43">
        <f>IFERROR(VLOOKUP($E31,Table2!$B$1:$C$21,MATCH("MP",Table2!$B$1:$C$1,0),0),"")</f>
        <v>5</v>
      </c>
      <c r="G31" s="32">
        <f>IFERROR(VLOOKUP(A31,PlayingTime!$B$1:$Z$999,MATCH("Min",PlayingTime!$B$2:$Z$2,0),0),0)</f>
        <v>276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276</v>
      </c>
      <c r="L31" s="31">
        <f>IFERROR(VLOOKUP(A31,PlayerStats!$B$1:$Z$999,MATCH("xG",PlayerStats!$B$2:$Z$2,0),0),0)</f>
        <v>1.4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1.4</v>
      </c>
      <c r="Q31" s="31">
        <f>IFERROR(VLOOKUP(A31,PlayerStats!$B$1:$Z$999,MATCH("xAG",PlayerStats!$B$2:$Z$2,0),0),0)</f>
        <v>0.1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0.1</v>
      </c>
      <c r="V31" s="41">
        <f t="shared" si="3"/>
        <v>19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Jack Grealish</v>
      </c>
      <c r="B32" s="31" t="str">
        <f>IF([1]FINAL!B32=0,"",[1]FINAL!B32)</f>
        <v>Grealish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MCI</v>
      </c>
      <c r="F32" s="43">
        <f>IFERROR(VLOOKUP($E32,Table2!$B$1:$C$21,MATCH("MP",Table2!$B$1:$C$1,0),0),"")</f>
        <v>5</v>
      </c>
      <c r="G32" s="32">
        <f>IFERROR(VLOOKUP(A32,PlayingTime!$B$1:$Z$999,MATCH("Min",PlayingTime!$B$2:$Z$2,0),0),0)</f>
        <v>180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180</v>
      </c>
      <c r="L32" s="31">
        <f>IFERROR(VLOOKUP(A32,PlayerStats!$B$1:$Z$999,MATCH("xG",PlayerStats!$B$2:$Z$2,0),0),0)</f>
        <v>0.4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0.4</v>
      </c>
      <c r="Q32" s="31">
        <f>IFERROR(VLOOKUP(A32,PlayerStats!$B$1:$Z$999,MATCH("xAG",PlayerStats!$B$2:$Z$2,0),0),0)</f>
        <v>0.5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0.5</v>
      </c>
      <c r="V32" s="41">
        <f t="shared" si="3"/>
        <v>10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Kristoffer Ajer</v>
      </c>
      <c r="B33" s="31" t="str">
        <f>IF([1]FINAL!B33=0,"",[1]FINAL!B33)</f>
        <v>Ajer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BRE</v>
      </c>
      <c r="F33" s="43">
        <f>IFERROR(VLOOKUP($E33,Table2!$B$1:$C$21,MATCH("MP",Table2!$B$1:$C$1,0),0),"")</f>
        <v>5</v>
      </c>
      <c r="G33" s="32">
        <f>IFERROR(VLOOKUP(A33,PlayingTime!$B$1:$Z$999,MATCH("Min",PlayingTime!$B$2:$Z$2,0),0),0)</f>
        <v>95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95</v>
      </c>
      <c r="L33" s="31">
        <f>IFERROR(VLOOKUP(A33,PlayerStats!$B$1:$Z$999,MATCH("xG",PlayerStats!$B$2:$Z$2,0),0),0)</f>
        <v>0.3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0.3</v>
      </c>
      <c r="Q33" s="31">
        <f>IFERROR(VLOOKUP(A33,PlayerStats!$B$1:$Z$999,MATCH("xAG",PlayerStats!$B$2:$Z$2,0),0),0)</f>
        <v>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</v>
      </c>
      <c r="V33" s="41">
        <f t="shared" si="3"/>
        <v>6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Moussa Diaby</v>
      </c>
      <c r="B34" s="31" t="str">
        <f>IF([1]FINAL!B34=0,"",[1]FINAL!B34)</f>
        <v>Diaby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5</v>
      </c>
      <c r="G34" s="32">
        <f>IFERROR(VLOOKUP(A34,PlayingTime!$B$1:$Z$999,MATCH("Min",PlayingTime!$B$2:$Z$2,0),0),0)</f>
        <v>401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401</v>
      </c>
      <c r="L34" s="31">
        <f>IFERROR(VLOOKUP(A34,PlayerStats!$B$1:$Z$999,MATCH("xG",PlayerStats!$B$2:$Z$2,0),0),0)</f>
        <v>1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1</v>
      </c>
      <c r="Q34" s="31">
        <f>IFERROR(VLOOKUP(A34,PlayerStats!$B$1:$Z$999,MATCH("xAG",PlayerStats!$B$2:$Z$2,0),0),0)</f>
        <v>2.2999999999999998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2.2999999999999998</v>
      </c>
      <c r="V34" s="41">
        <f t="shared" si="3"/>
        <v>29</v>
      </c>
      <c r="X34" s="42" t="str">
        <f>API!M34&amp;" "&amp;API!V34</f>
        <v>Leon Bailey</v>
      </c>
      <c r="Y34" s="42">
        <f>API!AC34</f>
        <v>21</v>
      </c>
    </row>
    <row r="35" spans="1:25">
      <c r="A35" s="31" t="str">
        <f>IF([1]FINAL!A35=0,"",[1]FINAL!A35)</f>
        <v>Pervis Estupiñán</v>
      </c>
      <c r="B35" s="31" t="str">
        <f>IF([1]FINAL!B35=0,"",[1]FINAL!B35)</f>
        <v>Estupiñan</v>
      </c>
      <c r="C35" s="31" t="str">
        <f>IF([1]FINAL!C35=0,"",[1]FINAL!C35)</f>
        <v>Estupinan</v>
      </c>
      <c r="D35" s="31" t="str">
        <f>IF([1]FINAL!D35=0,"",[1]FINAL!D35)</f>
        <v>Pervis Estupinan</v>
      </c>
      <c r="E35" s="42" t="str">
        <f>[1]FINAL!M35</f>
        <v>BHA</v>
      </c>
      <c r="F35" s="43">
        <f>IFERROR(VLOOKUP($E35,Table2!$B$1:$C$21,MATCH("MP",Table2!$B$1:$C$1,0),0),"")</f>
        <v>5</v>
      </c>
      <c r="G35" s="32">
        <f>IFERROR(VLOOKUP(A35,PlayingTime!$B$1:$Z$999,MATCH("Min",PlayingTime!$B$2:$Z$2,0),0),0)</f>
        <v>360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360</v>
      </c>
      <c r="L35" s="31">
        <f>IFERROR(VLOOKUP(A35,PlayerStats!$B$1:$Z$999,MATCH("xG",PlayerStats!$B$2:$Z$2,0),0),0)</f>
        <v>0.4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0.4</v>
      </c>
      <c r="Q35" s="31">
        <f>IFERROR(VLOOKUP(A35,PlayerStats!$B$1:$Z$999,MATCH("xAG",PlayerStats!$B$2:$Z$2,0),0),0)</f>
        <v>2.2999999999999998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2.2999999999999998</v>
      </c>
      <c r="V35" s="41">
        <f t="shared" si="3"/>
        <v>21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Nathan Aké</v>
      </c>
      <c r="B36" s="31" t="str">
        <f>IF([1]FINAL!B36=0,"",[1]FINAL!B36)</f>
        <v>Aké</v>
      </c>
      <c r="C36" s="31" t="str">
        <f>IF([1]FINAL!C36=0,"",[1]FINAL!C36)</f>
        <v>Ake</v>
      </c>
      <c r="D36" s="31" t="str">
        <f>IF([1]FINAL!D36=0,"",[1]FINAL!D36)</f>
        <v>Nathan Ake</v>
      </c>
      <c r="E36" s="42" t="str">
        <f>[1]FINAL!M36</f>
        <v>MCI</v>
      </c>
      <c r="F36" s="43">
        <f>IFERROR(VLOOKUP($E36,Table2!$B$1:$C$21,MATCH("MP",Table2!$B$1:$C$1,0),0),"")</f>
        <v>5</v>
      </c>
      <c r="G36" s="32">
        <f>IFERROR(VLOOKUP(A36,PlayingTime!$B$1:$Z$999,MATCH("Min",PlayingTime!$B$2:$Z$2,0),0),0)</f>
        <v>259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259</v>
      </c>
      <c r="L36" s="31">
        <f>IFERROR(VLOOKUP(A36,PlayerStats!$B$1:$Z$999,MATCH("xG",PlayerStats!$B$2:$Z$2,0),0),0)</f>
        <v>0.4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0.4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0</v>
      </c>
      <c r="V36" s="41">
        <f t="shared" si="3"/>
        <v>18</v>
      </c>
      <c r="X36" s="42" t="str">
        <f>API!M36&amp;" "&amp;API!V36</f>
        <v>Matty Cash</v>
      </c>
      <c r="Y36" s="42">
        <f>API!AC36</f>
        <v>22</v>
      </c>
    </row>
    <row r="37" spans="1:25">
      <c r="A37" s="31" t="str">
        <f>IF([1]FINAL!A37=0,"",[1]FINAL!A37)</f>
        <v>Ollie Watkins</v>
      </c>
      <c r="B37" s="31" t="str">
        <f>IF([1]FINAL!B37=0,"",[1]FINAL!B37)</f>
        <v>Watkins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AVL</v>
      </c>
      <c r="F37" s="43">
        <f>IFERROR(VLOOKUP($E37,Table2!$B$1:$C$21,MATCH("MP",Table2!$B$1:$C$1,0),0),"")</f>
        <v>5</v>
      </c>
      <c r="G37" s="32">
        <f>IFERROR(VLOOKUP(A37,PlayingTime!$B$1:$Z$999,MATCH("Min",PlayingTime!$B$2:$Z$2,0),0),0)</f>
        <v>409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409</v>
      </c>
      <c r="L37" s="31">
        <f>IFERROR(VLOOKUP(A37,PlayerStats!$B$1:$Z$999,MATCH("xG",PlayerStats!$B$2:$Z$2,0),0),0)</f>
        <v>2.4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2.4</v>
      </c>
      <c r="Q37" s="31">
        <f>IFERROR(VLOOKUP(A37,PlayerStats!$B$1:$Z$999,MATCH("xAG",PlayerStats!$B$2:$Z$2,0),0),0)</f>
        <v>1.4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1.4</v>
      </c>
      <c r="V37" s="41">
        <f t="shared" si="3"/>
        <v>22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Carlton Morris</v>
      </c>
      <c r="B38" s="31" t="str">
        <f>IF([1]FINAL!B38=0,"",[1]FINAL!B38)</f>
        <v>Morris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LUT</v>
      </c>
      <c r="F38" s="43">
        <f>IFERROR(VLOOKUP($E38,Table2!$B$1:$C$21,MATCH("MP",Table2!$B$1:$C$1,0),0),"")</f>
        <v>4</v>
      </c>
      <c r="G38" s="32">
        <f>IFERROR(VLOOKUP(A38,PlayingTime!$B$1:$Z$999,MATCH("Min",PlayingTime!$B$2:$Z$2,0),0),0)</f>
        <v>343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343</v>
      </c>
      <c r="L38" s="31">
        <f>IFERROR(VLOOKUP(A38,PlayerStats!$B$1:$Z$999,MATCH("xG",PlayerStats!$B$2:$Z$2,0),0),0)</f>
        <v>1.5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1.5</v>
      </c>
      <c r="Q38" s="31">
        <f>IFERROR(VLOOKUP(A38,PlayerStats!$B$1:$Z$999,MATCH("xAG",PlayerStats!$B$2:$Z$2,0),0),0)</f>
        <v>0.2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0.2</v>
      </c>
      <c r="V38" s="41">
        <f t="shared" si="3"/>
        <v>17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Eberechi Eze</v>
      </c>
      <c r="B39" s="31" t="str">
        <f>IF([1]FINAL!B39=0,"",[1]FINAL!B39)</f>
        <v>Eze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CRY</v>
      </c>
      <c r="F39" s="43">
        <f>IFERROR(VLOOKUP($E39,Table2!$B$1:$C$21,MATCH("MP",Table2!$B$1:$C$1,0),0),"")</f>
        <v>5</v>
      </c>
      <c r="G39" s="32">
        <f>IFERROR(VLOOKUP(A39,PlayingTime!$B$1:$Z$999,MATCH("Min",PlayingTime!$B$2:$Z$2,0),0),0)</f>
        <v>450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450</v>
      </c>
      <c r="L39" s="31">
        <f>IFERROR(VLOOKUP(A39,PlayerStats!$B$1:$Z$999,MATCH("xG",PlayerStats!$B$2:$Z$2,0),0),0)</f>
        <v>2.2000000000000002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2.2000000000000002</v>
      </c>
      <c r="Q39" s="31">
        <f>IFERROR(VLOOKUP(A39,PlayerStats!$B$1:$Z$999,MATCH("xAG",PlayerStats!$B$2:$Z$2,0),0),0)</f>
        <v>0.8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0.8</v>
      </c>
      <c r="V39" s="41">
        <f t="shared" si="3"/>
        <v>16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Destiny Udogie</v>
      </c>
      <c r="B40" s="31" t="str">
        <f>IF([1]FINAL!B40=0,"",[1]FINAL!B40)</f>
        <v>Udogie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TOT</v>
      </c>
      <c r="F40" s="43">
        <f>IFERROR(VLOOKUP($E40,Table2!$B$1:$C$21,MATCH("MP",Table2!$B$1:$C$1,0),0),"")</f>
        <v>5</v>
      </c>
      <c r="G40" s="32">
        <f>IFERROR(VLOOKUP(A40,PlayingTime!$B$1:$Z$999,MATCH("Min",PlayingTime!$B$2:$Z$2,0),0),0)</f>
        <v>420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420</v>
      </c>
      <c r="L40" s="31">
        <f>IFERROR(VLOOKUP(A40,PlayerStats!$B$1:$Z$999,MATCH("xG",PlayerStats!$B$2:$Z$2,0),0),0)</f>
        <v>0.1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0.1</v>
      </c>
      <c r="Q40" s="31">
        <f>IFERROR(VLOOKUP(A40,PlayerStats!$B$1:$Z$999,MATCH("xAG",PlayerStats!$B$2:$Z$2,0),0),0)</f>
        <v>0.6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0.6</v>
      </c>
      <c r="V40" s="41">
        <f t="shared" si="3"/>
        <v>25</v>
      </c>
      <c r="X40" s="42" t="str">
        <f>API!M40&amp;" "&amp;API!V40</f>
        <v>Leander Dendoncker</v>
      </c>
      <c r="Y40" s="42">
        <f>API!AC40</f>
        <v>1</v>
      </c>
    </row>
    <row r="41" spans="1:25">
      <c r="A41" s="31" t="str">
        <f>IF([1]FINAL!A41=0,"",[1]FINAL!A41)</f>
        <v>Ben Chilwell</v>
      </c>
      <c r="B41" s="31" t="str">
        <f>IF([1]FINAL!B41=0,"",[1]FINAL!B41)</f>
        <v>Chilwell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CHE</v>
      </c>
      <c r="F41" s="43">
        <f>IFERROR(VLOOKUP($E41,Table2!$B$1:$C$21,MATCH("MP",Table2!$B$1:$C$1,0),0),"")</f>
        <v>5</v>
      </c>
      <c r="G41" s="32">
        <f>IFERROR(VLOOKUP(A41,PlayingTime!$B$1:$Z$999,MATCH("Min",PlayingTime!$B$2:$Z$2,0),0),0)</f>
        <v>306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306</v>
      </c>
      <c r="L41" s="31">
        <f>IFERROR(VLOOKUP(A41,PlayerStats!$B$1:$Z$999,MATCH("xG",PlayerStats!$B$2:$Z$2,0),0),0)</f>
        <v>0.7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0.7</v>
      </c>
      <c r="Q41" s="31">
        <f>IFERROR(VLOOKUP(A41,PlayerStats!$B$1:$Z$999,MATCH("xAG",PlayerStats!$B$2:$Z$2,0),0),0)</f>
        <v>1.8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1.8</v>
      </c>
      <c r="V41" s="41">
        <f t="shared" si="3"/>
        <v>15</v>
      </c>
      <c r="X41" s="42" t="str">
        <f>API!M41&amp;" "&amp;API!V41</f>
        <v>Diego Carlos Santos Silva</v>
      </c>
      <c r="Y41" s="42">
        <f>API!AC41</f>
        <v>4</v>
      </c>
    </row>
    <row r="42" spans="1:25">
      <c r="A42" s="31" t="str">
        <f>IF([1]FINAL!A42=0,"",[1]FINAL!A42)</f>
        <v>Pedro Porro</v>
      </c>
      <c r="B42" s="31" t="str">
        <f>IF([1]FINAL!B42=0,"",[1]FINAL!B42)</f>
        <v>Pedro Porro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TOT</v>
      </c>
      <c r="F42" s="43">
        <f>IFERROR(VLOOKUP($E42,Table2!$B$1:$C$21,MATCH("MP",Table2!$B$1:$C$1,0),0),"")</f>
        <v>5</v>
      </c>
      <c r="G42" s="32">
        <f>IFERROR(VLOOKUP(A42,PlayingTime!$B$1:$Z$999,MATCH("Min",PlayingTime!$B$2:$Z$2,0),0),0)</f>
        <v>356</v>
      </c>
      <c r="H42" s="32">
        <f>IFERROR(VLOOKUP(B42,PlayingTime!$B$1:$Z$999,MATCH("Min",PlayingTime!$B$2:$Z$2,0),0),0)</f>
        <v>356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712</v>
      </c>
      <c r="L42" s="31">
        <f>IFERROR(VLOOKUP(A42,PlayerStats!$B$1:$Z$999,MATCH("xG",PlayerStats!$B$2:$Z$2,0),0),0)</f>
        <v>0.4</v>
      </c>
      <c r="M42" s="31">
        <f>IFERROR(VLOOKUP(B42,PlayerStats!$B$1:$Z$999,MATCH("xG",PlayerStats!$B$2:$Z$2,0),0),0)</f>
        <v>0.4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0.8</v>
      </c>
      <c r="Q42" s="31">
        <f>IFERROR(VLOOKUP(A42,PlayerStats!$B$1:$Z$999,MATCH("xAG",PlayerStats!$B$2:$Z$2,0),0),0)</f>
        <v>1.2</v>
      </c>
      <c r="R42" s="31">
        <f>IFERROR(VLOOKUP(B42,PlayerStats!$B$1:$Z$999,MATCH("xAG",PlayerStats!$B$2:$Z$2,0),0),0)</f>
        <v>1.2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2.4</v>
      </c>
      <c r="V42" s="41">
        <f t="shared" si="3"/>
        <v>18</v>
      </c>
      <c r="X42" s="42" t="str">
        <f>API!M42&amp;" "&amp;API!V42</f>
        <v>Lucas Digne</v>
      </c>
      <c r="Y42" s="42">
        <f>API!AC42</f>
        <v>20</v>
      </c>
    </row>
    <row r="43" spans="1:25">
      <c r="A43" s="31" t="str">
        <f>IF([1]FINAL!A43=0,"",[1]FINAL!A43)</f>
        <v>Dominic Solanke</v>
      </c>
      <c r="B43" s="31" t="str">
        <f>IF([1]FINAL!B43=0,"",[1]FINAL!B43)</f>
        <v>Solanke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BOU</v>
      </c>
      <c r="F43" s="43">
        <f>IFERROR(VLOOKUP($E43,Table2!$B$1:$C$21,MATCH("MP",Table2!$B$1:$C$1,0),0),"")</f>
        <v>5</v>
      </c>
      <c r="G43" s="32">
        <f>IFERROR(VLOOKUP(A43,PlayingTime!$B$1:$Z$999,MATCH("Min",PlayingTime!$B$2:$Z$2,0),0),0)</f>
        <v>450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450</v>
      </c>
      <c r="L43" s="31">
        <f>IFERROR(VLOOKUP(A43,PlayerStats!$B$1:$Z$999,MATCH("xG",PlayerStats!$B$2:$Z$2,0),0),0)</f>
        <v>2.2000000000000002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2.2000000000000002</v>
      </c>
      <c r="Q43" s="31">
        <f>IFERROR(VLOOKUP(A43,PlayerStats!$B$1:$Z$999,MATCH("xAG",PlayerStats!$B$2:$Z$2,0),0),0)</f>
        <v>0.3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0.3</v>
      </c>
      <c r="V43" s="41">
        <f t="shared" si="3"/>
        <v>23</v>
      </c>
      <c r="X43" s="42" t="str">
        <f>API!M43&amp;" "&amp;API!V43</f>
        <v>Douglas Luiz Soares de Paulo</v>
      </c>
      <c r="Y43" s="42">
        <f>API!AC43</f>
        <v>22</v>
      </c>
    </row>
    <row r="44" spans="1:25">
      <c r="A44" s="31" t="str">
        <f>IF([1]FINAL!A44=0,"",[1]FINAL!A44)</f>
        <v>Odsonne Edouard</v>
      </c>
      <c r="B44" s="31" t="str">
        <f>IF([1]FINAL!B44=0,"",[1]FINAL!B44)</f>
        <v>Edouard</v>
      </c>
      <c r="C44" s="31" t="str">
        <f>IF([1]FINAL!C44=0,"",[1]FINAL!C44)</f>
        <v>Odsonne Édouard</v>
      </c>
      <c r="D44" s="31" t="str">
        <f>IF([1]FINAL!D44=0,"",[1]FINAL!D44)</f>
        <v/>
      </c>
      <c r="E44" s="42" t="str">
        <f>[1]FINAL!M44</f>
        <v>CRY</v>
      </c>
      <c r="F44" s="43">
        <f>IFERROR(VLOOKUP($E44,Table2!$B$1:$C$21,MATCH("MP",Table2!$B$1:$C$1,0),0),"")</f>
        <v>5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428</v>
      </c>
      <c r="J44" s="32">
        <f>IFERROR(VLOOKUP(D44,PlayingTime!$B$1:$Z$999,MATCH("Min",PlayingTime!$B$2:$Z$2,0),0),0)</f>
        <v>0</v>
      </c>
      <c r="K44" s="37">
        <f t="shared" si="0"/>
        <v>428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2.6</v>
      </c>
      <c r="O44" s="31">
        <f>IFERROR(VLOOKUP(D44,PlayerStats!$B$1:$Z$999,MATCH("xG",PlayerStats!$B$2:$Z$2,0),0),0)</f>
        <v>0</v>
      </c>
      <c r="P44" s="39">
        <f t="shared" si="1"/>
        <v>2.6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0.3</v>
      </c>
      <c r="T44" s="31">
        <f>IFERROR(VLOOKUP(D44,PlayerStats!$B$1:$Z$999,MATCH("xAG",PlayerStats!$B$2:$Z$2,0),0),0)</f>
        <v>0</v>
      </c>
      <c r="U44" s="39">
        <f t="shared" si="2"/>
        <v>0.3</v>
      </c>
      <c r="V44" s="41">
        <f t="shared" si="3"/>
        <v>32</v>
      </c>
      <c r="X44" s="42" t="str">
        <f>API!M44&amp;" "&amp;API!V44</f>
        <v>Jhon Durán</v>
      </c>
      <c r="Y44" s="42">
        <f>API!AC44</f>
        <v>14</v>
      </c>
    </row>
    <row r="45" spans="1:25">
      <c r="A45" s="31" t="str">
        <f>IF([1]FINAL!A45=0,"",[1]FINAL!A45)</f>
        <v>Trent Alexander-Arnold</v>
      </c>
      <c r="B45" s="31" t="str">
        <f>IF([1]FINAL!B45=0,"",[1]FINAL!B45)</f>
        <v>Alexander-Arnold</v>
      </c>
      <c r="C45" s="31" t="str">
        <f>IF([1]FINAL!C45=0,"",[1]FINAL!C45)</f>
        <v>Trent</v>
      </c>
      <c r="D45" s="31" t="str">
        <f>IF([1]FINAL!D45=0,"",[1]FINAL!D45)</f>
        <v/>
      </c>
      <c r="E45" s="42" t="str">
        <f>[1]FINAL!M45</f>
        <v>LIV</v>
      </c>
      <c r="F45" s="43">
        <f>IFERROR(VLOOKUP($E45,Table2!$B$1:$C$21,MATCH("MP",Table2!$B$1:$C$1,0),0),"")</f>
        <v>5</v>
      </c>
      <c r="G45" s="32">
        <f>IFERROR(VLOOKUP(A45,PlayingTime!$B$1:$Z$999,MATCH("Min",PlayingTime!$B$2:$Z$2,0),0),0)</f>
        <v>324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324</v>
      </c>
      <c r="L45" s="31">
        <f>IFERROR(VLOOKUP(A45,PlayerStats!$B$1:$Z$999,MATCH("xG",PlayerStats!$B$2:$Z$2,0),0),0)</f>
        <v>0.2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0.2</v>
      </c>
      <c r="Q45" s="31">
        <f>IFERROR(VLOOKUP(A45,PlayerStats!$B$1:$Z$999,MATCH("xAG",PlayerStats!$B$2:$Z$2,0),0),0)</f>
        <v>0.8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0.8</v>
      </c>
      <c r="V45" s="41">
        <f t="shared" si="3"/>
        <v>16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Gabriel Martinelli Silva</v>
      </c>
      <c r="B46" s="31" t="str">
        <f>IF([1]FINAL!B46=0,"",[1]FINAL!B46)</f>
        <v>Martinelli</v>
      </c>
      <c r="C46" s="31" t="str">
        <f>IF([1]FINAL!C46=0,"",[1]FINAL!C46)</f>
        <v>Gabriel Martinelli</v>
      </c>
      <c r="D46" s="31" t="str">
        <f>IF([1]FINAL!D46=0,"",[1]FINAL!D46)</f>
        <v/>
      </c>
      <c r="E46" s="42" t="str">
        <f>[1]FINAL!M46</f>
        <v>ARS</v>
      </c>
      <c r="F46" s="43">
        <f>IFERROR(VLOOKUP($E46,Table2!$B$1:$C$21,MATCH("MP",Table2!$B$1:$C$1,0),0),"")</f>
        <v>5</v>
      </c>
      <c r="G46" s="32">
        <f>IFERROR(VLOOKUP(A46,PlayingTime!$B$1:$Z$999,MATCH("Min",PlayingTime!$B$2:$Z$2,0),0),0)</f>
        <v>0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356</v>
      </c>
      <c r="J46" s="32">
        <f>IFERROR(VLOOKUP(D46,PlayingTime!$B$1:$Z$999,MATCH("Min",PlayingTime!$B$2:$Z$2,0),0),0)</f>
        <v>0</v>
      </c>
      <c r="K46" s="37">
        <f t="shared" si="0"/>
        <v>356</v>
      </c>
      <c r="L46" s="31">
        <f>IFERROR(VLOOKUP(A46,PlayerStats!$B$1:$Z$999,MATCH("xG",PlayerStats!$B$2:$Z$2,0),0),0)</f>
        <v>0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0.7</v>
      </c>
      <c r="O46" s="31">
        <f>IFERROR(VLOOKUP(D46,PlayerStats!$B$1:$Z$999,MATCH("xG",PlayerStats!$B$2:$Z$2,0),0),0)</f>
        <v>0</v>
      </c>
      <c r="P46" s="39">
        <f t="shared" si="1"/>
        <v>0.7</v>
      </c>
      <c r="Q46" s="31">
        <f>IFERROR(VLOOKUP(A46,PlayerStats!$B$1:$Z$999,MATCH("xAG",PlayerStats!$B$2:$Z$2,0),0),0)</f>
        <v>0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0.3</v>
      </c>
      <c r="T46" s="31">
        <f>IFERROR(VLOOKUP(D46,PlayerStats!$B$1:$Z$999,MATCH("xAG",PlayerStats!$B$2:$Z$2,0),0),0)</f>
        <v>0</v>
      </c>
      <c r="U46" s="39">
        <f t="shared" si="2"/>
        <v>0.3</v>
      </c>
      <c r="V46" s="41">
        <f t="shared" si="3"/>
        <v>16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David Brooks</v>
      </c>
      <c r="B47" s="31" t="str">
        <f>IF([1]FINAL!B47=0,"",[1]FINAL!B47)</f>
        <v>Brooks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BOU</v>
      </c>
      <c r="F47" s="43">
        <f>IFERROR(VLOOKUP($E47,Table2!$B$1:$C$21,MATCH("MP",Table2!$B$1:$C$1,0),0),"")</f>
        <v>5</v>
      </c>
      <c r="G47" s="32">
        <f>IFERROR(VLOOKUP(A47,PlayingTime!$B$1:$Z$999,MATCH("Min",PlayingTime!$B$2:$Z$2,0),0),0)</f>
        <v>140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140</v>
      </c>
      <c r="L47" s="31">
        <f>IFERROR(VLOOKUP(A47,PlayerStats!$B$1:$Z$999,MATCH("xG",PlayerStats!$B$2:$Z$2,0),0),0)</f>
        <v>1.2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1.2</v>
      </c>
      <c r="Q47" s="31">
        <f>IFERROR(VLOOKUP(A47,PlayerStats!$B$1:$Z$999,MATCH("xAG",PlayerStats!$B$2:$Z$2,0),0),0)</f>
        <v>0.4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0.4</v>
      </c>
      <c r="V47" s="41">
        <f t="shared" si="3"/>
        <v>13</v>
      </c>
      <c r="X47" s="42" t="str">
        <f>API!M47&amp;" "&amp;API!V47</f>
        <v>Boubacar Kamara</v>
      </c>
      <c r="Y47" s="42">
        <f>API!AC47</f>
        <v>10</v>
      </c>
    </row>
    <row r="48" spans="1:25">
      <c r="A48" s="31" t="str">
        <f>IF([1]FINAL!A48=0,"",[1]FINAL!A48)</f>
        <v>Sean Longstaff</v>
      </c>
      <c r="B48" s="31" t="str">
        <f>IF([1]FINAL!B48=0,"",[1]FINAL!B48)</f>
        <v>Longstaff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NEW</v>
      </c>
      <c r="F48" s="43">
        <f>IFERROR(VLOOKUP($E48,Table2!$B$1:$C$21,MATCH("MP",Table2!$B$1:$C$1,0),0),"")</f>
        <v>5</v>
      </c>
      <c r="G48" s="32">
        <f>IFERROR(VLOOKUP(A48,PlayingTime!$B$1:$Z$999,MATCH("Min",PlayingTime!$B$2:$Z$2,0),0),0)</f>
        <v>182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182</v>
      </c>
      <c r="L48" s="31">
        <f>IFERROR(VLOOKUP(A48,PlayerStats!$B$1:$Z$999,MATCH("xG",PlayerStats!$B$2:$Z$2,0),0),0)</f>
        <v>0.2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0.2</v>
      </c>
      <c r="Q48" s="31">
        <f>IFERROR(VLOOKUP(A48,PlayerStats!$B$1:$Z$999,MATCH("xAG",PlayerStats!$B$2:$Z$2,0),0),0)</f>
        <v>0.6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0.6</v>
      </c>
      <c r="V48" s="41">
        <f t="shared" si="3"/>
        <v>10</v>
      </c>
      <c r="X48" s="42" t="str">
        <f>API!M48&amp;" "&amp;API!V48</f>
        <v>Ezri Konsa Ngoyo</v>
      </c>
      <c r="Y48" s="42">
        <f>API!AC48</f>
        <v>11</v>
      </c>
    </row>
    <row r="49" spans="1:25">
      <c r="A49" s="31" t="str">
        <f>IF([1]FINAL!A49=0,"",[1]FINAL!A49)</f>
        <v>Matty Cash</v>
      </c>
      <c r="B49" s="31" t="str">
        <f>IF([1]FINAL!B49=0,"",[1]FINAL!B49)</f>
        <v>Cash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AVL</v>
      </c>
      <c r="F49" s="43">
        <f>IFERROR(VLOOKUP($E49,Table2!$B$1:$C$21,MATCH("MP",Table2!$B$1:$C$1,0),0),"")</f>
        <v>5</v>
      </c>
      <c r="G49" s="32">
        <f>IFERROR(VLOOKUP(A49,PlayingTime!$B$1:$Z$999,MATCH("Min",PlayingTime!$B$2:$Z$2,0),0),0)</f>
        <v>446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446</v>
      </c>
      <c r="L49" s="31">
        <f>IFERROR(VLOOKUP(A49,PlayerStats!$B$1:$Z$999,MATCH("xG",PlayerStats!$B$2:$Z$2,0),0),0)</f>
        <v>2.7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2.7</v>
      </c>
      <c r="Q49" s="31">
        <f>IFERROR(VLOOKUP(A49,PlayerStats!$B$1:$Z$999,MATCH("xAG",PlayerStats!$B$2:$Z$2,0),0),0)</f>
        <v>0.1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0.1</v>
      </c>
      <c r="V49" s="41">
        <f t="shared" si="3"/>
        <v>22</v>
      </c>
      <c r="X49" s="42" t="str">
        <f>API!M49&amp;" "&amp;API!V49</f>
        <v>Emiliano Martínez Romero</v>
      </c>
      <c r="Y49" s="42">
        <f>API!AC49</f>
        <v>12</v>
      </c>
    </row>
    <row r="50" spans="1:25">
      <c r="A50" s="31" t="str">
        <f>IF([1]FINAL!A50=0,"",[1]FINAL!A50)</f>
        <v>Leon Bailey</v>
      </c>
      <c r="B50" s="31" t="str">
        <f>IF([1]FINAL!B50=0,"",[1]FINAL!B50)</f>
        <v>Bailey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AVL</v>
      </c>
      <c r="F50" s="43">
        <f>IFERROR(VLOOKUP($E50,Table2!$B$1:$C$21,MATCH("MP",Table2!$B$1:$C$1,0),0),"")</f>
        <v>5</v>
      </c>
      <c r="G50" s="32">
        <f>IFERROR(VLOOKUP(A50,PlayingTime!$B$1:$Z$999,MATCH("Min",PlayingTime!$B$2:$Z$2,0),0),0)</f>
        <v>187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187</v>
      </c>
      <c r="L50" s="31">
        <f>IFERROR(VLOOKUP(A50,PlayerStats!$B$1:$Z$999,MATCH("xG",PlayerStats!$B$2:$Z$2,0),0),0)</f>
        <v>1.1000000000000001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1.1000000000000001</v>
      </c>
      <c r="Q50" s="31">
        <f>IFERROR(VLOOKUP(A50,PlayerStats!$B$1:$Z$999,MATCH("xAG",PlayerStats!$B$2:$Z$2,0),0),0)</f>
        <v>0.6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0.6</v>
      </c>
      <c r="V50" s="41">
        <f t="shared" si="3"/>
        <v>21</v>
      </c>
      <c r="X50" s="42" t="str">
        <f>API!M50&amp;" "&amp;API!V50</f>
        <v>John McGinn</v>
      </c>
      <c r="Y50" s="42">
        <f>API!AC50</f>
        <v>17</v>
      </c>
    </row>
    <row r="51" spans="1:25">
      <c r="A51" s="31" t="str">
        <f>IF([1]FINAL!A51=0,"",[1]FINAL!A51)</f>
        <v>Rico Lewis</v>
      </c>
      <c r="B51" s="31" t="str">
        <f>IF([1]FINAL!B51=0,"",[1]FINAL!B51)</f>
        <v>R.Lewis</v>
      </c>
      <c r="C51" s="31" t="str">
        <f>IF([1]FINAL!C51=0,"",[1]FINAL!C51)</f>
        <v>R Lewis</v>
      </c>
      <c r="D51" s="31" t="str">
        <f>IF([1]FINAL!D51=0,"",[1]FINAL!D51)</f>
        <v/>
      </c>
      <c r="E51" s="42" t="str">
        <f>[1]FINAL!M51</f>
        <v>MCI</v>
      </c>
      <c r="F51" s="43">
        <f>IFERROR(VLOOKUP($E51,Table2!$B$1:$C$21,MATCH("MP",Table2!$B$1:$C$1,0),0),"")</f>
        <v>5</v>
      </c>
      <c r="G51" s="32">
        <f>IFERROR(VLOOKUP(A51,PlayingTime!$B$1:$Z$999,MATCH("Min",PlayingTime!$B$2:$Z$2,0),0),0)</f>
        <v>80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80</v>
      </c>
      <c r="L51" s="31">
        <f>IFERROR(VLOOKUP(A51,PlayerStats!$B$1:$Z$999,MATCH("xG",PlayerStats!$B$2:$Z$2,0),0),0)</f>
        <v>0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</v>
      </c>
      <c r="Q51" s="31">
        <f>IFERROR(VLOOKUP(A51,PlayerStats!$B$1:$Z$999,MATCH("xAG",PlayerStats!$B$2:$Z$2,0),0),0)</f>
        <v>0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</v>
      </c>
      <c r="V51" s="41">
        <f t="shared" si="3"/>
        <v>8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Raphaël Varane</v>
      </c>
      <c r="B52" s="31" t="str">
        <f>IF([1]FINAL!B52=0,"",[1]FINAL!B52)</f>
        <v>R.Varane</v>
      </c>
      <c r="C52" s="31" t="str">
        <f>IF([1]FINAL!C52=0,"",[1]FINAL!C52)</f>
        <v>Raphael Varane</v>
      </c>
      <c r="D52" s="31" t="str">
        <f>IF([1]FINAL!D52=0,"",[1]FINAL!D52)</f>
        <v/>
      </c>
      <c r="E52" s="42" t="str">
        <f>[1]FINAL!M52</f>
        <v>MUN</v>
      </c>
      <c r="F52" s="43">
        <f>IFERROR(VLOOKUP($E52,Table2!$B$1:$C$21,MATCH("MP",Table2!$B$1:$C$1,0),0),"")</f>
        <v>5</v>
      </c>
      <c r="G52" s="32">
        <f>IFERROR(VLOOKUP(A52,PlayingTime!$B$1:$Z$999,MATCH("Min",PlayingTime!$B$2:$Z$2,0),0),0)</f>
        <v>225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225</v>
      </c>
      <c r="L52" s="31">
        <f>IFERROR(VLOOKUP(A52,PlayerStats!$B$1:$Z$999,MATCH("xG",PlayerStats!$B$2:$Z$2,0),0),0)</f>
        <v>1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</v>
      </c>
      <c r="V52" s="41">
        <f t="shared" si="3"/>
        <v>15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Pascal Groß</v>
      </c>
      <c r="B53" s="31" t="str">
        <f>IF([1]FINAL!B53=0,"",[1]FINAL!B53)</f>
        <v>Gross</v>
      </c>
      <c r="C53" s="31" t="str">
        <f>IF([1]FINAL!C53=0,"",[1]FINAL!C53)</f>
        <v/>
      </c>
      <c r="D53" s="31" t="str">
        <f>IF([1]FINAL!D53=0,"",[1]FINAL!D53)</f>
        <v>Pascal Gross</v>
      </c>
      <c r="E53" s="42" t="str">
        <f>[1]FINAL!M53</f>
        <v>BHA</v>
      </c>
      <c r="F53" s="43">
        <f>IFERROR(VLOOKUP($E53,Table2!$B$1:$C$21,MATCH("MP",Table2!$B$1:$C$1,0),0),"")</f>
        <v>5</v>
      </c>
      <c r="G53" s="32">
        <f>IFERROR(VLOOKUP(A53,PlayingTime!$B$1:$Z$999,MATCH("Min",PlayingTime!$B$2:$Z$2,0),0),0)</f>
        <v>438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438</v>
      </c>
      <c r="L53" s="31">
        <f>IFERROR(VLOOKUP(A53,PlayerStats!$B$1:$Z$999,MATCH("xG",PlayerStats!$B$2:$Z$2,0),0),0)</f>
        <v>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</v>
      </c>
      <c r="Q53" s="31">
        <f>IFERROR(VLOOKUP(A53,PlayerStats!$B$1:$Z$999,MATCH("xAG",PlayerStats!$B$2:$Z$2,0),0),0)</f>
        <v>1.1000000000000001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1.1000000000000001</v>
      </c>
      <c r="V53" s="41">
        <f t="shared" si="3"/>
        <v>26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João Palhinha Gonçalves</v>
      </c>
      <c r="B54" s="31" t="str">
        <f>IF([1]FINAL!B54=0,"",[1]FINAL!B54)</f>
        <v>J.Palhinha</v>
      </c>
      <c r="C54" s="31" t="str">
        <f>IF([1]FINAL!C54=0,"",[1]FINAL!C54)</f>
        <v>Joao Palhinha</v>
      </c>
      <c r="D54" s="31" t="str">
        <f>IF([1]FINAL!D54=0,"",[1]FINAL!D54)</f>
        <v>João Palhinha</v>
      </c>
      <c r="E54" s="42" t="str">
        <f>[1]FINAL!M54</f>
        <v>FUL</v>
      </c>
      <c r="F54" s="43">
        <f>IFERROR(VLOOKUP($E54,Table2!$B$1:$C$21,MATCH("MP",Table2!$B$1:$C$1,0),0),"")</f>
        <v>5</v>
      </c>
      <c r="G54" s="32">
        <f>IFERROR(VLOOKUP(A54,PlayingTime!$B$1:$Z$999,MATCH("Min",PlayingTime!$B$2:$Z$2,0),0),0)</f>
        <v>0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204</v>
      </c>
      <c r="K54" s="37">
        <f t="shared" si="0"/>
        <v>204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0.2</v>
      </c>
      <c r="P54" s="39">
        <f t="shared" si="1"/>
        <v>0.2</v>
      </c>
      <c r="Q54" s="31">
        <f>IFERROR(VLOOKUP(A54,PlayerStats!$B$1:$Z$999,MATCH("xAG",PlayerStats!$B$2:$Z$2,0),0),0)</f>
        <v>0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</v>
      </c>
      <c r="V54" s="41">
        <f t="shared" si="3"/>
        <v>13</v>
      </c>
      <c r="X54" s="42" t="str">
        <f>API!M54&amp;" "&amp;API!V54</f>
        <v>Jacob Ramsey</v>
      </c>
      <c r="Y54" s="42">
        <f>API!AC54</f>
        <v>0</v>
      </c>
    </row>
    <row r="55" spans="1:25">
      <c r="A55" s="31" t="str">
        <f>IF([1]FINAL!A55=0,"",[1]FINAL!A55)</f>
        <v>Luis Díaz</v>
      </c>
      <c r="B55" s="31" t="str">
        <f>IF([1]FINAL!B55=0,"",[1]FINAL!B55)</f>
        <v>Luis Díaz</v>
      </c>
      <c r="C55" s="31" t="str">
        <f>IF([1]FINAL!C55=0,"",[1]FINAL!C55)</f>
        <v>Luis Diaz</v>
      </c>
      <c r="D55" s="31" t="str">
        <f>IF([1]FINAL!D55=0,"",[1]FINAL!D55)</f>
        <v/>
      </c>
      <c r="E55" s="42" t="str">
        <f>[1]FINAL!M55</f>
        <v>LIV</v>
      </c>
      <c r="F55" s="43">
        <f>IFERROR(VLOOKUP($E55,Table2!$B$1:$C$21,MATCH("MP",Table2!$B$1:$C$1,0),0),"")</f>
        <v>5</v>
      </c>
      <c r="G55" s="32">
        <f>IFERROR(VLOOKUP(A55,PlayingTime!$B$1:$Z$999,MATCH("Min",PlayingTime!$B$2:$Z$2,0),0),0)</f>
        <v>302</v>
      </c>
      <c r="H55" s="32">
        <f>IFERROR(VLOOKUP(B55,PlayingTime!$B$1:$Z$999,MATCH("Min",PlayingTime!$B$2:$Z$2,0),0),0)</f>
        <v>302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604</v>
      </c>
      <c r="L55" s="31">
        <f>IFERROR(VLOOKUP(A55,PlayerStats!$B$1:$Z$999,MATCH("xG",PlayerStats!$B$2:$Z$2,0),0),0)</f>
        <v>1.6</v>
      </c>
      <c r="M55" s="31">
        <f>IFERROR(VLOOKUP(B55,PlayerStats!$B$1:$Z$999,MATCH("xG",PlayerStats!$B$2:$Z$2,0),0),0)</f>
        <v>1.6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3.2</v>
      </c>
      <c r="Q55" s="31">
        <f>IFERROR(VLOOKUP(A55,PlayerStats!$B$1:$Z$999,MATCH("xAG",PlayerStats!$B$2:$Z$2,0),0),0)</f>
        <v>0.5</v>
      </c>
      <c r="R55" s="31">
        <f>IFERROR(VLOOKUP(B55,PlayerStats!$B$1:$Z$999,MATCH("xAG",PlayerStats!$B$2:$Z$2,0),0),0)</f>
        <v>0.5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</v>
      </c>
      <c r="V55" s="41">
        <f t="shared" si="3"/>
        <v>20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Abdoulaye Doucouré</v>
      </c>
      <c r="B56" s="31" t="str">
        <f>IF([1]FINAL!B56=0,"",[1]FINAL!B56)</f>
        <v>A.Doucoure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EVE</v>
      </c>
      <c r="F56" s="43">
        <f>IFERROR(VLOOKUP($E56,Table2!$B$1:$C$21,MATCH("MP",Table2!$B$1:$C$1,0),0),"")</f>
        <v>5</v>
      </c>
      <c r="G56" s="32">
        <f>IFERROR(VLOOKUP(A56,PlayingTime!$B$1:$Z$999,MATCH("Min",PlayingTime!$B$2:$Z$2,0),0),0)</f>
        <v>438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438</v>
      </c>
      <c r="L56" s="31">
        <f>IFERROR(VLOOKUP(A56,PlayerStats!$B$1:$Z$999,MATCH("xG",PlayerStats!$B$2:$Z$2,0),0),0)</f>
        <v>1.9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1.9</v>
      </c>
      <c r="Q56" s="31">
        <f>IFERROR(VLOOKUP(A56,PlayerStats!$B$1:$Z$999,MATCH("xAG",PlayerStats!$B$2:$Z$2,0),0),0)</f>
        <v>1.1000000000000001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1.1000000000000001</v>
      </c>
      <c r="V56" s="41">
        <f t="shared" si="3"/>
        <v>16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Joachim Andersen</v>
      </c>
      <c r="B57" s="31" t="str">
        <f>IF([1]FINAL!B57=0,"",[1]FINAL!B57)</f>
        <v>Andersen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CRY</v>
      </c>
      <c r="F57" s="43">
        <f>IFERROR(VLOOKUP($E57,Table2!$B$1:$C$21,MATCH("MP",Table2!$B$1:$C$1,0),0),"")</f>
        <v>5</v>
      </c>
      <c r="G57" s="32">
        <f>IFERROR(VLOOKUP(A57,PlayingTime!$B$1:$Z$999,MATCH("Min",PlayingTime!$B$2:$Z$2,0),0),0)</f>
        <v>450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450</v>
      </c>
      <c r="L57" s="31">
        <f>IFERROR(VLOOKUP(A57,PlayerStats!$B$1:$Z$999,MATCH("xG",PlayerStats!$B$2:$Z$2,0),0),0)</f>
        <v>0.2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0.2</v>
      </c>
      <c r="Q57" s="31">
        <f>IFERROR(VLOOKUP(A57,PlayerStats!$B$1:$Z$999,MATCH("xAG",PlayerStats!$B$2:$Z$2,0),0),0)</f>
        <v>0.7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0.7</v>
      </c>
      <c r="V57" s="41">
        <f t="shared" si="3"/>
        <v>24</v>
      </c>
      <c r="X57" s="42" t="str">
        <f>API!M57&amp;" "&amp;API!V57</f>
        <v>Youri Tielemans</v>
      </c>
      <c r="Y57" s="42">
        <f>API!AC57</f>
        <v>5</v>
      </c>
    </row>
    <row r="58" spans="1:25">
      <c r="A58" s="31" t="str">
        <f>IF([1]FINAL!A58=0,"",[1]FINAL!A58)</f>
        <v>Nicolas Jackson</v>
      </c>
      <c r="B58" s="31" t="str">
        <f>IF([1]FINAL!B58=0,"",[1]FINAL!B58)</f>
        <v/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CHE</v>
      </c>
      <c r="F58" s="43">
        <f>IFERROR(VLOOKUP($E58,Table2!$B$1:$C$21,MATCH("MP",Table2!$B$1:$C$1,0),0),"")</f>
        <v>5</v>
      </c>
      <c r="G58" s="32">
        <f>IFERROR(VLOOKUP(A58,PlayingTime!$B$1:$Z$999,MATCH("Min",PlayingTime!$B$2:$Z$2,0),0),0)</f>
        <v>442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442</v>
      </c>
      <c r="L58" s="31">
        <f>IFERROR(VLOOKUP(A58,PlayerStats!$B$1:$Z$999,MATCH("xG",PlayerStats!$B$2:$Z$2,0),0),0)</f>
        <v>3.3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3.3</v>
      </c>
      <c r="Q58" s="31">
        <f>IFERROR(VLOOKUP(A58,PlayerStats!$B$1:$Z$999,MATCH("xAG",PlayerStats!$B$2:$Z$2,0),0),0)</f>
        <v>0.4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0.4</v>
      </c>
      <c r="V58" s="41">
        <f t="shared" si="3"/>
        <v>11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Cristian Romero</v>
      </c>
      <c r="B59" s="31" t="str">
        <f>IF([1]FINAL!B59=0,"",[1]FINAL!B59)</f>
        <v>Romero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TOT</v>
      </c>
      <c r="F59" s="43">
        <f>IFERROR(VLOOKUP($E59,Table2!$B$1:$C$21,MATCH("MP",Table2!$B$1:$C$1,0),0),"")</f>
        <v>5</v>
      </c>
      <c r="G59" s="32">
        <f>IFERROR(VLOOKUP(A59,PlayingTime!$B$1:$Z$999,MATCH("Min",PlayingTime!$B$2:$Z$2,0),0),0)</f>
        <v>373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373</v>
      </c>
      <c r="L59" s="31">
        <f>IFERROR(VLOOKUP(A59,PlayerStats!$B$1:$Z$999,MATCH("xG",PlayerStats!$B$2:$Z$2,0),0),0)</f>
        <v>0.8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0.8</v>
      </c>
      <c r="Q59" s="31">
        <f>IFERROR(VLOOKUP(A59,PlayerStats!$B$1:$Z$999,MATCH("xAG",PlayerStats!$B$2:$Z$2,0),0),0)</f>
        <v>0.1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0.1</v>
      </c>
      <c r="V59" s="41">
        <f t="shared" si="3"/>
        <v>29</v>
      </c>
      <c r="X59" s="42" t="str">
        <f>API!M59&amp;" "&amp;API!V59</f>
        <v>Ollie Watkins</v>
      </c>
      <c r="Y59" s="42">
        <f>API!AC59</f>
        <v>22</v>
      </c>
    </row>
    <row r="60" spans="1:25">
      <c r="A60" s="31" t="str">
        <f>IF([1]FINAL!A60=0,"",[1]FINAL!A60)</f>
        <v>Lyle Foster</v>
      </c>
      <c r="B60" s="31" t="str">
        <f>IF([1]FINAL!B60=0,"",[1]FINAL!B60)</f>
        <v>Foster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BUR</v>
      </c>
      <c r="F60" s="43">
        <f>IFERROR(VLOOKUP($E60,Table2!$B$1:$C$21,MATCH("MP",Table2!$B$1:$C$1,0),0),"")</f>
        <v>4</v>
      </c>
      <c r="G60" s="32">
        <f>IFERROR(VLOOKUP(A60,PlayingTime!$B$1:$Z$999,MATCH("Min",PlayingTime!$B$2:$Z$2,0),0),0)</f>
        <v>348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348</v>
      </c>
      <c r="L60" s="31">
        <f>IFERROR(VLOOKUP(A60,PlayerStats!$B$1:$Z$999,MATCH("xG",PlayerStats!$B$2:$Z$2,0),0),0)</f>
        <v>1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1</v>
      </c>
      <c r="Q60" s="31">
        <f>IFERROR(VLOOKUP(A60,PlayerStats!$B$1:$Z$999,MATCH("xAG",PlayerStats!$B$2:$Z$2,0),0),0)</f>
        <v>0.1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0.1</v>
      </c>
      <c r="V60" s="41">
        <f t="shared" si="3"/>
        <v>17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Elliot Anderson</v>
      </c>
      <c r="B61" s="31" t="str">
        <f>IF([1]FINAL!B61=0,"",[1]FINAL!B61)</f>
        <v>Anderson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NEW</v>
      </c>
      <c r="F61" s="43">
        <f>IFERROR(VLOOKUP($E61,Table2!$B$1:$C$21,MATCH("MP",Table2!$B$1:$C$1,0),0),"")</f>
        <v>5</v>
      </c>
      <c r="G61" s="32">
        <f>IFERROR(VLOOKUP(A61,PlayingTime!$B$1:$Z$999,MATCH("Min",PlayingTime!$B$2:$Z$2,0),0),0)</f>
        <v>158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158</v>
      </c>
      <c r="L61" s="31">
        <f>IFERROR(VLOOKUP(A61,PlayerStats!$B$1:$Z$999,MATCH("xG",PlayerStats!$B$2:$Z$2,0),0),0)</f>
        <v>0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</v>
      </c>
      <c r="Q61" s="31">
        <f>IFERROR(VLOOKUP(A61,PlayerStats!$B$1:$Z$999,MATCH("xAG",PlayerStats!$B$2:$Z$2,0),0),0)</f>
        <v>0.2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0.2</v>
      </c>
      <c r="V61" s="41">
        <f t="shared" si="3"/>
        <v>7</v>
      </c>
      <c r="X61" s="42" t="str">
        <f>API!M61&amp;" "&amp;API!V61</f>
        <v>Pau Torres</v>
      </c>
      <c r="Y61" s="42">
        <f>API!AC61</f>
        <v>11</v>
      </c>
    </row>
    <row r="62" spans="1:25">
      <c r="A62" s="31" t="str">
        <f>IF([1]FINAL!A62=0,"",[1]FINAL!A62)</f>
        <v>William Saliba</v>
      </c>
      <c r="B62" s="31" t="str">
        <f>IF([1]FINAL!B62=0,"",[1]FINAL!B62)</f>
        <v>Saliba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ARS</v>
      </c>
      <c r="F62" s="43">
        <f>IFERROR(VLOOKUP($E62,Table2!$B$1:$C$21,MATCH("MP",Table2!$B$1:$C$1,0),0),"")</f>
        <v>5</v>
      </c>
      <c r="G62" s="32">
        <f>IFERROR(VLOOKUP(A62,PlayingTime!$B$1:$Z$999,MATCH("Min",PlayingTime!$B$2:$Z$2,0),0),0)</f>
        <v>450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450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</v>
      </c>
      <c r="Q62" s="31">
        <f>IFERROR(VLOOKUP(A62,PlayerStats!$B$1:$Z$999,MATCH("xAG",PlayerStats!$B$2:$Z$2,0),0),0)</f>
        <v>0.1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0.1</v>
      </c>
      <c r="V62" s="41">
        <f t="shared" si="3"/>
        <v>22</v>
      </c>
      <c r="X62" s="42" t="str">
        <f>API!M62&amp;" "&amp;API!V62</f>
        <v>Moussa Diaby</v>
      </c>
      <c r="Y62" s="42">
        <f>API!AC62</f>
        <v>29</v>
      </c>
    </row>
    <row r="63" spans="1:25">
      <c r="A63" s="31" t="str">
        <f>IF([1]FINAL!A63=0,"",[1]FINAL!A63)</f>
        <v>Hugo Bueno López</v>
      </c>
      <c r="B63" s="31" t="str">
        <f>IF([1]FINAL!B63=0,"",[1]FINAL!B63)</f>
        <v>H.Bueno</v>
      </c>
      <c r="C63" s="31" t="str">
        <f>IF([1]FINAL!C63=0,"",[1]FINAL!C63)</f>
        <v>Hugo Bueno</v>
      </c>
      <c r="D63" s="31" t="str">
        <f>IF([1]FINAL!D63=0,"",[1]FINAL!D63)</f>
        <v/>
      </c>
      <c r="E63" s="42" t="str">
        <f>[1]FINAL!M63</f>
        <v>WOL</v>
      </c>
      <c r="F63" s="43">
        <f>IFERROR(VLOOKUP($E63,Table2!$B$1:$C$21,MATCH("MP",Table2!$B$1:$C$1,0),0),"")</f>
        <v>5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138</v>
      </c>
      <c r="J63" s="32">
        <f>IFERROR(VLOOKUP(D63,PlayingTime!$B$1:$Z$999,MATCH("Min",PlayingTime!$B$2:$Z$2,0),0),0)</f>
        <v>0</v>
      </c>
      <c r="K63" s="37">
        <f t="shared" si="0"/>
        <v>138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0.2</v>
      </c>
      <c r="O63" s="31">
        <f>IFERROR(VLOOKUP(D63,PlayerStats!$B$1:$Z$999,MATCH("xG",PlayerStats!$B$2:$Z$2,0),0),0)</f>
        <v>0</v>
      </c>
      <c r="P63" s="39">
        <f t="shared" si="1"/>
        <v>0.2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0.1</v>
      </c>
      <c r="T63" s="31">
        <f>IFERROR(VLOOKUP(D63,PlayerStats!$B$1:$Z$999,MATCH("xAG",PlayerStats!$B$2:$Z$2,0),0),0)</f>
        <v>0</v>
      </c>
      <c r="U63" s="39">
        <f t="shared" si="2"/>
        <v>0.1</v>
      </c>
      <c r="V63" s="41">
        <f t="shared" si="3"/>
        <v>7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Richarlison de Andrade</v>
      </c>
      <c r="B64" s="31" t="str">
        <f>IF([1]FINAL!B64=0,"",[1]FINAL!B64)</f>
        <v>Richarlison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TOT</v>
      </c>
      <c r="F64" s="43">
        <f>IFERROR(VLOOKUP($E64,Table2!$B$1:$C$21,MATCH("MP",Table2!$B$1:$C$1,0),0),"")</f>
        <v>5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248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248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0.7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0.7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0.1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0.1</v>
      </c>
      <c r="V64" s="41">
        <f t="shared" si="3"/>
        <v>14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Kurt Zouma</v>
      </c>
      <c r="B65" s="31" t="str">
        <f>IF([1]FINAL!B65=0,"",[1]FINAL!B65)</f>
        <v>Zouma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WHU</v>
      </c>
      <c r="F65" s="43">
        <f>IFERROR(VLOOKUP($E65,Table2!$B$1:$C$21,MATCH("MP",Table2!$B$1:$C$1,0),0),"")</f>
        <v>5</v>
      </c>
      <c r="G65" s="32">
        <f>IFERROR(VLOOKUP(A65,PlayingTime!$B$1:$Z$999,MATCH("Min",PlayingTime!$B$2:$Z$2,0),0),0)</f>
        <v>450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450</v>
      </c>
      <c r="L65" s="31">
        <f>IFERROR(VLOOKUP(A65,PlayerStats!$B$1:$Z$999,MATCH("xG",PlayerStats!$B$2:$Z$2,0),0),0)</f>
        <v>0.3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0.3</v>
      </c>
      <c r="Q65" s="31">
        <f>IFERROR(VLOOKUP(A65,PlayerStats!$B$1:$Z$999,MATCH("xAG",PlayerStats!$B$2:$Z$2,0),0),0)</f>
        <v>0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</v>
      </c>
      <c r="V65" s="41">
        <f t="shared" si="3"/>
        <v>18</v>
      </c>
      <c r="X65" s="42" t="str">
        <f>API!M65&amp;" "&amp;API!V65</f>
        <v>Nicolò Zaniolo</v>
      </c>
      <c r="Y65" s="42">
        <f>API!AC65</f>
        <v>2</v>
      </c>
    </row>
    <row r="66" spans="1:25">
      <c r="A66" s="31" t="str">
        <f>IF([1]FINAL!A66=0,"",[1]FINAL!A66)</f>
        <v>Alisson Ramses Becker</v>
      </c>
      <c r="B66" s="31" t="str">
        <f>IF([1]FINAL!B66=0,"",[1]FINAL!B66)</f>
        <v>A.Becker</v>
      </c>
      <c r="C66" s="31" t="str">
        <f>IF([1]FINAL!C66=0,"",[1]FINAL!C66)</f>
        <v>Alisson</v>
      </c>
      <c r="D66" s="31" t="str">
        <f>IF([1]FINAL!D66=0,"",[1]FINAL!D66)</f>
        <v/>
      </c>
      <c r="E66" s="42" t="str">
        <f>[1]FINAL!M66</f>
        <v>LIV</v>
      </c>
      <c r="F66" s="43">
        <f>IFERROR(VLOOKUP($E66,Table2!$B$1:$C$21,MATCH("MP",Table2!$B$1:$C$1,0),0),"")</f>
        <v>5</v>
      </c>
      <c r="G66" s="32">
        <f>IFERROR(VLOOKUP(A66,PlayingTime!$B$1:$Z$999,MATCH("Min",PlayingTime!$B$2:$Z$2,0),0),0)</f>
        <v>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450</v>
      </c>
      <c r="J66" s="32">
        <f>IFERROR(VLOOKUP(D66,PlayingTime!$B$1:$Z$999,MATCH("Min",PlayingTime!$B$2:$Z$2,0),0),0)</f>
        <v>0</v>
      </c>
      <c r="K66" s="37">
        <f t="shared" si="0"/>
        <v>450</v>
      </c>
      <c r="L66" s="31">
        <f>IFERROR(VLOOKUP(A66,PlayerStats!$B$1:$Z$999,MATCH("xG",PlayerStats!$B$2:$Z$2,0),0),0)</f>
        <v>0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</v>
      </c>
      <c r="Q66" s="31">
        <f>IFERROR(VLOOKUP(A66,PlayerStats!$B$1:$Z$999,MATCH("xAG",PlayerStats!$B$2:$Z$2,0),0),0)</f>
        <v>0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</v>
      </c>
      <c r="V66" s="41">
        <f t="shared" si="3"/>
        <v>20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Kieffer Moore</v>
      </c>
      <c r="B67" s="31" t="str">
        <f>IF([1]FINAL!B67=0,"",[1]FINAL!B67)</f>
        <v>Moore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BOU</v>
      </c>
      <c r="F67" s="43">
        <f>IFERROR(VLOOKUP($E67,Table2!$B$1:$C$21,MATCH("MP",Table2!$B$1:$C$1,0),0),"")</f>
        <v>5</v>
      </c>
      <c r="G67" s="32">
        <f>IFERROR(VLOOKUP(A67,PlayingTime!$B$1:$Z$999,MATCH("Min",PlayingTime!$B$2:$Z$2,0),0),0)</f>
        <v>57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57</v>
      </c>
      <c r="L67" s="31">
        <f>IFERROR(VLOOKUP(A67,PlayerStats!$B$1:$Z$999,MATCH("xG",PlayerStats!$B$2:$Z$2,0),0),0)</f>
        <v>0.3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0.3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</v>
      </c>
      <c r="V67" s="41">
        <f t="shared" ref="V67:V130" si="7">IFERROR(VLOOKUP(A67,$X$1:$Y$1000,MATCH("total_points",$X$1:$Y$1,0),0),"")</f>
        <v>3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Pape Matar Sarr</v>
      </c>
      <c r="B68" s="31" t="str">
        <f>IF([1]FINAL!B68=0,"",[1]FINAL!B68)</f>
        <v>Sarr</v>
      </c>
      <c r="C68" s="31" t="str">
        <f>IF([1]FINAL!C68=0,"",[1]FINAL!C68)</f>
        <v>P Sarr</v>
      </c>
      <c r="D68" s="31" t="str">
        <f>IF([1]FINAL!D68=0,"",[1]FINAL!D68)</f>
        <v/>
      </c>
      <c r="E68" s="42" t="str">
        <f>[1]FINAL!M68</f>
        <v>TOT</v>
      </c>
      <c r="F68" s="43">
        <f>IFERROR(VLOOKUP($E68,Table2!$B$1:$C$21,MATCH("MP",Table2!$B$1:$C$1,0),0),"")</f>
        <v>5</v>
      </c>
      <c r="G68" s="32">
        <f>IFERROR(VLOOKUP(A68,PlayingTime!$B$1:$Z$999,MATCH("Min",PlayingTime!$B$2:$Z$2,0),0),0)</f>
        <v>295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295</v>
      </c>
      <c r="L68" s="31">
        <f>IFERROR(VLOOKUP(A68,PlayerStats!$B$1:$Z$999,MATCH("xG",PlayerStats!$B$2:$Z$2,0),0),0)</f>
        <v>1.5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1.5</v>
      </c>
      <c r="Q68" s="31">
        <f>IFERROR(VLOOKUP(A68,PlayerStats!$B$1:$Z$999,MATCH("xAG",PlayerStats!$B$2:$Z$2,0),0),0)</f>
        <v>0.8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0.8</v>
      </c>
      <c r="V68" s="41">
        <f t="shared" si="7"/>
        <v>18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Morgan Gibbs-White</v>
      </c>
      <c r="B69" s="31" t="str">
        <f>IF([1]FINAL!B69=0,"",[1]FINAL!B69)</f>
        <v>Gibbs-White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NFO</v>
      </c>
      <c r="F69" s="43">
        <f>IFERROR(VLOOKUP($E69,Table2!$B$1:$C$21,MATCH("MP",Table2!$B$1:$C$1,0),0),"")</f>
        <v>5</v>
      </c>
      <c r="G69" s="32">
        <f>IFERROR(VLOOKUP(A69,PlayingTime!$B$1:$Z$999,MATCH("Min",PlayingTime!$B$2:$Z$2,0),0),0)</f>
        <v>450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450</v>
      </c>
      <c r="L69" s="31">
        <f>IFERROR(VLOOKUP(A69,PlayerStats!$B$1:$Z$999,MATCH("xG",PlayerStats!$B$2:$Z$2,0),0),0)</f>
        <v>0.7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0.7</v>
      </c>
      <c r="Q69" s="31">
        <f>IFERROR(VLOOKUP(A69,PlayerStats!$B$1:$Z$999,MATCH("xAG",PlayerStats!$B$2:$Z$2,0),0),0)</f>
        <v>1.2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1.2</v>
      </c>
      <c r="V69" s="41">
        <f t="shared" si="7"/>
        <v>17</v>
      </c>
      <c r="X69" s="42" t="str">
        <f>API!M69&amp;" "&amp;API!V69</f>
        <v>Philip Billing</v>
      </c>
      <c r="Y69" s="42">
        <f>API!AC69</f>
        <v>11</v>
      </c>
    </row>
    <row r="70" spans="1:25">
      <c r="A70" s="31" t="str">
        <f>IF([1]FINAL!A70=0,"",[1]FINAL!A70)</f>
        <v>João Pedro Junqueira de Jesus</v>
      </c>
      <c r="B70" s="31" t="str">
        <f>IF([1]FINAL!B70=0,"",[1]FINAL!B70)</f>
        <v>João Pedro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BHA</v>
      </c>
      <c r="F70" s="43">
        <f>IFERROR(VLOOKUP($E70,Table2!$B$1:$C$21,MATCH("MP",Table2!$B$1:$C$1,0),0),"")</f>
        <v>5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255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255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1.9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1.9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0.5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0.5</v>
      </c>
      <c r="V70" s="41">
        <f t="shared" si="7"/>
        <v>17</v>
      </c>
      <c r="X70" s="42" t="str">
        <f>API!M70&amp;" "&amp;API!V70</f>
        <v>David Brooks</v>
      </c>
      <c r="Y70" s="42">
        <f>API!AC70</f>
        <v>13</v>
      </c>
    </row>
    <row r="71" spans="1:25">
      <c r="A71" s="31" t="str">
        <f>IF([1]FINAL!A71=0,"",[1]FINAL!A71)</f>
        <v>Ethan Pinnock</v>
      </c>
      <c r="B71" s="31" t="str">
        <f>IF([1]FINAL!B71=0,"",[1]FINAL!B71)</f>
        <v>Pinnock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BRE</v>
      </c>
      <c r="F71" s="43">
        <f>IFERROR(VLOOKUP($E71,Table2!$B$1:$C$21,MATCH("MP",Table2!$B$1:$C$1,0),0),"")</f>
        <v>5</v>
      </c>
      <c r="G71" s="32">
        <f>IFERROR(VLOOKUP(A71,PlayingTime!$B$1:$Z$999,MATCH("Min",PlayingTime!$B$2:$Z$2,0),0),0)</f>
        <v>450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450</v>
      </c>
      <c r="L71" s="31">
        <f>IFERROR(VLOOKUP(A71,PlayerStats!$B$1:$Z$999,MATCH("xG",PlayerStats!$B$2:$Z$2,0),0),0)</f>
        <v>0.5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0.5</v>
      </c>
      <c r="Q71" s="31">
        <f>IFERROR(VLOOKUP(A71,PlayerStats!$B$1:$Z$999,MATCH("xAG",PlayerStats!$B$2:$Z$2,0),0),0)</f>
        <v>0.9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0.9</v>
      </c>
      <c r="V71" s="41">
        <f t="shared" si="7"/>
        <v>13</v>
      </c>
      <c r="X71" s="42" t="str">
        <f>API!M71&amp;" "&amp;API!V71</f>
        <v>Ryan Christie</v>
      </c>
      <c r="Y71" s="42">
        <f>API!AC71</f>
        <v>10</v>
      </c>
    </row>
    <row r="72" spans="1:25">
      <c r="A72" s="31" t="str">
        <f>IF([1]FINAL!A72=0,"",[1]FINAL!A72)</f>
        <v>Michail Antonio</v>
      </c>
      <c r="B72" s="31" t="str">
        <f>IF([1]FINAL!B72=0,"",[1]FINAL!B72)</f>
        <v>Antonio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WHU</v>
      </c>
      <c r="F72" s="43">
        <f>IFERROR(VLOOKUP($E72,Table2!$B$1:$C$21,MATCH("MP",Table2!$B$1:$C$1,0),0),"")</f>
        <v>5</v>
      </c>
      <c r="G72" s="32">
        <f>IFERROR(VLOOKUP(A72,PlayingTime!$B$1:$Z$999,MATCH("Min",PlayingTime!$B$2:$Z$2,0),0),0)</f>
        <v>375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375</v>
      </c>
      <c r="L72" s="31">
        <f>IFERROR(VLOOKUP(A72,PlayerStats!$B$1:$Z$999,MATCH("xG",PlayerStats!$B$2:$Z$2,0),0),0)</f>
        <v>0.9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0.9</v>
      </c>
      <c r="Q72" s="31">
        <f>IFERROR(VLOOKUP(A72,PlayerStats!$B$1:$Z$999,MATCH("xAG",PlayerStats!$B$2:$Z$2,0),0),0)</f>
        <v>0.4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0.4</v>
      </c>
      <c r="V72" s="41">
        <f t="shared" si="7"/>
        <v>21</v>
      </c>
      <c r="X72" s="42" t="str">
        <f>API!M72&amp;" "&amp;API!V72</f>
        <v>Lewis Cook</v>
      </c>
      <c r="Y72" s="42">
        <f>API!AC72</f>
        <v>6</v>
      </c>
    </row>
    <row r="73" spans="1:25">
      <c r="A73" s="31" t="str">
        <f>IF([1]FINAL!A73=0,"",[1]FINAL!A73)</f>
        <v>Kieran Trippier</v>
      </c>
      <c r="B73" s="31" t="str">
        <f>IF([1]FINAL!B73=0,"",[1]FINAL!B73)</f>
        <v>Trippier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NEW</v>
      </c>
      <c r="F73" s="43">
        <f>IFERROR(VLOOKUP($E73,Table2!$B$1:$C$21,MATCH("MP",Table2!$B$1:$C$1,0),0),"")</f>
        <v>5</v>
      </c>
      <c r="G73" s="32">
        <f>IFERROR(VLOOKUP(A73,PlayingTime!$B$1:$Z$999,MATCH("Min",PlayingTime!$B$2:$Z$2,0),0),0)</f>
        <v>450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450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</v>
      </c>
      <c r="Q73" s="31">
        <f>IFERROR(VLOOKUP(A73,PlayerStats!$B$1:$Z$999,MATCH("xAG",PlayerStats!$B$2:$Z$2,0),0),0)</f>
        <v>0.9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0.9</v>
      </c>
      <c r="V73" s="41">
        <f t="shared" si="7"/>
        <v>13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Aaron Wan-Bissaka</v>
      </c>
      <c r="B74" s="31" t="str">
        <f>IF([1]FINAL!B74=0,"",[1]FINAL!B74)</f>
        <v>Wan-Bissaka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MUN</v>
      </c>
      <c r="F74" s="43">
        <f>IFERROR(VLOOKUP($E74,Table2!$B$1:$C$21,MATCH("MP",Table2!$B$1:$C$1,0),0),"")</f>
        <v>5</v>
      </c>
      <c r="G74" s="32">
        <f>IFERROR(VLOOKUP(A74,PlayingTime!$B$1:$Z$999,MATCH("Min",PlayingTime!$B$2:$Z$2,0),0),0)</f>
        <v>341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341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1.1000000000000001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1.1000000000000001</v>
      </c>
      <c r="V74" s="41">
        <f t="shared" si="7"/>
        <v>15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Ederson Santana de Moraes</v>
      </c>
      <c r="B75" s="31" t="str">
        <f>IF([1]FINAL!B75=0,"",[1]FINAL!B75)</f>
        <v>Ederson M.</v>
      </c>
      <c r="C75" s="31" t="str">
        <f>IF([1]FINAL!C75=0,"",[1]FINAL!C75)</f>
        <v>Ederson</v>
      </c>
      <c r="D75" s="31" t="str">
        <f>IF([1]FINAL!D75=0,"",[1]FINAL!D75)</f>
        <v/>
      </c>
      <c r="E75" s="42" t="str">
        <f>[1]FINAL!M75</f>
        <v>MCI</v>
      </c>
      <c r="F75" s="43">
        <f>IFERROR(VLOOKUP($E75,Table2!$B$1:$C$21,MATCH("MP",Table2!$B$1:$C$1,0),0),"")</f>
        <v>5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450</v>
      </c>
      <c r="J75" s="32">
        <f>IFERROR(VLOOKUP(D75,PlayingTime!$B$1:$Z$999,MATCH("Min",PlayingTime!$B$2:$Z$2,0),0),0)</f>
        <v>0</v>
      </c>
      <c r="K75" s="37">
        <f t="shared" si="4"/>
        <v>450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0.1</v>
      </c>
      <c r="T75" s="31">
        <f>IFERROR(VLOOKUP(D75,PlayerStats!$B$1:$Z$999,MATCH("xAG",PlayerStats!$B$2:$Z$2,0),0),0)</f>
        <v>0</v>
      </c>
      <c r="U75" s="39">
        <f t="shared" si="6"/>
        <v>0.1</v>
      </c>
      <c r="V75" s="41">
        <f t="shared" si="7"/>
        <v>19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Rúben Gato Alves Dias</v>
      </c>
      <c r="B76" s="31" t="str">
        <f>IF([1]FINAL!B76=0,"",[1]FINAL!B76)</f>
        <v>Rúben</v>
      </c>
      <c r="C76" s="31" t="str">
        <f>IF([1]FINAL!C76=0,"",[1]FINAL!C76)</f>
        <v>Ruben Dias</v>
      </c>
      <c r="D76" s="31" t="str">
        <f>IF([1]FINAL!D76=0,"",[1]FINAL!D76)</f>
        <v>Rúben Dias</v>
      </c>
      <c r="E76" s="42" t="str">
        <f>[1]FINAL!M76</f>
        <v>MCI</v>
      </c>
      <c r="F76" s="43">
        <f>IFERROR(VLOOKUP($E76,Table2!$B$1:$C$21,MATCH("MP",Table2!$B$1:$C$1,0),0),"")</f>
        <v>5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360</v>
      </c>
      <c r="K76" s="37">
        <f t="shared" si="4"/>
        <v>360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0.2</v>
      </c>
      <c r="P76" s="39">
        <f t="shared" si="5"/>
        <v>0.2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</v>
      </c>
      <c r="V76" s="41">
        <f t="shared" si="7"/>
        <v>13</v>
      </c>
      <c r="X76" s="42" t="str">
        <f>API!M76&amp;" "&amp;API!V76</f>
        <v>Lloyd Kelly</v>
      </c>
      <c r="Y76" s="42">
        <f>API!AC76</f>
        <v>9</v>
      </c>
    </row>
    <row r="77" spans="1:25">
      <c r="A77" s="31" t="str">
        <f>IF([1]FINAL!A77=0,"",[1]FINAL!A77)</f>
        <v>Mark Flekken</v>
      </c>
      <c r="B77" s="31" t="str">
        <f>IF([1]FINAL!B77=0,"",[1]FINAL!B77)</f>
        <v>Flekken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BRE</v>
      </c>
      <c r="F77" s="43">
        <f>IFERROR(VLOOKUP($E77,Table2!$B$1:$C$21,MATCH("MP",Table2!$B$1:$C$1,0),0),"")</f>
        <v>5</v>
      </c>
      <c r="G77" s="32">
        <f>IFERROR(VLOOKUP(A77,PlayingTime!$B$1:$Z$999,MATCH("Min",PlayingTime!$B$2:$Z$2,0),0),0)</f>
        <v>450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450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</v>
      </c>
      <c r="V77" s="41">
        <f t="shared" si="7"/>
        <v>15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Alejandro Garnacho</v>
      </c>
      <c r="B78" s="31" t="str">
        <f>IF([1]FINAL!B78=0,"",[1]FINAL!B78)</f>
        <v>Garnacho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5</v>
      </c>
      <c r="G78" s="32">
        <f>IFERROR(VLOOKUP(A78,PlayingTime!$B$1:$Z$999,MATCH("Min",PlayingTime!$B$2:$Z$2,0),0),0)</f>
        <v>145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145</v>
      </c>
      <c r="L78" s="31">
        <f>IFERROR(VLOOKUP(A78,PlayerStats!$B$1:$Z$999,MATCH("xG",PlayerStats!$B$2:$Z$2,0),0),0)</f>
        <v>0.3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0.3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7</v>
      </c>
      <c r="X78" s="42" t="str">
        <f>API!M78&amp;" "&amp;API!V78</f>
        <v>Justin Kluivert</v>
      </c>
      <c r="Y78" s="42">
        <f>API!AC78</f>
        <v>6</v>
      </c>
    </row>
    <row r="79" spans="1:25">
      <c r="A79" s="31" t="str">
        <f>IF([1]FINAL!A79=0,"",[1]FINAL!A79)</f>
        <v>Benjamin White</v>
      </c>
      <c r="B79" s="31" t="str">
        <f>IF([1]FINAL!B79=0,"",[1]FINAL!B79)</f>
        <v>White</v>
      </c>
      <c r="C79" s="31" t="str">
        <f>IF([1]FINAL!C79=0,"",[1]FINAL!C79)</f>
        <v>B White</v>
      </c>
      <c r="D79" s="31" t="str">
        <f>IF([1]FINAL!D79=0,"",[1]FINAL!D79)</f>
        <v>Ben White</v>
      </c>
      <c r="E79" s="42" t="str">
        <f>[1]FINAL!M79</f>
        <v>ARS</v>
      </c>
      <c r="F79" s="43">
        <f>IFERROR(VLOOKUP($E79,Table2!$B$1:$C$21,MATCH("MP",Table2!$B$1:$C$1,0),0),"")</f>
        <v>5</v>
      </c>
      <c r="G79" s="32">
        <f>IFERROR(VLOOKUP(A79,PlayingTime!$B$1:$Z$999,MATCH("Min",PlayingTime!$B$2:$Z$2,0),0),0)</f>
        <v>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450</v>
      </c>
      <c r="K79" s="37">
        <f t="shared" si="4"/>
        <v>450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0.7</v>
      </c>
      <c r="U79" s="39">
        <f t="shared" si="6"/>
        <v>0.7</v>
      </c>
      <c r="V79" s="41">
        <f t="shared" si="7"/>
        <v>18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José Malheiro de Sá</v>
      </c>
      <c r="B80" s="31" t="str">
        <f>IF([1]FINAL!B80=0,"",[1]FINAL!B80)</f>
        <v>José Sá</v>
      </c>
      <c r="C80" s="31" t="str">
        <f>IF([1]FINAL!C80=0,"",[1]FINAL!C80)</f>
        <v>Sa</v>
      </c>
      <c r="D80" s="31" t="str">
        <f>IF([1]FINAL!D80=0,"",[1]FINAL!D80)</f>
        <v/>
      </c>
      <c r="E80" s="42" t="str">
        <f>[1]FINAL!M80</f>
        <v>WOL</v>
      </c>
      <c r="F80" s="43">
        <f>IFERROR(VLOOKUP($E80,Table2!$B$1:$C$21,MATCH("MP",Table2!$B$1:$C$1,0),0),"")</f>
        <v>5</v>
      </c>
      <c r="G80" s="32">
        <f>IFERROR(VLOOKUP(A80,PlayingTime!$B$1:$Z$999,MATCH("Min",PlayingTime!$B$2:$Z$2,0),0),0)</f>
        <v>0</v>
      </c>
      <c r="H80" s="32">
        <f>IFERROR(VLOOKUP(B80,PlayingTime!$B$1:$Z$999,MATCH("Min",PlayingTime!$B$2:$Z$2,0),0),0)</f>
        <v>450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450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</v>
      </c>
      <c r="Q80" s="31">
        <f>IFERROR(VLOOKUP(A80,PlayerStats!$B$1:$Z$999,MATCH("xAG",PlayerStats!$B$2:$Z$2,0),0),0)</f>
        <v>0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</v>
      </c>
      <c r="V80" s="41">
        <f t="shared" si="7"/>
        <v>19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Mathias Jensen</v>
      </c>
      <c r="B81" s="31" t="str">
        <f>IF([1]FINAL!B81=0,"",[1]FINAL!B81)</f>
        <v>Jensen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BRE</v>
      </c>
      <c r="F81" s="43">
        <f>IFERROR(VLOOKUP($E81,Table2!$B$1:$C$21,MATCH("MP",Table2!$B$1:$C$1,0),0),"")</f>
        <v>5</v>
      </c>
      <c r="G81" s="32">
        <f>IFERROR(VLOOKUP(A81,PlayingTime!$B$1:$Z$999,MATCH("Min",PlayingTime!$B$2:$Z$2,0),0),0)</f>
        <v>378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378</v>
      </c>
      <c r="L81" s="31">
        <f>IFERROR(VLOOKUP(A81,PlayerStats!$B$1:$Z$999,MATCH("xG",PlayerStats!$B$2:$Z$2,0),0),0)</f>
        <v>0.1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0.1</v>
      </c>
      <c r="Q81" s="31">
        <f>IFERROR(VLOOKUP(A81,PlayerStats!$B$1:$Z$999,MATCH("xAG",PlayerStats!$B$2:$Z$2,0),0),0)</f>
        <v>0.9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0.9</v>
      </c>
      <c r="V81" s="41">
        <f t="shared" si="7"/>
        <v>21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Miguel Almirón Rejala</v>
      </c>
      <c r="B82" s="31" t="str">
        <f>IF([1]FINAL!B82=0,"",[1]FINAL!B82)</f>
        <v>Almirón</v>
      </c>
      <c r="C82" s="31" t="str">
        <f>IF([1]FINAL!C82=0,"",[1]FINAL!C82)</f>
        <v>Miguel Almirón</v>
      </c>
      <c r="D82" s="31" t="str">
        <f>IF([1]FINAL!D82=0,"",[1]FINAL!D82)</f>
        <v>Miguel Almiron</v>
      </c>
      <c r="E82" s="42" t="str">
        <f>[1]FINAL!M82</f>
        <v>NEW</v>
      </c>
      <c r="F82" s="43">
        <f>IFERROR(VLOOKUP($E82,Table2!$B$1:$C$21,MATCH("MP",Table2!$B$1:$C$1,0),0),"")</f>
        <v>5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325</v>
      </c>
      <c r="J82" s="32">
        <f>IFERROR(VLOOKUP(D82,PlayingTime!$B$1:$Z$999,MATCH("Min",PlayingTime!$B$2:$Z$2,0),0),0)</f>
        <v>0</v>
      </c>
      <c r="K82" s="37">
        <f t="shared" si="4"/>
        <v>325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0.7</v>
      </c>
      <c r="O82" s="31">
        <f>IFERROR(VLOOKUP(D82,PlayerStats!$B$1:$Z$999,MATCH("xG",PlayerStats!$B$2:$Z$2,0),0),0)</f>
        <v>0</v>
      </c>
      <c r="P82" s="39">
        <f t="shared" si="5"/>
        <v>0.7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0.4</v>
      </c>
      <c r="T82" s="31">
        <f>IFERROR(VLOOKUP(D82,PlayerStats!$B$1:$Z$999,MATCH("xAG",PlayerStats!$B$2:$Z$2,0),0),0)</f>
        <v>0</v>
      </c>
      <c r="U82" s="39">
        <f t="shared" si="6"/>
        <v>0.4</v>
      </c>
      <c r="V82" s="41">
        <f t="shared" si="7"/>
        <v>8</v>
      </c>
      <c r="X82" s="42" t="str">
        <f>API!M82&amp;" "&amp;API!V82</f>
        <v>Kieffer Moore</v>
      </c>
      <c r="Y82" s="42">
        <f>API!AC82</f>
        <v>3</v>
      </c>
    </row>
    <row r="83" spans="1:25">
      <c r="A83" s="31" t="str">
        <f>IF([1]FINAL!A83=0,"",[1]FINAL!A83)</f>
        <v>Gabriel dos Santos Magalhães</v>
      </c>
      <c r="B83" s="31" t="str">
        <f>IF([1]FINAL!B83=0,"",[1]FINAL!B83)</f>
        <v>Gabriel</v>
      </c>
      <c r="C83" s="31" t="str">
        <f>IF([1]FINAL!C83=0,"",[1]FINAL!C83)</f>
        <v>Gabriel Magalhaes</v>
      </c>
      <c r="D83" s="31" t="str">
        <f>IF([1]FINAL!D83=0,"",[1]FINAL!D83)</f>
        <v>Gabriel Dos Santos</v>
      </c>
      <c r="E83" s="42" t="str">
        <f>[1]FINAL!M83</f>
        <v>ARS</v>
      </c>
      <c r="F83" s="43">
        <f>IFERROR(VLOOKUP($E83,Table2!$B$1:$C$21,MATCH("MP",Table2!$B$1:$C$1,0),0),"")</f>
        <v>5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206</v>
      </c>
      <c r="K83" s="37">
        <f t="shared" si="4"/>
        <v>206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</v>
      </c>
      <c r="V83" s="41">
        <f t="shared" si="7"/>
        <v>9</v>
      </c>
      <c r="X83" s="42" t="str">
        <f>API!M83&amp;" "&amp;API!V83</f>
        <v>Norberto Murara Neto</v>
      </c>
      <c r="Y83" s="42">
        <f>API!AC83</f>
        <v>25</v>
      </c>
    </row>
    <row r="84" spans="1:25">
      <c r="A84" s="31" t="str">
        <f>IF([1]FINAL!A84=0,"",[1]FINAL!A84)</f>
        <v>Bernd Leno</v>
      </c>
      <c r="B84" s="31" t="str">
        <f>IF([1]FINAL!B84=0,"",[1]FINAL!B84)</f>
        <v>Leno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FUL</v>
      </c>
      <c r="F84" s="43">
        <f>IFERROR(VLOOKUP($E84,Table2!$B$1:$C$21,MATCH("MP",Table2!$B$1:$C$1,0),0),"")</f>
        <v>5</v>
      </c>
      <c r="G84" s="32">
        <f>IFERROR(VLOOKUP(A84,PlayingTime!$B$1:$Z$999,MATCH("Min",PlayingTime!$B$2:$Z$2,0),0),0)</f>
        <v>450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450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25</v>
      </c>
      <c r="X84" s="42" t="str">
        <f>API!M84&amp;" "&amp;API!V84</f>
        <v>Dango Ouattara</v>
      </c>
      <c r="Y84" s="42">
        <f>API!AC84</f>
        <v>3</v>
      </c>
    </row>
    <row r="85" spans="1:25">
      <c r="A85" s="31" t="str">
        <f>IF([1]FINAL!A85=0,"",[1]FINAL!A85)</f>
        <v>Declan Rice</v>
      </c>
      <c r="B85" s="31" t="str">
        <f>IF([1]FINAL!B85=0,"",[1]FINAL!B85)</f>
        <v>Rice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ARS</v>
      </c>
      <c r="F85" s="43">
        <f>IFERROR(VLOOKUP($E85,Table2!$B$1:$C$21,MATCH("MP",Table2!$B$1:$C$1,0),0),"")</f>
        <v>5</v>
      </c>
      <c r="G85" s="32">
        <f>IFERROR(VLOOKUP(A85,PlayingTime!$B$1:$Z$999,MATCH("Min",PlayingTime!$B$2:$Z$2,0),0),0)</f>
        <v>449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449</v>
      </c>
      <c r="L85" s="31">
        <f>IFERROR(VLOOKUP(A85,PlayerStats!$B$1:$Z$999,MATCH("xG",PlayerStats!$B$2:$Z$2,0),0),0)</f>
        <v>0.6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0.6</v>
      </c>
      <c r="Q85" s="31">
        <f>IFERROR(VLOOKUP(A85,PlayerStats!$B$1:$Z$999,MATCH("xAG",PlayerStats!$B$2:$Z$2,0),0),0)</f>
        <v>0.7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0.7</v>
      </c>
      <c r="V85" s="41">
        <f t="shared" si="7"/>
        <v>20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Ivan Perišić</v>
      </c>
      <c r="B86" s="31" t="str">
        <f>IF([1]FINAL!B86=0,"",[1]FINAL!B86)</f>
        <v>Perišić</v>
      </c>
      <c r="C86" s="31" t="str">
        <f>IF([1]FINAL!C86=0,"",[1]FINAL!C86)</f>
        <v>Ivan Perisic</v>
      </c>
      <c r="D86" s="31" t="str">
        <f>IF([1]FINAL!D86=0,"",[1]FINAL!D86)</f>
        <v>PERISIC</v>
      </c>
      <c r="E86" s="42" t="str">
        <f>[1]FINAL!M86</f>
        <v>TOT</v>
      </c>
      <c r="F86" s="43">
        <f>IFERROR(VLOOKUP($E86,Table2!$B$1:$C$21,MATCH("MP",Table2!$B$1:$C$1,0),0),"")</f>
        <v>5</v>
      </c>
      <c r="G86" s="32">
        <f>IFERROR(VLOOKUP(A86,PlayingTime!$B$1:$Z$999,MATCH("Min",PlayingTime!$B$2:$Z$2,0),0),0)</f>
        <v>103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103</v>
      </c>
      <c r="L86" s="31">
        <f>IFERROR(VLOOKUP(A86,PlayerStats!$B$1:$Z$999,MATCH("xG",PlayerStats!$B$2:$Z$2,0),0),0)</f>
        <v>0.1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0.1</v>
      </c>
      <c r="Q86" s="31">
        <f>IFERROR(VLOOKUP(A86,PlayerStats!$B$1:$Z$999,MATCH("xAG",PlayerStats!$B$2:$Z$2,0),0),0)</f>
        <v>0.9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0.9</v>
      </c>
      <c r="V86" s="41">
        <f t="shared" si="7"/>
        <v>6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Joel Matip</v>
      </c>
      <c r="B87" s="31" t="str">
        <f>IF([1]FINAL!B87=0,"",[1]FINAL!B87)</f>
        <v>Matip</v>
      </c>
      <c r="C87" s="31" t="str">
        <f>IF([1]FINAL!C87=0,"",[1]FINAL!C87)</f>
        <v>Joël Matip</v>
      </c>
      <c r="D87" s="31" t="str">
        <f>IF([1]FINAL!D87=0,"",[1]FINAL!D87)</f>
        <v/>
      </c>
      <c r="E87" s="42" t="str">
        <f>[1]FINAL!M87</f>
        <v>LIV</v>
      </c>
      <c r="F87" s="43">
        <f>IFERROR(VLOOKUP($E87,Table2!$B$1:$C$21,MATCH("MP",Table2!$B$1:$C$1,0),0),"")</f>
        <v>5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256</v>
      </c>
      <c r="J87" s="32">
        <f>IFERROR(VLOOKUP(D87,PlayingTime!$B$1:$Z$999,MATCH("Min",PlayingTime!$B$2:$Z$2,0),0),0)</f>
        <v>0</v>
      </c>
      <c r="K87" s="37">
        <f t="shared" si="4"/>
        <v>256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0.4</v>
      </c>
      <c r="O87" s="31">
        <f>IFERROR(VLOOKUP(D87,PlayerStats!$B$1:$Z$999,MATCH("xG",PlayerStats!$B$2:$Z$2,0),0),0)</f>
        <v>0</v>
      </c>
      <c r="P87" s="39">
        <f t="shared" si="5"/>
        <v>0.4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10</v>
      </c>
      <c r="X87" s="42" t="str">
        <f>API!M87&amp;" "&amp;API!V87</f>
        <v>Joe Rothwell</v>
      </c>
      <c r="Y87" s="42">
        <f>API!AC87</f>
        <v>5</v>
      </c>
    </row>
    <row r="88" spans="1:25">
      <c r="A88" s="31" t="str">
        <f>IF([1]FINAL!A88=0,"",[1]FINAL!A88)</f>
        <v>Carlos Henrique Casimiro</v>
      </c>
      <c r="B88" s="31" t="str">
        <f>IF([1]FINAL!B88=0,"",[1]FINAL!B88)</f>
        <v>Casemiro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MUN</v>
      </c>
      <c r="F88" s="43">
        <f>IFERROR(VLOOKUP($E88,Table2!$B$1:$C$21,MATCH("MP",Table2!$B$1:$C$1,0),0),"")</f>
        <v>5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423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423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1.4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1.4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0.2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0.2</v>
      </c>
      <c r="V88" s="41">
        <f t="shared" si="7"/>
        <v>16</v>
      </c>
      <c r="X88" s="42" t="str">
        <f>API!M88&amp;" "&amp;API!V88</f>
        <v>Antoine Semenyo</v>
      </c>
      <c r="Y88" s="42">
        <f>API!AC88</f>
        <v>13</v>
      </c>
    </row>
    <row r="89" spans="1:25">
      <c r="A89" s="31" t="str">
        <f>IF([1]FINAL!A89=0,"",[1]FINAL!A89)</f>
        <v>Saïd Benrahma</v>
      </c>
      <c r="B89" s="31" t="str">
        <f>IF([1]FINAL!B89=0,"",[1]FINAL!B89)</f>
        <v>Benrahma</v>
      </c>
      <c r="C89" s="31" t="str">
        <f>IF([1]FINAL!C89=0,"",[1]FINAL!C89)</f>
        <v>Said Benrahma</v>
      </c>
      <c r="D89" s="31" t="str">
        <f>IF([1]FINAL!D89=0,"",[1]FINAL!D89)</f>
        <v/>
      </c>
      <c r="E89" s="42" t="str">
        <f>[1]FINAL!M89</f>
        <v>WHU</v>
      </c>
      <c r="F89" s="43">
        <f>IFERROR(VLOOKUP($E89,Table2!$B$1:$C$21,MATCH("MP",Table2!$B$1:$C$1,0),0),"")</f>
        <v>5</v>
      </c>
      <c r="G89" s="32">
        <f>IFERROR(VLOOKUP(A89,PlayingTime!$B$1:$Z$999,MATCH("Min",PlayingTime!$B$2:$Z$2,0),0),0)</f>
        <v>304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304</v>
      </c>
      <c r="L89" s="31">
        <f>IFERROR(VLOOKUP(A89,PlayerStats!$B$1:$Z$999,MATCH("xG",PlayerStats!$B$2:$Z$2,0),0),0)</f>
        <v>0.4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0.4</v>
      </c>
      <c r="Q89" s="31">
        <f>IFERROR(VLOOKUP(A89,PlayerStats!$B$1:$Z$999,MATCH("xAG",PlayerStats!$B$2:$Z$2,0),0),0)</f>
        <v>0.8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0.8</v>
      </c>
      <c r="V89" s="41">
        <f t="shared" si="7"/>
        <v>12</v>
      </c>
      <c r="X89" s="42" t="str">
        <f>API!M89&amp;" "&amp;API!V89</f>
        <v>Marcos Senesi</v>
      </c>
      <c r="Y89" s="42">
        <f>API!AC89</f>
        <v>7</v>
      </c>
    </row>
    <row r="90" spans="1:25">
      <c r="A90" s="31" t="str">
        <f>IF([1]FINAL!A90=0,"",[1]FINAL!A90)</f>
        <v>Joël Veltman</v>
      </c>
      <c r="B90" s="31" t="str">
        <f>IF([1]FINAL!B90=0,"",[1]FINAL!B90)</f>
        <v>Veltman</v>
      </c>
      <c r="C90" s="31" t="str">
        <f>IF([1]FINAL!C90=0,"",[1]FINAL!C90)</f>
        <v>Joel Veltman</v>
      </c>
      <c r="D90" s="31" t="str">
        <f>IF([1]FINAL!D90=0,"",[1]FINAL!D90)</f>
        <v/>
      </c>
      <c r="E90" s="42" t="str">
        <f>[1]FINAL!M90</f>
        <v>BHA</v>
      </c>
      <c r="F90" s="43">
        <f>IFERROR(VLOOKUP($E90,Table2!$B$1:$C$21,MATCH("MP",Table2!$B$1:$C$1,0),0),"")</f>
        <v>5</v>
      </c>
      <c r="G90" s="32">
        <f>IFERROR(VLOOKUP(A90,PlayingTime!$B$1:$Z$999,MATCH("Min",PlayingTime!$B$2:$Z$2,0),0),0)</f>
        <v>245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245</v>
      </c>
      <c r="L90" s="31">
        <f>IFERROR(VLOOKUP(A90,PlayerStats!$B$1:$Z$999,MATCH("xG",PlayerStats!$B$2:$Z$2,0),0),0)</f>
        <v>0.1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0.1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10</v>
      </c>
      <c r="X90" s="42" t="str">
        <f>API!M90&amp;" "&amp;API!V90</f>
        <v>Adam Smith</v>
      </c>
      <c r="Y90" s="42">
        <f>API!AC90</f>
        <v>0</v>
      </c>
    </row>
    <row r="91" spans="1:25">
      <c r="A91" s="31" t="str">
        <f>IF([1]FINAL!A91=0,"",[1]FINAL!A91)</f>
        <v>Kyle Walker</v>
      </c>
      <c r="B91" s="31" t="str">
        <f>IF([1]FINAL!B91=0,"",[1]FINAL!B91)</f>
        <v>Walker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MCI</v>
      </c>
      <c r="F91" s="43">
        <f>IFERROR(VLOOKUP($E91,Table2!$B$1:$C$21,MATCH("MP",Table2!$B$1:$C$1,0),0),"")</f>
        <v>5</v>
      </c>
      <c r="G91" s="32">
        <f>IFERROR(VLOOKUP(A91,PlayingTime!$B$1:$Z$999,MATCH("Min",PlayingTime!$B$2:$Z$2,0),0),0)</f>
        <v>449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449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0.8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0.8</v>
      </c>
      <c r="V91" s="41">
        <f t="shared" si="7"/>
        <v>18</v>
      </c>
      <c r="X91" s="42" t="str">
        <f>API!M91&amp;" "&amp;API!V91</f>
        <v>Dominic Solanke</v>
      </c>
      <c r="Y91" s="42">
        <f>API!AC91</f>
        <v>23</v>
      </c>
    </row>
    <row r="92" spans="1:25">
      <c r="A92" s="31" t="str">
        <f>IF([1]FINAL!A92=0,"",[1]FINAL!A92)</f>
        <v>Sven Botman</v>
      </c>
      <c r="B92" s="31" t="str">
        <f>IF([1]FINAL!B92=0,"",[1]FINAL!B92)</f>
        <v>Botman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NEW</v>
      </c>
      <c r="F92" s="43">
        <f>IFERROR(VLOOKUP($E92,Table2!$B$1:$C$21,MATCH("MP",Table2!$B$1:$C$1,0),0),"")</f>
        <v>5</v>
      </c>
      <c r="G92" s="32">
        <f>IFERROR(VLOOKUP(A92,PlayingTime!$B$1:$Z$999,MATCH("Min",PlayingTime!$B$2:$Z$2,0),0),0)</f>
        <v>356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356</v>
      </c>
      <c r="L92" s="31">
        <f>IFERROR(VLOOKUP(A92,PlayerStats!$B$1:$Z$999,MATCH("xG",PlayerStats!$B$2:$Z$2,0),0),0)</f>
        <v>0.2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0.2</v>
      </c>
      <c r="Q92" s="31">
        <f>IFERROR(VLOOKUP(A92,PlayerStats!$B$1:$Z$999,MATCH("xAG",PlayerStats!$B$2:$Z$2,0),0),0)</f>
        <v>0.7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0.7</v>
      </c>
      <c r="V92" s="41">
        <f t="shared" si="7"/>
        <v>18</v>
      </c>
      <c r="X92" s="42" t="str">
        <f>API!M92&amp;" "&amp;API!V92</f>
        <v>Marcus Tavernier</v>
      </c>
      <c r="Y92" s="42">
        <f>API!AC92</f>
        <v>7</v>
      </c>
    </row>
    <row r="93" spans="1:25">
      <c r="A93" s="31" t="str">
        <f>IF([1]FINAL!A93=0,"",[1]FINAL!A93)</f>
        <v>Jadon Sancho</v>
      </c>
      <c r="B93" s="31" t="str">
        <f>IF([1]FINAL!B93=0,"",[1]FINAL!B93)</f>
        <v>Sancho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MUN</v>
      </c>
      <c r="F93" s="43">
        <f>IFERROR(VLOOKUP($E93,Table2!$B$1:$C$21,MATCH("MP",Table2!$B$1:$C$1,0),0),"")</f>
        <v>5</v>
      </c>
      <c r="G93" s="32">
        <f>IFERROR(VLOOKUP(A93,PlayingTime!$B$1:$Z$999,MATCH("Min",PlayingTime!$B$2:$Z$2,0),0),0)</f>
        <v>79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79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</v>
      </c>
      <c r="Q93" s="31">
        <f>IFERROR(VLOOKUP(A93,PlayerStats!$B$1:$Z$999,MATCH("xAG",PlayerStats!$B$2:$Z$2,0),0),0)</f>
        <v>0.1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0.1</v>
      </c>
      <c r="V93" s="41">
        <f t="shared" si="7"/>
        <v>3</v>
      </c>
      <c r="X93" s="42" t="str">
        <f>API!M93&amp;" "&amp;API!V93</f>
        <v>Hamed Traorè</v>
      </c>
      <c r="Y93" s="42">
        <f>API!AC93</f>
        <v>2</v>
      </c>
    </row>
    <row r="94" spans="1:25">
      <c r="A94" s="31" t="str">
        <f>IF([1]FINAL!A94=0,"",[1]FINAL!A94)</f>
        <v>Andrew Robertson</v>
      </c>
      <c r="B94" s="31" t="str">
        <f>IF([1]FINAL!B94=0,"",[1]FINAL!B94)</f>
        <v>Robertson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LIV</v>
      </c>
      <c r="F94" s="43">
        <f>IFERROR(VLOOKUP($E94,Table2!$B$1:$C$21,MATCH("MP",Table2!$B$1:$C$1,0),0),"")</f>
        <v>5</v>
      </c>
      <c r="G94" s="32">
        <f>IFERROR(VLOOKUP(A94,PlayingTime!$B$1:$Z$999,MATCH("Min",PlayingTime!$B$2:$Z$2,0),0),0)</f>
        <v>450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450</v>
      </c>
      <c r="L94" s="31">
        <f>IFERROR(VLOOKUP(A94,PlayerStats!$B$1:$Z$999,MATCH("xG",PlayerStats!$B$2:$Z$2,0),0),0)</f>
        <v>0.4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0.4</v>
      </c>
      <c r="Q94" s="31">
        <f>IFERROR(VLOOKUP(A94,PlayerStats!$B$1:$Z$999,MATCH("xAG",PlayerStats!$B$2:$Z$2,0),0),0)</f>
        <v>0.5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0.5</v>
      </c>
      <c r="V94" s="41">
        <f t="shared" si="7"/>
        <v>23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Oleksandr Zinchenko</v>
      </c>
      <c r="B95" s="31" t="str">
        <f>IF([1]FINAL!B95=0,"",[1]FINAL!B95)</f>
        <v>Zinchenko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ARS</v>
      </c>
      <c r="F95" s="43">
        <f>IFERROR(VLOOKUP($E95,Table2!$B$1:$C$21,MATCH("MP",Table2!$B$1:$C$1,0),0),"")</f>
        <v>5</v>
      </c>
      <c r="G95" s="32">
        <f>IFERROR(VLOOKUP(A95,PlayingTime!$B$1:$Z$999,MATCH("Min",PlayingTime!$B$2:$Z$2,0),0),0)</f>
        <v>191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191</v>
      </c>
      <c r="L95" s="31">
        <f>IFERROR(VLOOKUP(A95,PlayerStats!$B$1:$Z$999,MATCH("xG",PlayerStats!$B$2:$Z$2,0),0),0)</f>
        <v>0.1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0.1</v>
      </c>
      <c r="Q95" s="31">
        <f>IFERROR(VLOOKUP(A95,PlayerStats!$B$1:$Z$999,MATCH("xAG",PlayerStats!$B$2:$Z$2,0),0),0)</f>
        <v>0.2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0.2</v>
      </c>
      <c r="V95" s="41">
        <f t="shared" si="7"/>
        <v>11</v>
      </c>
      <c r="X95" s="42" t="str">
        <f>API!M95&amp;" "&amp;API!V95</f>
        <v>Illia Zabarnyi</v>
      </c>
      <c r="Y95" s="42">
        <f>API!AC95</f>
        <v>11</v>
      </c>
    </row>
    <row r="96" spans="1:25">
      <c r="A96" s="31" t="str">
        <f>IF([1]FINAL!A96=0,"",[1]FINAL!A96)</f>
        <v>Tyrick Mitchell</v>
      </c>
      <c r="B96" s="31" t="str">
        <f>IF([1]FINAL!B96=0,"",[1]FINAL!B96)</f>
        <v>Mitchell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5</v>
      </c>
      <c r="G96" s="32">
        <f>IFERROR(VLOOKUP(A96,PlayingTime!$B$1:$Z$999,MATCH("Min",PlayingTime!$B$2:$Z$2,0),0),0)</f>
        <v>450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450</v>
      </c>
      <c r="L96" s="31">
        <f>IFERROR(VLOOKUP(A96,PlayerStats!$B$1:$Z$999,MATCH("xG",PlayerStats!$B$2:$Z$2,0),0),0)</f>
        <v>0.1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0.1</v>
      </c>
      <c r="Q96" s="31">
        <f>IFERROR(VLOOKUP(A96,PlayerStats!$B$1:$Z$999,MATCH("xAG",PlayerStats!$B$2:$Z$2,0),0),0)</f>
        <v>0.5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0.5</v>
      </c>
      <c r="V96" s="41">
        <f t="shared" si="7"/>
        <v>17</v>
      </c>
      <c r="X96" s="42" t="str">
        <f>API!M96&amp;" "&amp;API!V96</f>
        <v>Milos Kerkez</v>
      </c>
      <c r="Y96" s="42">
        <f>API!AC96</f>
        <v>10</v>
      </c>
    </row>
    <row r="97" spans="1:25">
      <c r="A97" s="31" t="str">
        <f>IF([1]FINAL!A97=0,"",[1]FINAL!A97)</f>
        <v>Luke Shaw</v>
      </c>
      <c r="B97" s="31" t="str">
        <f>IF([1]FINAL!B97=0,"",[1]FINAL!B97)</f>
        <v>Shaw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MUN</v>
      </c>
      <c r="F97" s="43">
        <f>IFERROR(VLOOKUP($E97,Table2!$B$1:$C$21,MATCH("MP",Table2!$B$1:$C$1,0),0),"")</f>
        <v>5</v>
      </c>
      <c r="G97" s="32">
        <f>IFERROR(VLOOKUP(A97,PlayingTime!$B$1:$Z$999,MATCH("Min",PlayingTime!$B$2:$Z$2,0),0),0)</f>
        <v>180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180</v>
      </c>
      <c r="L97" s="31">
        <f>IFERROR(VLOOKUP(A97,PlayerStats!$B$1:$Z$999,MATCH("xG",PlayerStats!$B$2:$Z$2,0),0),0)</f>
        <v>0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</v>
      </c>
      <c r="Q97" s="31">
        <f>IFERROR(VLOOKUP(A97,PlayerStats!$B$1:$Z$999,MATCH("xAG",PlayerStats!$B$2:$Z$2,0),0),0)</f>
        <v>0.7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0.7</v>
      </c>
      <c r="V97" s="41">
        <f t="shared" si="7"/>
        <v>6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Levi Colwill</v>
      </c>
      <c r="B98" s="31" t="str">
        <f>IF([1]FINAL!B98=0,"",[1]FINAL!B98)</f>
        <v>Colwill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CHE</v>
      </c>
      <c r="F98" s="43">
        <f>IFERROR(VLOOKUP($E98,Table2!$B$1:$C$21,MATCH("MP",Table2!$B$1:$C$1,0),0),"")</f>
        <v>5</v>
      </c>
      <c r="G98" s="32">
        <f>IFERROR(VLOOKUP(A98,PlayingTime!$B$1:$Z$999,MATCH("Min",PlayingTime!$B$2:$Z$2,0),0),0)</f>
        <v>439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439</v>
      </c>
      <c r="L98" s="31">
        <f>IFERROR(VLOOKUP(A98,PlayerStats!$B$1:$Z$999,MATCH("xG",PlayerStats!$B$2:$Z$2,0),0),0)</f>
        <v>0.8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0.8</v>
      </c>
      <c r="Q98" s="31">
        <f>IFERROR(VLOOKUP(A98,PlayerStats!$B$1:$Z$999,MATCH("xAG",PlayerStats!$B$2:$Z$2,0),0),0)</f>
        <v>0.3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0.3</v>
      </c>
      <c r="V98" s="41">
        <f t="shared" si="7"/>
        <v>17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Jacob Bruun Larsen</v>
      </c>
      <c r="B99" s="31" t="str">
        <f>IF([1]FINAL!B99=0,"",[1]FINAL!B99)</f>
        <v>Bruun Larsen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BUR</v>
      </c>
      <c r="F99" s="43">
        <f>IFERROR(VLOOKUP($E99,Table2!$B$1:$C$21,MATCH("MP",Table2!$B$1:$C$1,0),0),"")</f>
        <v>4</v>
      </c>
      <c r="G99" s="32">
        <f>IFERROR(VLOOKUP(A99,PlayingTime!$B$1:$Z$999,MATCH("Min",PlayingTime!$B$2:$Z$2,0),0),0)</f>
        <v>63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63</v>
      </c>
      <c r="L99" s="31">
        <f>IFERROR(VLOOKUP(A99,PlayerStats!$B$1:$Z$999,MATCH("xG",PlayerStats!$B$2:$Z$2,0),0),0)</f>
        <v>0.1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0.1</v>
      </c>
      <c r="Q99" s="31">
        <f>IFERROR(VLOOKUP(A99,PlayerStats!$B$1:$Z$999,MATCH("xAG",PlayerStats!$B$2:$Z$2,0),0),0)</f>
        <v>0.1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0.1</v>
      </c>
      <c r="V99" s="41">
        <f t="shared" si="7"/>
        <v>3</v>
      </c>
      <c r="X99" s="42" t="str">
        <f>API!M99&amp;" "&amp;API!V99</f>
        <v>Max Aarons</v>
      </c>
      <c r="Y99" s="42">
        <f>API!AC99</f>
        <v>10</v>
      </c>
    </row>
    <row r="100" spans="1:25">
      <c r="A100" s="31" t="str">
        <f>IF([1]FINAL!A100=0,"",[1]FINAL!A100)</f>
        <v>Hwang Hee-chan</v>
      </c>
      <c r="B100" s="31" t="str">
        <f>IF([1]FINAL!B100=0,"",[1]FINAL!B100)</f>
        <v>Hee Chan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WOL</v>
      </c>
      <c r="F100" s="43">
        <f>IFERROR(VLOOKUP($E100,Table2!$B$1:$C$21,MATCH("MP",Table2!$B$1:$C$1,0),0),"")</f>
        <v>5</v>
      </c>
      <c r="G100" s="32">
        <f>IFERROR(VLOOKUP(A100,PlayingTime!$B$1:$Z$999,MATCH("Min",PlayingTime!$B$2:$Z$2,0),0),0)</f>
        <v>199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199</v>
      </c>
      <c r="L100" s="31">
        <f>IFERROR(VLOOKUP(A100,PlayerStats!$B$1:$Z$999,MATCH("xG",PlayerStats!$B$2:$Z$2,0),0),0)</f>
        <v>0.5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0.5</v>
      </c>
      <c r="Q100" s="31">
        <f>IFERROR(VLOOKUP(A100,PlayerStats!$B$1:$Z$999,MATCH("xAG",PlayerStats!$B$2:$Z$2,0),0),0)</f>
        <v>0.4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0.4</v>
      </c>
      <c r="V100" s="41">
        <f t="shared" si="7"/>
        <v>19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Nathan Collins</v>
      </c>
      <c r="B101" s="31" t="str">
        <f>IF([1]FINAL!B101=0,"",[1]FINAL!B101)</f>
        <v>Collins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BRE</v>
      </c>
      <c r="F101" s="43">
        <f>IFERROR(VLOOKUP($E101,Table2!$B$1:$C$21,MATCH("MP",Table2!$B$1:$C$1,0),0),"")</f>
        <v>5</v>
      </c>
      <c r="G101" s="32">
        <f>IFERROR(VLOOKUP(A101,PlayingTime!$B$1:$Z$999,MATCH("Min",PlayingTime!$B$2:$Z$2,0),0),0)</f>
        <v>370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370</v>
      </c>
      <c r="L101" s="31">
        <f>IFERROR(VLOOKUP(A101,PlayerStats!$B$1:$Z$999,MATCH("xG",PlayerStats!$B$2:$Z$2,0),0),0)</f>
        <v>0.2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0.2</v>
      </c>
      <c r="Q101" s="31">
        <f>IFERROR(VLOOKUP(A101,PlayerStats!$B$1:$Z$999,MATCH("xAG",PlayerStats!$B$2:$Z$2,0),0),0)</f>
        <v>0.5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0.5</v>
      </c>
      <c r="V101" s="41">
        <f t="shared" si="7"/>
        <v>14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Douglas Luiz Soares de Paulo</v>
      </c>
      <c r="B102" s="31" t="str">
        <f>IF([1]FINAL!B102=0,"",[1]FINAL!B102)</f>
        <v>Douglas Luiz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AVL</v>
      </c>
      <c r="F102" s="43">
        <f>IFERROR(VLOOKUP($E102,Table2!$B$1:$C$21,MATCH("MP",Table2!$B$1:$C$1,0),0),"")</f>
        <v>5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399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399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1.8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1.8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0.4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0.4</v>
      </c>
      <c r="V102" s="41">
        <f t="shared" si="7"/>
        <v>22</v>
      </c>
      <c r="X102" s="42" t="str">
        <f>API!M102&amp;" "&amp;API!V102</f>
        <v>Luis Sinisterra</v>
      </c>
      <c r="Y102" s="42">
        <f>API!AC102</f>
        <v>1</v>
      </c>
    </row>
    <row r="103" spans="1:25">
      <c r="A103" s="31" t="str">
        <f>IF([1]FINAL!A103=0,"",[1]FINAL!A103)</f>
        <v>Bobby De Cordova-Reid</v>
      </c>
      <c r="B103" s="31" t="str">
        <f>IF([1]FINAL!B103=0,"",[1]FINAL!B103)</f>
        <v>De Cordova-Reid</v>
      </c>
      <c r="C103" s="31" t="str">
        <f>IF([1]FINAL!C103=0,"",[1]FINAL!C103)</f>
        <v>Reid</v>
      </c>
      <c r="D103" s="31" t="str">
        <f>IF([1]FINAL!D103=0,"",[1]FINAL!D103)</f>
        <v>Bobby Reid</v>
      </c>
      <c r="E103" s="42" t="str">
        <f>[1]FINAL!M103</f>
        <v>FUL</v>
      </c>
      <c r="F103" s="43">
        <f>IFERROR(VLOOKUP($E103,Table2!$B$1:$C$21,MATCH("MP",Table2!$B$1:$C$1,0),0),"")</f>
        <v>5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281</v>
      </c>
      <c r="K103" s="37">
        <f t="shared" si="4"/>
        <v>281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1.7</v>
      </c>
      <c r="P103" s="39">
        <f t="shared" si="5"/>
        <v>1.7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0.1</v>
      </c>
      <c r="U103" s="39">
        <f t="shared" si="6"/>
        <v>0.1</v>
      </c>
      <c r="V103" s="41">
        <f t="shared" si="7"/>
        <v>15</v>
      </c>
      <c r="X103" s="42" t="str">
        <f>API!M103&amp;" "&amp;API!V103</f>
        <v>Kristoffer Ajer</v>
      </c>
      <c r="Y103" s="42">
        <f>API!AC103</f>
        <v>6</v>
      </c>
    </row>
    <row r="104" spans="1:25">
      <c r="A104" s="31" t="str">
        <f>IF([1]FINAL!A104=0,"",[1]FINAL!A104)</f>
        <v>Mads Juel Andersen</v>
      </c>
      <c r="B104" s="31" t="str">
        <f>IF([1]FINAL!B104=0,"",[1]FINAL!B104)</f>
        <v>Andersen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LUT</v>
      </c>
      <c r="F104" s="43">
        <f>IFERROR(VLOOKUP($E104,Table2!$B$1:$C$21,MATCH("MP",Table2!$B$1:$C$1,0),0),"")</f>
        <v>4</v>
      </c>
      <c r="G104" s="32">
        <f>IFERROR(VLOOKUP(A104,PlayingTime!$B$1:$Z$999,MATCH("Min",PlayingTime!$B$2:$Z$2,0),0),0)</f>
        <v>269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269</v>
      </c>
      <c r="L104" s="31">
        <f>IFERROR(VLOOKUP(A104,PlayerStats!$B$1:$Z$999,MATCH("xG",PlayerStats!$B$2:$Z$2,0),0),0)</f>
        <v>0.2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0.2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11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Andreas Hoelgebaum Pereira</v>
      </c>
      <c r="B105" s="31" t="str">
        <f>IF([1]FINAL!B105=0,"",[1]FINAL!B105)</f>
        <v>Andreas</v>
      </c>
      <c r="C105" s="31" t="str">
        <f>IF([1]FINAL!C105=0,"",[1]FINAL!C105)</f>
        <v>A Pereira</v>
      </c>
      <c r="D105" s="31" t="str">
        <f>IF([1]FINAL!D105=0,"",[1]FINAL!D105)</f>
        <v>Andreas Pereira</v>
      </c>
      <c r="E105" s="42" t="str">
        <f>[1]FINAL!M105</f>
        <v>FUL</v>
      </c>
      <c r="F105" s="43">
        <f>IFERROR(VLOOKUP($E105,Table2!$B$1:$C$21,MATCH("MP",Table2!$B$1:$C$1,0),0),"")</f>
        <v>5</v>
      </c>
      <c r="G105" s="32">
        <f>IFERROR(VLOOKUP(A105,PlayingTime!$B$1:$Z$999,MATCH("Min",PlayingTime!$B$2:$Z$2,0),0),0)</f>
        <v>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332</v>
      </c>
      <c r="K105" s="37">
        <f t="shared" si="4"/>
        <v>332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0.1</v>
      </c>
      <c r="P105" s="39">
        <f t="shared" si="5"/>
        <v>0.1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0.4</v>
      </c>
      <c r="U105" s="39">
        <f t="shared" si="6"/>
        <v>0.4</v>
      </c>
      <c r="V105" s="41">
        <f t="shared" si="7"/>
        <v>18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Neal Maupay</v>
      </c>
      <c r="B106" s="31" t="str">
        <f>IF([1]FINAL!B106=0,"",[1]FINAL!B106)</f>
        <v>Maupay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BRE</v>
      </c>
      <c r="F106" s="43">
        <f>IFERROR(VLOOKUP($E106,Table2!$B$1:$C$21,MATCH("MP",Table2!$B$1:$C$1,0),0),"")</f>
        <v>5</v>
      </c>
      <c r="G106" s="32">
        <f>IFERROR(VLOOKUP(A106,PlayingTime!$B$1:$Z$999,MATCH("Min",PlayingTime!$B$2:$Z$2,0),0),0)</f>
        <v>19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19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</v>
      </c>
      <c r="V106" s="41">
        <f t="shared" si="7"/>
        <v>4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Jordan Ayew</v>
      </c>
      <c r="B107" s="31" t="str">
        <f>IF([1]FINAL!B107=0,"",[1]FINAL!B107)</f>
        <v>J.Ayew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CRY</v>
      </c>
      <c r="F107" s="43">
        <f>IFERROR(VLOOKUP($E107,Table2!$B$1:$C$21,MATCH("MP",Table2!$B$1:$C$1,0),0),"")</f>
        <v>5</v>
      </c>
      <c r="G107" s="32">
        <f>IFERROR(VLOOKUP(A107,PlayingTime!$B$1:$Z$999,MATCH("Min",PlayingTime!$B$2:$Z$2,0),0),0)</f>
        <v>384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384</v>
      </c>
      <c r="L107" s="31">
        <f>IFERROR(VLOOKUP(A107,PlayerStats!$B$1:$Z$999,MATCH("xG",PlayerStats!$B$2:$Z$2,0),0),0)</f>
        <v>0.9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0.9</v>
      </c>
      <c r="Q107" s="31">
        <f>IFERROR(VLOOKUP(A107,PlayerStats!$B$1:$Z$999,MATCH("xAG",PlayerStats!$B$2:$Z$2,0),0),0)</f>
        <v>1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1</v>
      </c>
      <c r="V107" s="41">
        <f t="shared" si="7"/>
        <v>15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Tim Ream</v>
      </c>
      <c r="B108" s="31" t="str">
        <f>IF([1]FINAL!B108=0,"",[1]FINAL!B108)</f>
        <v>Ream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FUL</v>
      </c>
      <c r="F108" s="43">
        <f>IFERROR(VLOOKUP($E108,Table2!$B$1:$C$21,MATCH("MP",Table2!$B$1:$C$1,0),0),"")</f>
        <v>5</v>
      </c>
      <c r="G108" s="32">
        <f>IFERROR(VLOOKUP(A108,PlayingTime!$B$1:$Z$999,MATCH("Min",PlayingTime!$B$2:$Z$2,0),0),0)</f>
        <v>333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333</v>
      </c>
      <c r="L108" s="31">
        <f>IFERROR(VLOOKUP(A108,PlayerStats!$B$1:$Z$999,MATCH("xG",PlayerStats!$B$2:$Z$2,0),0),0)</f>
        <v>1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</v>
      </c>
      <c r="V108" s="41">
        <f t="shared" si="7"/>
        <v>20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John McGinn</v>
      </c>
      <c r="B109" s="31" t="str">
        <f>IF([1]FINAL!B109=0,"",[1]FINAL!B109)</f>
        <v>McGinn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AVL</v>
      </c>
      <c r="F109" s="43">
        <f>IFERROR(VLOOKUP($E109,Table2!$B$1:$C$21,MATCH("MP",Table2!$B$1:$C$1,0),0),"")</f>
        <v>5</v>
      </c>
      <c r="G109" s="32">
        <f>IFERROR(VLOOKUP(A109,PlayingTime!$B$1:$Z$999,MATCH("Min",PlayingTime!$B$2:$Z$2,0),0),0)</f>
        <v>403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403</v>
      </c>
      <c r="L109" s="31">
        <f>IFERROR(VLOOKUP(A109,PlayerStats!$B$1:$Z$999,MATCH("xG",PlayerStats!$B$2:$Z$2,0),0),0)</f>
        <v>0.8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0.8</v>
      </c>
      <c r="Q109" s="31">
        <f>IFERROR(VLOOKUP(A109,PlayerStats!$B$1:$Z$999,MATCH("xAG",PlayerStats!$B$2:$Z$2,0),0),0)</f>
        <v>0.3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0.3</v>
      </c>
      <c r="V109" s="41">
        <f t="shared" si="7"/>
        <v>17</v>
      </c>
      <c r="X109" s="42" t="str">
        <f>API!M109&amp;" "&amp;API!V109</f>
        <v>Nathan Collins</v>
      </c>
      <c r="Y109" s="42">
        <f>API!AC109</f>
        <v>14</v>
      </c>
    </row>
    <row r="110" spans="1:25">
      <c r="A110" s="31" t="str">
        <f>IF([1]FINAL!A110=0,"",[1]FINAL!A110)</f>
        <v>Emerson Palmieri dos Santos</v>
      </c>
      <c r="B110" s="31" t="str">
        <f>IF([1]FINAL!B110=0,"",[1]FINAL!B110)</f>
        <v>Emerson</v>
      </c>
      <c r="C110" s="31" t="str">
        <f>IF([1]FINAL!C110=0,"",[1]FINAL!C110)</f>
        <v>Emerson P</v>
      </c>
      <c r="D110" s="31" t="str">
        <f>IF([1]FINAL!D110=0,"",[1]FINAL!D110)</f>
        <v/>
      </c>
      <c r="E110" s="42" t="str">
        <f>[1]FINAL!M110</f>
        <v>WHU</v>
      </c>
      <c r="F110" s="43">
        <f>IFERROR(VLOOKUP($E110,Table2!$B$1:$C$21,MATCH("MP",Table2!$B$1:$C$1,0),0),"")</f>
        <v>5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99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99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9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Dejan Kulusevski</v>
      </c>
      <c r="B111" s="31" t="str">
        <f>IF([1]FINAL!B111=0,"",[1]FINAL!B111)</f>
        <v>Kulusevski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TOT</v>
      </c>
      <c r="F111" s="43">
        <f>IFERROR(VLOOKUP($E111,Table2!$B$1:$C$21,MATCH("MP",Table2!$B$1:$C$1,0),0),"")</f>
        <v>5</v>
      </c>
      <c r="G111" s="32">
        <f>IFERROR(VLOOKUP(A111,PlayingTime!$B$1:$Z$999,MATCH("Min",PlayingTime!$B$2:$Z$2,0),0),0)</f>
        <v>442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442</v>
      </c>
      <c r="L111" s="31">
        <f>IFERROR(VLOOKUP(A111,PlayerStats!$B$1:$Z$999,MATCH("xG",PlayerStats!$B$2:$Z$2,0),0),0)</f>
        <v>0.8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0.8</v>
      </c>
      <c r="Q111" s="31">
        <f>IFERROR(VLOOKUP(A111,PlayerStats!$B$1:$Z$999,MATCH("xAG",PlayerStats!$B$2:$Z$2,0),0),0)</f>
        <v>1.3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1.3</v>
      </c>
      <c r="V111" s="41">
        <f t="shared" si="7"/>
        <v>24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Reece James</v>
      </c>
      <c r="B112" s="31" t="str">
        <f>IF([1]FINAL!B112=0,"",[1]FINAL!B112)</f>
        <v>James</v>
      </c>
      <c r="C112" s="31" t="str">
        <f>IF([1]FINAL!C112=0,"",[1]FINAL!C112)</f>
        <v>R James</v>
      </c>
      <c r="D112" s="31" t="str">
        <f>IF([1]FINAL!D112=0,"",[1]FINAL!D112)</f>
        <v/>
      </c>
      <c r="E112" s="42" t="str">
        <f>[1]FINAL!M112</f>
        <v>CHE</v>
      </c>
      <c r="F112" s="43">
        <f>IFERROR(VLOOKUP($E112,Table2!$B$1:$C$21,MATCH("MP",Table2!$B$1:$C$1,0),0),"")</f>
        <v>5</v>
      </c>
      <c r="G112" s="32">
        <f>IFERROR(VLOOKUP(A112,PlayingTime!$B$1:$Z$999,MATCH("Min",PlayingTime!$B$2:$Z$2,0),0),0)</f>
        <v>75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75</v>
      </c>
      <c r="L112" s="31">
        <f>IFERROR(VLOOKUP(A112,PlayerStats!$B$1:$Z$999,MATCH("xG",PlayerStats!$B$2:$Z$2,0),0),0)</f>
        <v>0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</v>
      </c>
      <c r="Q112" s="31">
        <f>IFERROR(VLOOKUP(A112,PlayerStats!$B$1:$Z$999,MATCH("xAG",PlayerStats!$B$2:$Z$2,0),0),0)</f>
        <v>0.3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0.3</v>
      </c>
      <c r="V112" s="41">
        <f t="shared" si="7"/>
        <v>2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Rico Henry</v>
      </c>
      <c r="B113" s="31" t="str">
        <f>IF([1]FINAL!B113=0,"",[1]FINAL!B113)</f>
        <v>Henry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BRE</v>
      </c>
      <c r="F113" s="43">
        <f>IFERROR(VLOOKUP($E113,Table2!$B$1:$C$21,MATCH("MP",Table2!$B$1:$C$1,0),0),"")</f>
        <v>5</v>
      </c>
      <c r="G113" s="32">
        <f>IFERROR(VLOOKUP(A113,PlayingTime!$B$1:$Z$999,MATCH("Min",PlayingTime!$B$2:$Z$2,0),0),0)</f>
        <v>401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401</v>
      </c>
      <c r="L113" s="31">
        <f>IFERROR(VLOOKUP(A113,PlayerStats!$B$1:$Z$999,MATCH("xG",PlayerStats!$B$2:$Z$2,0),0),0)</f>
        <v>0.1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0.1</v>
      </c>
      <c r="Q113" s="31">
        <f>IFERROR(VLOOKUP(A113,PlayerStats!$B$1:$Z$999,MATCH("xAG",PlayerStats!$B$2:$Z$2,0),0),0)</f>
        <v>1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</v>
      </c>
      <c r="V113" s="41">
        <f t="shared" si="7"/>
        <v>13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Sam Johnstone</v>
      </c>
      <c r="B114" s="31" t="str">
        <f>IF([1]FINAL!B114=0,"",[1]FINAL!B114)</f>
        <v>Johnstone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CRY</v>
      </c>
      <c r="F114" s="43">
        <f>IFERROR(VLOOKUP($E114,Table2!$B$1:$C$21,MATCH("MP",Table2!$B$1:$C$1,0),0),"")</f>
        <v>5</v>
      </c>
      <c r="G114" s="32">
        <f>IFERROR(VLOOKUP(A114,PlayingTime!$B$1:$Z$999,MATCH("Min",PlayingTime!$B$2:$Z$2,0),0),0)</f>
        <v>450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450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</v>
      </c>
      <c r="V114" s="41">
        <f t="shared" si="7"/>
        <v>12</v>
      </c>
      <c r="X114" s="42" t="str">
        <f>API!M114&amp;" "&amp;API!V114</f>
        <v>Mark Flekken</v>
      </c>
      <c r="Y114" s="42">
        <f>API!AC114</f>
        <v>15</v>
      </c>
    </row>
    <row r="115" spans="1:25">
      <c r="A115" s="31" t="str">
        <f>IF([1]FINAL!A115=0,"",[1]FINAL!A115)</f>
        <v>Aaron Ramsdale</v>
      </c>
      <c r="B115" s="31" t="str">
        <f>IF([1]FINAL!B115=0,"",[1]FINAL!B115)</f>
        <v>Ramsdale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ARS</v>
      </c>
      <c r="F115" s="43">
        <f>IFERROR(VLOOKUP($E115,Table2!$B$1:$C$21,MATCH("MP",Table2!$B$1:$C$1,0),0),"")</f>
        <v>5</v>
      </c>
      <c r="G115" s="32">
        <f>IFERROR(VLOOKUP(A115,PlayingTime!$B$1:$Z$999,MATCH("Min",PlayingTime!$B$2:$Z$2,0),0),0)</f>
        <v>360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360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</v>
      </c>
      <c r="V115" s="41">
        <f t="shared" si="7"/>
        <v>11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Pablo Fornals Malla</v>
      </c>
      <c r="B116" s="31" t="str">
        <f>IF([1]FINAL!B116=0,"",[1]FINAL!B116)</f>
        <v>P.Fornals</v>
      </c>
      <c r="C116" s="31" t="str">
        <f>IF([1]FINAL!C116=0,"",[1]FINAL!C116)</f>
        <v>Pablo Fornals</v>
      </c>
      <c r="D116" s="31" t="str">
        <f>IF([1]FINAL!D116=0,"",[1]FINAL!D116)</f>
        <v/>
      </c>
      <c r="E116" s="42" t="str">
        <f>[1]FINAL!M116</f>
        <v>WHU</v>
      </c>
      <c r="F116" s="43">
        <f>IFERROR(VLOOKUP($E116,Table2!$B$1:$C$21,MATCH("MP",Table2!$B$1:$C$1,0),0),"")</f>
        <v>5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126</v>
      </c>
      <c r="J116" s="32">
        <f>IFERROR(VLOOKUP(D116,PlayingTime!$B$1:$Z$999,MATCH("Min",PlayingTime!$B$2:$Z$2,0),0),0)</f>
        <v>0</v>
      </c>
      <c r="K116" s="37">
        <f t="shared" si="4"/>
        <v>126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0.2</v>
      </c>
      <c r="O116" s="31">
        <f>IFERROR(VLOOKUP(D116,PlayerStats!$B$1:$Z$999,MATCH("xG",PlayerStats!$B$2:$Z$2,0),0),0)</f>
        <v>0</v>
      </c>
      <c r="P116" s="39">
        <f t="shared" si="5"/>
        <v>0.2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0.1</v>
      </c>
      <c r="T116" s="31">
        <f>IFERROR(VLOOKUP(D116,PlayerStats!$B$1:$Z$999,MATCH("xAG",PlayerStats!$B$2:$Z$2,0),0),0)</f>
        <v>0</v>
      </c>
      <c r="U116" s="39">
        <f t="shared" si="6"/>
        <v>0.1</v>
      </c>
      <c r="V116" s="41">
        <f t="shared" si="7"/>
        <v>5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Emiliano Martínez Romero</v>
      </c>
      <c r="B117" s="31" t="str">
        <f>IF([1]FINAL!B117=0,"",[1]FINAL!B117)</f>
        <v>Martinez</v>
      </c>
      <c r="C117" s="31" t="str">
        <f>IF([1]FINAL!C117=0,"",[1]FINAL!C117)</f>
        <v>Emiliano Martínez</v>
      </c>
      <c r="D117" s="31" t="str">
        <f>IF([1]FINAL!D117=0,"",[1]FINAL!D117)</f>
        <v/>
      </c>
      <c r="E117" s="42" t="str">
        <f>[1]FINAL!M117</f>
        <v>AVL</v>
      </c>
      <c r="F117" s="43">
        <f>IFERROR(VLOOKUP($E117,Table2!$B$1:$C$21,MATCH("MP",Table2!$B$1:$C$1,0),0),"")</f>
        <v>5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360</v>
      </c>
      <c r="J117" s="32">
        <f>IFERROR(VLOOKUP(D117,PlayingTime!$B$1:$Z$999,MATCH("Min",PlayingTime!$B$2:$Z$2,0),0),0)</f>
        <v>0</v>
      </c>
      <c r="K117" s="37">
        <f t="shared" si="4"/>
        <v>360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12</v>
      </c>
      <c r="X117" s="42" t="str">
        <f>API!M117&amp;" "&amp;API!V117</f>
        <v>Aaron Hickey</v>
      </c>
      <c r="Y117" s="42">
        <f>API!AC117</f>
        <v>9</v>
      </c>
    </row>
    <row r="118" spans="1:25">
      <c r="A118" s="31" t="str">
        <f>IF([1]FINAL!A118=0,"",[1]FINAL!A118)</f>
        <v>Alphonse Areola</v>
      </c>
      <c r="B118" s="31" t="str">
        <f>IF([1]FINAL!B118=0,"",[1]FINAL!B118)</f>
        <v>Areola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WHU</v>
      </c>
      <c r="F118" s="43">
        <f>IFERROR(VLOOKUP($E118,Table2!$B$1:$C$21,MATCH("MP",Table2!$B$1:$C$1,0),0),"")</f>
        <v>5</v>
      </c>
      <c r="G118" s="32">
        <f>IFERROR(VLOOKUP(A118,PlayingTime!$B$1:$Z$999,MATCH("Min",PlayingTime!$B$2:$Z$2,0),0),0)</f>
        <v>450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450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24</v>
      </c>
      <c r="X118" s="42" t="str">
        <f>API!M118&amp;" "&amp;API!V118</f>
        <v>Vitaly Janelt</v>
      </c>
      <c r="Y118" s="42">
        <f>API!AC118</f>
        <v>11</v>
      </c>
    </row>
    <row r="119" spans="1:25">
      <c r="A119" s="31" t="str">
        <f>IF([1]FINAL!A119=0,"",[1]FINAL!A119)</f>
        <v>Cody Gakpo</v>
      </c>
      <c r="B119" s="31" t="str">
        <f>IF([1]FINAL!B119=0,"",[1]FINAL!B119)</f>
        <v>Gakpo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LIV</v>
      </c>
      <c r="F119" s="43">
        <f>IFERROR(VLOOKUP($E119,Table2!$B$1:$C$21,MATCH("MP",Table2!$B$1:$C$1,0),0),"")</f>
        <v>5</v>
      </c>
      <c r="G119" s="32">
        <f>IFERROR(VLOOKUP(A119,PlayingTime!$B$1:$Z$999,MATCH("Min",PlayingTime!$B$2:$Z$2,0),0),0)</f>
        <v>265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265</v>
      </c>
      <c r="L119" s="31">
        <f>IFERROR(VLOOKUP(A119,PlayerStats!$B$1:$Z$999,MATCH("xG",PlayerStats!$B$2:$Z$2,0),0),0)</f>
        <v>1.3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1.3</v>
      </c>
      <c r="Q119" s="31">
        <f>IFERROR(VLOOKUP(A119,PlayerStats!$B$1:$Z$999,MATCH("xAG",PlayerStats!$B$2:$Z$2,0),0),0)</f>
        <v>0.2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0.2</v>
      </c>
      <c r="V119" s="41">
        <f t="shared" si="7"/>
        <v>12</v>
      </c>
      <c r="X119" s="42" t="str">
        <f>API!M119&amp;" "&amp;API!V119</f>
        <v>Mathias Jensen</v>
      </c>
      <c r="Y119" s="42">
        <f>API!AC119</f>
        <v>21</v>
      </c>
    </row>
    <row r="120" spans="1:25">
      <c r="A120" s="31" t="str">
        <f>IF([1]FINAL!A120=0,"",[1]FINAL!A120)</f>
        <v>Robert Sánchez</v>
      </c>
      <c r="B120" s="31" t="str">
        <f>IF([1]FINAL!B120=0,"",[1]FINAL!B120)</f>
        <v>Sanchez</v>
      </c>
      <c r="C120" s="31" t="str">
        <f>IF([1]FINAL!C120=0,"",[1]FINAL!C120)</f>
        <v>R Sanchez</v>
      </c>
      <c r="D120" s="31" t="str">
        <f>IF([1]FINAL!D120=0,"",[1]FINAL!D120)</f>
        <v/>
      </c>
      <c r="E120" s="42" t="str">
        <f>[1]FINAL!M120</f>
        <v>CHE</v>
      </c>
      <c r="F120" s="43">
        <f>IFERROR(VLOOKUP($E120,Table2!$B$1:$C$21,MATCH("MP",Table2!$B$1:$C$1,0),0),"")</f>
        <v>5</v>
      </c>
      <c r="G120" s="32">
        <f>IFERROR(VLOOKUP(A120,PlayingTime!$B$1:$Z$999,MATCH("Min",PlayingTime!$B$2:$Z$2,0),0),0)</f>
        <v>450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450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22</v>
      </c>
      <c r="X120" s="42" t="str">
        <f>API!M120&amp;" "&amp;API!V120</f>
        <v>Keane Lewis-Potter</v>
      </c>
      <c r="Y120" s="42">
        <f>API!AC120</f>
        <v>4</v>
      </c>
    </row>
    <row r="121" spans="1:25">
      <c r="A121" s="31" t="str">
        <f>IF([1]FINAL!A121=0,"",[1]FINAL!A121)</f>
        <v>Kai Havertz</v>
      </c>
      <c r="B121" s="31" t="str">
        <f>IF([1]FINAL!B121=0,"",[1]FINAL!B121)</f>
        <v>Havertz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ARS</v>
      </c>
      <c r="F121" s="43">
        <f>IFERROR(VLOOKUP($E121,Table2!$B$1:$C$21,MATCH("MP",Table2!$B$1:$C$1,0),0),"")</f>
        <v>5</v>
      </c>
      <c r="G121" s="32">
        <f>IFERROR(VLOOKUP(A121,PlayingTime!$B$1:$Z$999,MATCH("Min",PlayingTime!$B$2:$Z$2,0),0),0)</f>
        <v>322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322</v>
      </c>
      <c r="L121" s="31">
        <f>IFERROR(VLOOKUP(A121,PlayerStats!$B$1:$Z$999,MATCH("xG",PlayerStats!$B$2:$Z$2,0),0),0)</f>
        <v>0.7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0.7</v>
      </c>
      <c r="Q121" s="31">
        <f>IFERROR(VLOOKUP(A121,PlayerStats!$B$1:$Z$999,MATCH("xAG",PlayerStats!$B$2:$Z$2,0),0),0)</f>
        <v>0.6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0.6</v>
      </c>
      <c r="V121" s="41">
        <f t="shared" si="7"/>
        <v>8</v>
      </c>
      <c r="X121" s="42" t="str">
        <f>API!M121&amp;" "&amp;API!V121</f>
        <v>Bryan Mbeumo</v>
      </c>
      <c r="Y121" s="42">
        <f>API!AC121</f>
        <v>35</v>
      </c>
    </row>
    <row r="122" spans="1:25">
      <c r="A122" s="31" t="str">
        <f>IF([1]FINAL!A122=0,"",[1]FINAL!A122)</f>
        <v>Anthony Gordon</v>
      </c>
      <c r="B122" s="31" t="str">
        <f>IF([1]FINAL!B122=0,"",[1]FINAL!B122)</f>
        <v>Gordon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NEW</v>
      </c>
      <c r="F122" s="43">
        <f>IFERROR(VLOOKUP($E122,Table2!$B$1:$C$21,MATCH("MP",Table2!$B$1:$C$1,0),0),"")</f>
        <v>5</v>
      </c>
      <c r="G122" s="32">
        <f>IFERROR(VLOOKUP(A122,PlayingTime!$B$1:$Z$999,MATCH("Min",PlayingTime!$B$2:$Z$2,0),0),0)</f>
        <v>373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373</v>
      </c>
      <c r="L122" s="31">
        <f>IFERROR(VLOOKUP(A122,PlayerStats!$B$1:$Z$999,MATCH("xG",PlayerStats!$B$2:$Z$2,0),0),0)</f>
        <v>1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</v>
      </c>
      <c r="Q122" s="31">
        <f>IFERROR(VLOOKUP(A122,PlayerStats!$B$1:$Z$999,MATCH("xAG",PlayerStats!$B$2:$Z$2,0),0),0)</f>
        <v>0.9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0.9</v>
      </c>
      <c r="V122" s="41">
        <f t="shared" si="7"/>
        <v>20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Rodrigo Hernandez</v>
      </c>
      <c r="B123" s="31" t="str">
        <f>IF([1]FINAL!B123=0,"",[1]FINAL!B123)</f>
        <v>Rodrigo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MCI</v>
      </c>
      <c r="F123" s="43">
        <f>IFERROR(VLOOKUP($E123,Table2!$B$1:$C$21,MATCH("MP",Table2!$B$1:$C$1,0),0),"")</f>
        <v>5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0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</v>
      </c>
      <c r="V123" s="41">
        <f t="shared" si="7"/>
        <v>28</v>
      </c>
      <c r="X123" s="42" t="str">
        <f>API!M123&amp;" "&amp;API!V123</f>
        <v>Christian Nørgaard</v>
      </c>
      <c r="Y123" s="42">
        <f>API!AC123</f>
        <v>13</v>
      </c>
    </row>
    <row r="124" spans="1:25">
      <c r="A124" s="31" t="str">
        <f>IF([1]FINAL!A124=0,"",[1]FINAL!A124)</f>
        <v>Nick Pope</v>
      </c>
      <c r="B124" s="31" t="str">
        <f>IF([1]FINAL!B124=0,"",[1]FINAL!B124)</f>
        <v>Pope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NEW</v>
      </c>
      <c r="F124" s="43">
        <f>IFERROR(VLOOKUP($E124,Table2!$B$1:$C$21,MATCH("MP",Table2!$B$1:$C$1,0),0),"")</f>
        <v>5</v>
      </c>
      <c r="G124" s="32">
        <f>IFERROR(VLOOKUP(A124,PlayingTime!$B$1:$Z$999,MATCH("Min",PlayingTime!$B$2:$Z$2,0),0),0)</f>
        <v>450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450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15</v>
      </c>
      <c r="X124" s="42" t="str">
        <f>API!M124&amp;" "&amp;API!V124</f>
        <v>Frank Onyeka</v>
      </c>
      <c r="Y124" s="42">
        <f>API!AC124</f>
        <v>3</v>
      </c>
    </row>
    <row r="125" spans="1:25">
      <c r="A125" s="31" t="str">
        <f>IF([1]FINAL!A125=0,"",[1]FINAL!A125)</f>
        <v>Lucas Digne</v>
      </c>
      <c r="B125" s="31" t="str">
        <f>IF([1]FINAL!B125=0,"",[1]FINAL!B125)</f>
        <v>Digne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AVL</v>
      </c>
      <c r="F125" s="43">
        <f>IFERROR(VLOOKUP($E125,Table2!$B$1:$C$21,MATCH("MP",Table2!$B$1:$C$1,0),0),"")</f>
        <v>5</v>
      </c>
      <c r="G125" s="32">
        <f>IFERROR(VLOOKUP(A125,PlayingTime!$B$1:$Z$999,MATCH("Min",PlayingTime!$B$2:$Z$2,0),0),0)</f>
        <v>440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440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1.1000000000000001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1.1000000000000001</v>
      </c>
      <c r="V125" s="41">
        <f t="shared" si="7"/>
        <v>20</v>
      </c>
      <c r="X125" s="42" t="str">
        <f>API!M125&amp;" "&amp;API!V125</f>
        <v>Ethan Pinnock</v>
      </c>
      <c r="Y125" s="42">
        <f>API!AC125</f>
        <v>13</v>
      </c>
    </row>
    <row r="126" spans="1:25">
      <c r="A126" s="31" t="str">
        <f>IF([1]FINAL!A126=0,"",[1]FINAL!A126)</f>
        <v>Leandro Trossard</v>
      </c>
      <c r="B126" s="31" t="str">
        <f>IF([1]FINAL!B126=0,"",[1]FINAL!B126)</f>
        <v>Trossard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ARS</v>
      </c>
      <c r="F126" s="43">
        <f>IFERROR(VLOOKUP($E126,Table2!$B$1:$C$21,MATCH("MP",Table2!$B$1:$C$1,0),0),"")</f>
        <v>5</v>
      </c>
      <c r="G126" s="32">
        <f>IFERROR(VLOOKUP(A126,PlayingTime!$B$1:$Z$999,MATCH("Min",PlayingTime!$B$2:$Z$2,0),0),0)</f>
        <v>129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129</v>
      </c>
      <c r="L126" s="31">
        <f>IFERROR(VLOOKUP(A126,PlayerStats!$B$1:$Z$999,MATCH("xG",PlayerStats!$B$2:$Z$2,0),0),0)</f>
        <v>0.1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0.1</v>
      </c>
      <c r="Q126" s="31">
        <f>IFERROR(VLOOKUP(A126,PlayerStats!$B$1:$Z$999,MATCH("xAG",PlayerStats!$B$2:$Z$2,0),0),0)</f>
        <v>0.8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0.8</v>
      </c>
      <c r="V126" s="41">
        <f t="shared" si="7"/>
        <v>13</v>
      </c>
      <c r="X126" s="42" t="str">
        <f>API!M126&amp;" "&amp;API!V126</f>
        <v>Mads Roerslev Rasmussen</v>
      </c>
      <c r="Y126" s="42">
        <f>API!AC126</f>
        <v>3</v>
      </c>
    </row>
    <row r="127" spans="1:25">
      <c r="A127" s="31" t="str">
        <f>IF([1]FINAL!A127=0,"",[1]FINAL!A127)</f>
        <v>Thiago Emiliano da Silva</v>
      </c>
      <c r="B127" s="31" t="str">
        <f>IF([1]FINAL!B127=0,"",[1]FINAL!B127)</f>
        <v>T.Silva</v>
      </c>
      <c r="C127" s="31" t="str">
        <f>IF([1]FINAL!C127=0,"",[1]FINAL!C127)</f>
        <v>T Silva</v>
      </c>
      <c r="D127" s="31" t="str">
        <f>IF([1]FINAL!D127=0,"",[1]FINAL!D127)</f>
        <v>Thiago Silva</v>
      </c>
      <c r="E127" s="42" t="str">
        <f>[1]FINAL!M127</f>
        <v>CHE</v>
      </c>
      <c r="F127" s="43">
        <f>IFERROR(VLOOKUP($E127,Table2!$B$1:$C$21,MATCH("MP",Table2!$B$1:$C$1,0),0),"")</f>
        <v>5</v>
      </c>
      <c r="G127" s="32">
        <f>IFERROR(VLOOKUP(A127,PlayingTime!$B$1:$Z$999,MATCH("Min",PlayingTime!$B$2:$Z$2,0),0),0)</f>
        <v>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450</v>
      </c>
      <c r="K127" s="37">
        <f t="shared" si="4"/>
        <v>450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0.1</v>
      </c>
      <c r="P127" s="39">
        <f t="shared" si="5"/>
        <v>0.1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0.1</v>
      </c>
      <c r="U127" s="39">
        <f t="shared" si="6"/>
        <v>0.1</v>
      </c>
      <c r="V127" s="41">
        <f t="shared" si="7"/>
        <v>17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Jason Steele</v>
      </c>
      <c r="B128" s="31" t="str">
        <f>IF([1]FINAL!B128=0,"",[1]FINAL!B128)</f>
        <v>Steele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BHA</v>
      </c>
      <c r="F128" s="43">
        <f>IFERROR(VLOOKUP($E128,Table2!$B$1:$C$21,MATCH("MP",Table2!$B$1:$C$1,0),0),"")</f>
        <v>5</v>
      </c>
      <c r="G128" s="32">
        <f>IFERROR(VLOOKUP(A128,PlayingTime!$B$1:$Z$999,MATCH("Min",PlayingTime!$B$2:$Z$2,0),0),0)</f>
        <v>270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270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</v>
      </c>
      <c r="V128" s="41">
        <f t="shared" si="7"/>
        <v>8</v>
      </c>
      <c r="X128" s="42" t="str">
        <f>API!M128&amp;" "&amp;API!V128</f>
        <v>Thomas Strakosha</v>
      </c>
      <c r="Y128" s="42">
        <f>API!AC128</f>
        <v>0</v>
      </c>
    </row>
    <row r="129" spans="1:25">
      <c r="A129" s="31" t="str">
        <f>IF([1]FINAL!A129=0,"",[1]FINAL!A129)</f>
        <v>Antony Matheus dos Santos</v>
      </c>
      <c r="B129" s="31" t="str">
        <f>IF([1]FINAL!B129=0,"",[1]FINAL!B129)</f>
        <v>Antony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MUN</v>
      </c>
      <c r="F129" s="43">
        <f>IFERROR(VLOOKUP($E129,Table2!$B$1:$C$21,MATCH("MP",Table2!$B$1:$C$1,0),0),"")</f>
        <v>5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308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308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0.6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0.6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0.8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0.8</v>
      </c>
      <c r="V129" s="41">
        <f t="shared" si="7"/>
        <v>8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Mykhailo Mudryk</v>
      </c>
      <c r="B130" s="31" t="str">
        <f>IF([1]FINAL!B130=0,"",[1]FINAL!B130)</f>
        <v>Mudryk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CHE</v>
      </c>
      <c r="F130" s="43">
        <f>IFERROR(VLOOKUP($E130,Table2!$B$1:$C$21,MATCH("MP",Table2!$B$1:$C$1,0),0),"")</f>
        <v>5</v>
      </c>
      <c r="G130" s="32">
        <f>IFERROR(VLOOKUP(A130,PlayingTime!$B$1:$Z$999,MATCH("Min",PlayingTime!$B$2:$Z$2,0),0),0)</f>
        <v>131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131</v>
      </c>
      <c r="L130" s="31">
        <f>IFERROR(VLOOKUP(A130,PlayerStats!$B$1:$Z$999,MATCH("xG",PlayerStats!$B$2:$Z$2,0),0),0)</f>
        <v>0.1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0.1</v>
      </c>
      <c r="Q130" s="31">
        <f>IFERROR(VLOOKUP(A130,PlayerStats!$B$1:$Z$999,MATCH("xAG",PlayerStats!$B$2:$Z$2,0),0),0)</f>
        <v>0.4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0.4</v>
      </c>
      <c r="V130" s="41">
        <f t="shared" si="7"/>
        <v>5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Anthony Martial</v>
      </c>
      <c r="B131" s="31" t="str">
        <f>IF([1]FINAL!B131=0,"",[1]FINAL!B131)</f>
        <v>Martial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MUN</v>
      </c>
      <c r="F131" s="43">
        <f>IFERROR(VLOOKUP($E131,Table2!$B$1:$C$21,MATCH("MP",Table2!$B$1:$C$1,0),0),"")</f>
        <v>5</v>
      </c>
      <c r="G131" s="32">
        <f>IFERROR(VLOOKUP(A131,PlayingTime!$B$1:$Z$999,MATCH("Min",PlayingTime!$B$2:$Z$2,0),0),0)</f>
        <v>158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158</v>
      </c>
      <c r="L131" s="31">
        <f>IFERROR(VLOOKUP(A131,PlayerStats!$B$1:$Z$999,MATCH("xG",PlayerStats!$B$2:$Z$2,0),0),0)</f>
        <v>0.1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0.1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5</v>
      </c>
      <c r="X131" s="42" t="str">
        <f>API!M131&amp;" "&amp;API!V131</f>
        <v>Yoane Wissa</v>
      </c>
      <c r="Y131" s="42">
        <f>API!AC131</f>
        <v>25</v>
      </c>
    </row>
    <row r="132" spans="1:25">
      <c r="A132" s="31" t="str">
        <f>IF([1]FINAL!A132=0,"",[1]FINAL!A132)</f>
        <v>Pedro Lomba Neto</v>
      </c>
      <c r="B132" s="31" t="str">
        <f>IF([1]FINAL!B132=0,"",[1]FINAL!B132)</f>
        <v>Neto</v>
      </c>
      <c r="C132" s="31" t="str">
        <f>IF([1]FINAL!C132=0,"",[1]FINAL!C132)</f>
        <v>P Neto</v>
      </c>
      <c r="D132" s="31" t="str">
        <f>IF([1]FINAL!D132=0,"",[1]FINAL!D132)</f>
        <v/>
      </c>
      <c r="E132" s="42" t="str">
        <f>[1]FINAL!M132</f>
        <v>WOL</v>
      </c>
      <c r="F132" s="43">
        <f>IFERROR(VLOOKUP($E132,Table2!$B$1:$C$21,MATCH("MP",Table2!$B$1:$C$1,0),0),"")</f>
        <v>5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450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450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25</v>
      </c>
      <c r="X132" s="42" t="str">
        <f>API!M132&amp;" "&amp;API!V132</f>
        <v>Yegor Yarmolyuk</v>
      </c>
      <c r="Y132" s="42">
        <f>API!AC132</f>
        <v>0</v>
      </c>
    </row>
    <row r="133" spans="1:25">
      <c r="A133" s="31" t="str">
        <f>IF([1]FINAL!A133=0,"",[1]FINAL!A133)</f>
        <v>Bernardo Veiga de Carvalho e Silva</v>
      </c>
      <c r="B133" s="31" t="str">
        <f>IF([1]FINAL!B133=0,"",[1]FINAL!B133)</f>
        <v>Bernardo</v>
      </c>
      <c r="C133" s="31" t="str">
        <f>IF([1]FINAL!C133=0,"",[1]FINAL!C133)</f>
        <v>B Silva</v>
      </c>
      <c r="D133" s="31" t="str">
        <f>IF([1]FINAL!D133=0,"",[1]FINAL!D133)</f>
        <v>Bernardo Silva</v>
      </c>
      <c r="E133" s="42" t="str">
        <f>[1]FINAL!M133</f>
        <v>MCI</v>
      </c>
      <c r="F133" s="43">
        <f>IFERROR(VLOOKUP($E133,Table2!$B$1:$C$21,MATCH("MP",Table2!$B$1:$C$1,0),0),"")</f>
        <v>5</v>
      </c>
      <c r="G133" s="32">
        <f>IFERROR(VLOOKUP(A133,PlayingTime!$B$1:$Z$999,MATCH("Min",PlayingTime!$B$2:$Z$2,0),0),0)</f>
        <v>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284</v>
      </c>
      <c r="K133" s="37">
        <f t="shared" si="8"/>
        <v>284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0.4</v>
      </c>
      <c r="P133" s="39">
        <f t="shared" si="9"/>
        <v>0.4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1</v>
      </c>
      <c r="U133" s="39">
        <f t="shared" si="10"/>
        <v>1</v>
      </c>
      <c r="V133" s="41">
        <f t="shared" si="11"/>
        <v>18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Diogo Dalot Teixeira</v>
      </c>
      <c r="B134" s="31" t="str">
        <f>IF([1]FINAL!B134=0,"",[1]FINAL!B134)</f>
        <v>Dalot</v>
      </c>
      <c r="C134" s="31" t="str">
        <f>IF([1]FINAL!C134=0,"",[1]FINAL!C134)</f>
        <v>Diogo Dalot</v>
      </c>
      <c r="D134" s="31" t="str">
        <f>IF([1]FINAL!D134=0,"",[1]FINAL!D134)</f>
        <v/>
      </c>
      <c r="E134" s="42" t="str">
        <f>[1]FINAL!M134</f>
        <v>MUN</v>
      </c>
      <c r="F134" s="43">
        <f>IFERROR(VLOOKUP($E134,Table2!$B$1:$C$21,MATCH("MP",Table2!$B$1:$C$1,0),0),"")</f>
        <v>5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295</v>
      </c>
      <c r="J134" s="32">
        <f>IFERROR(VLOOKUP(D134,PlayingTime!$B$1:$Z$999,MATCH("Min",PlayingTime!$B$2:$Z$2,0),0),0)</f>
        <v>0</v>
      </c>
      <c r="K134" s="37">
        <f t="shared" si="8"/>
        <v>295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0.2</v>
      </c>
      <c r="T134" s="31">
        <f>IFERROR(VLOOKUP(D134,PlayerStats!$B$1:$Z$999,MATCH("xAG",PlayerStats!$B$2:$Z$2,0),0),0)</f>
        <v>0</v>
      </c>
      <c r="U134" s="39">
        <f t="shared" si="10"/>
        <v>0.2</v>
      </c>
      <c r="V134" s="41">
        <f t="shared" si="11"/>
        <v>4</v>
      </c>
      <c r="X134" s="42" t="str">
        <f>API!M134&amp;" "&amp;API!V134</f>
        <v>Neal Maupay</v>
      </c>
      <c r="Y134" s="42">
        <f>API!AC134</f>
        <v>4</v>
      </c>
    </row>
    <row r="135" spans="1:25">
      <c r="A135" s="31" t="str">
        <f>IF([1]FINAL!A135=0,"",[1]FINAL!A135)</f>
        <v>Brennan Johnson</v>
      </c>
      <c r="B135" s="31" t="str">
        <f>IF([1]FINAL!B135=0,"",[1]FINAL!B135)</f>
        <v>Johnson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TOT</v>
      </c>
      <c r="F135" s="43">
        <f>IFERROR(VLOOKUP($E135,Table2!$B$1:$C$21,MATCH("MP",Table2!$B$1:$C$1,0),0),"")</f>
        <v>5</v>
      </c>
      <c r="G135" s="32">
        <f>IFERROR(VLOOKUP(A135,PlayingTime!$B$1:$Z$999,MATCH("Min",PlayingTime!$B$2:$Z$2,0),0),0)</f>
        <v>11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11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0.1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0.1</v>
      </c>
      <c r="V135" s="41">
        <f t="shared" si="11"/>
        <v>7</v>
      </c>
      <c r="X135" s="42" t="str">
        <f>API!M135&amp;" "&amp;API!V135</f>
        <v>Michael Olakigbe</v>
      </c>
      <c r="Y135" s="42">
        <f>API!AC135</f>
        <v>1</v>
      </c>
    </row>
    <row r="136" spans="1:25">
      <c r="A136" s="31" t="str">
        <f>IF([1]FINAL!A136=0,"",[1]FINAL!A136)</f>
        <v>Norberto Murara Neto</v>
      </c>
      <c r="B136" s="31" t="str">
        <f>IF([1]FINAL!B136=0,"",[1]FINAL!B136)</f>
        <v>Neto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BOU</v>
      </c>
      <c r="F136" s="43">
        <f>IFERROR(VLOOKUP($E136,Table2!$B$1:$C$21,MATCH("MP",Table2!$B$1:$C$1,0),0),"")</f>
        <v>5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450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450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25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Alexis Mac Allister</v>
      </c>
      <c r="B137" s="31" t="str">
        <f>IF([1]FINAL!B137=0,"",[1]FINAL!B137)</f>
        <v>Mac Allister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LIV</v>
      </c>
      <c r="F137" s="43">
        <f>IFERROR(VLOOKUP($E137,Table2!$B$1:$C$21,MATCH("MP",Table2!$B$1:$C$1,0),0),"")</f>
        <v>5</v>
      </c>
      <c r="G137" s="32">
        <f>IFERROR(VLOOKUP(A137,PlayingTime!$B$1:$Z$999,MATCH("Min",PlayingTime!$B$2:$Z$2,0),0),0)</f>
        <v>354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354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4</v>
      </c>
      <c r="X137" s="42" t="str">
        <f>API!M137&amp;" "&amp;API!V137</f>
        <v>Saman Ghoddos</v>
      </c>
      <c r="Y137" s="42">
        <f>API!AC137</f>
        <v>0</v>
      </c>
    </row>
    <row r="138" spans="1:25">
      <c r="A138" s="31" t="str">
        <f>IF([1]FINAL!A138=0,"",[1]FINAL!A138)</f>
        <v>Philip Billing</v>
      </c>
      <c r="B138" s="31" t="str">
        <f>IF([1]FINAL!B138=0,"",[1]FINAL!B138)</f>
        <v>Billing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BOU</v>
      </c>
      <c r="F138" s="43">
        <f>IFERROR(VLOOKUP($E138,Table2!$B$1:$C$21,MATCH("MP",Table2!$B$1:$C$1,0),0),"")</f>
        <v>5</v>
      </c>
      <c r="G138" s="32">
        <f>IFERROR(VLOOKUP(A138,PlayingTime!$B$1:$Z$999,MATCH("Min",PlayingTime!$B$2:$Z$2,0),0),0)</f>
        <v>445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445</v>
      </c>
      <c r="L138" s="31">
        <f>IFERROR(VLOOKUP(A138,PlayerStats!$B$1:$Z$999,MATCH("xG",PlayerStats!$B$2:$Z$2,0),0),0)</f>
        <v>1.1000000000000001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1.1000000000000001</v>
      </c>
      <c r="Q138" s="31">
        <f>IFERROR(VLOOKUP(A138,PlayerStats!$B$1:$Z$999,MATCH("xAG",PlayerStats!$B$2:$Z$2,0),0),0)</f>
        <v>0.6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0.6</v>
      </c>
      <c r="V138" s="41">
        <f t="shared" si="11"/>
        <v>11</v>
      </c>
      <c r="X138" s="42" t="str">
        <f>API!M138&amp;" "&amp;API!V138</f>
        <v>Simon Adingra</v>
      </c>
      <c r="Y138" s="42">
        <f>API!AC138</f>
        <v>13</v>
      </c>
    </row>
    <row r="139" spans="1:25">
      <c r="A139" s="31" t="str">
        <f>IF([1]FINAL!A139=0,"",[1]FINAL!A139)</f>
        <v>Nayef Aguerd</v>
      </c>
      <c r="B139" s="31" t="str">
        <f>IF([1]FINAL!B139=0,"",[1]FINAL!B139)</f>
        <v>N.Aguerd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WHU</v>
      </c>
      <c r="F139" s="43">
        <f>IFERROR(VLOOKUP($E139,Table2!$B$1:$C$21,MATCH("MP",Table2!$B$1:$C$1,0),0),"")</f>
        <v>5</v>
      </c>
      <c r="G139" s="32">
        <f>IFERROR(VLOOKUP(A139,PlayingTime!$B$1:$Z$999,MATCH("Min",PlayingTime!$B$2:$Z$2,0),0),0)</f>
        <v>336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336</v>
      </c>
      <c r="L139" s="31">
        <f>IFERROR(VLOOKUP(A139,PlayerStats!$B$1:$Z$999,MATCH("xG",PlayerStats!$B$2:$Z$2,0),0),0)</f>
        <v>0.4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0.4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10</v>
      </c>
      <c r="X139" s="42" t="str">
        <f>API!M139&amp;" "&amp;API!V139</f>
        <v>Steven Alzate</v>
      </c>
      <c r="Y139" s="42">
        <f>API!AC139</f>
        <v>0</v>
      </c>
    </row>
    <row r="140" spans="1:25">
      <c r="A140" s="31" t="str">
        <f>IF([1]FINAL!A140=0,"",[1]FINAL!A140)</f>
        <v>Ben Mee</v>
      </c>
      <c r="B140" s="31" t="str">
        <f>IF([1]FINAL!B140=0,"",[1]FINAL!B140)</f>
        <v>Mee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BRE</v>
      </c>
      <c r="F140" s="43">
        <f>IFERROR(VLOOKUP($E140,Table2!$B$1:$C$21,MATCH("MP",Table2!$B$1:$C$1,0),0),"")</f>
        <v>5</v>
      </c>
      <c r="G140" s="32">
        <f>IFERROR(VLOOKUP(A140,PlayingTime!$B$1:$Z$999,MATCH("Min",PlayingTime!$B$2:$Z$2,0),0),0)</f>
        <v>151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151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0.1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0.1</v>
      </c>
      <c r="V140" s="41">
        <f t="shared" si="11"/>
        <v>3</v>
      </c>
      <c r="X140" s="42" t="str">
        <f>API!M140&amp;" "&amp;API!V140</f>
        <v>Yasin Ayari</v>
      </c>
      <c r="Y140" s="42">
        <f>API!AC140</f>
        <v>0</v>
      </c>
    </row>
    <row r="141" spans="1:25">
      <c r="A141" s="31" t="str">
        <f>IF([1]FINAL!A141=0,"",[1]FINAL!A141)</f>
        <v>Fabian Schär</v>
      </c>
      <c r="B141" s="31" t="str">
        <f>IF([1]FINAL!B141=0,"",[1]FINAL!B141)</f>
        <v>Schär</v>
      </c>
      <c r="C141" s="31" t="str">
        <f>IF([1]FINAL!C141=0,"",[1]FINAL!C141)</f>
        <v>Schar</v>
      </c>
      <c r="D141" s="31" t="str">
        <f>IF([1]FINAL!D141=0,"",[1]FINAL!D141)</f>
        <v>Fabian Schar</v>
      </c>
      <c r="E141" s="42" t="str">
        <f>[1]FINAL!M141</f>
        <v>NEW</v>
      </c>
      <c r="F141" s="43">
        <f>IFERROR(VLOOKUP($E141,Table2!$B$1:$C$21,MATCH("MP",Table2!$B$1:$C$1,0),0),"")</f>
        <v>5</v>
      </c>
      <c r="G141" s="32">
        <f>IFERROR(VLOOKUP(A141,PlayingTime!$B$1:$Z$999,MATCH("Min",PlayingTime!$B$2:$Z$2,0),0),0)</f>
        <v>450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450</v>
      </c>
      <c r="L141" s="31">
        <f>IFERROR(VLOOKUP(A141,PlayerStats!$B$1:$Z$999,MATCH("xG",PlayerStats!$B$2:$Z$2,0),0),0)</f>
        <v>0.1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0.1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</v>
      </c>
      <c r="V141" s="41">
        <f t="shared" si="11"/>
        <v>12</v>
      </c>
      <c r="X141" s="42" t="str">
        <f>API!M141&amp;" "&amp;API!V141</f>
        <v>Facundo Buonanotte</v>
      </c>
      <c r="Y141" s="42">
        <f>API!AC141</f>
        <v>0</v>
      </c>
    </row>
    <row r="142" spans="1:25">
      <c r="A142" s="31" t="str">
        <f>IF([1]FINAL!A142=0,"",[1]FINAL!A142)</f>
        <v>Takehiro Tomiyasu</v>
      </c>
      <c r="B142" s="31" t="str">
        <f>IF([1]FINAL!B142=0,"",[1]FINAL!B142)</f>
        <v>Tomiyasu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ARS</v>
      </c>
      <c r="F142" s="43">
        <f>IFERROR(VLOOKUP($E142,Table2!$B$1:$C$21,MATCH("MP",Table2!$B$1:$C$1,0),0),"")</f>
        <v>5</v>
      </c>
      <c r="G142" s="32">
        <f>IFERROR(VLOOKUP(A142,PlayingTime!$B$1:$Z$999,MATCH("Min",PlayingTime!$B$2:$Z$2,0),0),0)</f>
        <v>133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133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6</v>
      </c>
      <c r="X142" s="42" t="str">
        <f>API!M142&amp;" "&amp;API!V142</f>
        <v>Aaron Connolly</v>
      </c>
      <c r="Y142" s="42">
        <f>API!AC142</f>
        <v>0</v>
      </c>
    </row>
    <row r="143" spans="1:25">
      <c r="A143" s="31" t="str">
        <f>IF([1]FINAL!A143=0,"",[1]FINAL!A143)</f>
        <v>Curtis Jones</v>
      </c>
      <c r="B143" s="31" t="str">
        <f>IF([1]FINAL!B143=0,"",[1]FINAL!B143)</f>
        <v>Jones</v>
      </c>
      <c r="C143" s="31" t="str">
        <f>IF([1]FINAL!C143=0,"",[1]FINAL!C143)</f>
        <v>C Jones</v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5</v>
      </c>
      <c r="G143" s="32">
        <f>IFERROR(VLOOKUP(A143,PlayingTime!$B$1:$Z$999,MATCH("Min",PlayingTime!$B$2:$Z$2,0),0),0)</f>
        <v>179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179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</v>
      </c>
      <c r="V143" s="41">
        <f t="shared" si="11"/>
        <v>5</v>
      </c>
      <c r="X143" s="42" t="str">
        <f>API!M143&amp;" "&amp;API!V143</f>
        <v>Mahmoud Dahoud</v>
      </c>
      <c r="Y143" s="42">
        <f>API!AC143</f>
        <v>6</v>
      </c>
    </row>
    <row r="144" spans="1:25">
      <c r="A144" s="31" t="str">
        <f>IF([1]FINAL!A144=0,"",[1]FINAL!A144)</f>
        <v>Virgil van Dijk</v>
      </c>
      <c r="B144" s="31" t="str">
        <f>IF([1]FINAL!B144=0,"",[1]FINAL!B144)</f>
        <v>Virgil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LIV</v>
      </c>
      <c r="F144" s="43">
        <f>IFERROR(VLOOKUP($E144,Table2!$B$1:$C$21,MATCH("MP",Table2!$B$1:$C$1,0),0),"")</f>
        <v>5</v>
      </c>
      <c r="G144" s="32">
        <f>IFERROR(VLOOKUP(A144,PlayingTime!$B$1:$Z$999,MATCH("Min",PlayingTime!$B$2:$Z$2,0),0),0)</f>
        <v>207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207</v>
      </c>
      <c r="L144" s="31">
        <f>IFERROR(VLOOKUP(A144,PlayerStats!$B$1:$Z$999,MATCH("xG",PlayerStats!$B$2:$Z$2,0),0),0)</f>
        <v>0.2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0.2</v>
      </c>
      <c r="Q144" s="31">
        <f>IFERROR(VLOOKUP(A144,PlayerStats!$B$1:$Z$999,MATCH("xAG",PlayerStats!$B$2:$Z$2,0),0),0)</f>
        <v>0.1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0.1</v>
      </c>
      <c r="V144" s="41">
        <f t="shared" si="11"/>
        <v>2</v>
      </c>
      <c r="X144" s="42" t="str">
        <f>API!M144&amp;" "&amp;API!V144</f>
        <v>Lewis Dunk</v>
      </c>
      <c r="Y144" s="42">
        <f>API!AC144</f>
        <v>9</v>
      </c>
    </row>
    <row r="145" spans="1:25">
      <c r="A145" s="31" t="str">
        <f>IF([1]FINAL!A145=0,"",[1]FINAL!A145)</f>
        <v>Danny Welbeck</v>
      </c>
      <c r="B145" s="31" t="str">
        <f>IF([1]FINAL!B145=0,"",[1]FINAL!B145)</f>
        <v>Welbeck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BHA</v>
      </c>
      <c r="F145" s="43">
        <f>IFERROR(VLOOKUP($E145,Table2!$B$1:$C$21,MATCH("MP",Table2!$B$1:$C$1,0),0),"")</f>
        <v>5</v>
      </c>
      <c r="G145" s="32">
        <f>IFERROR(VLOOKUP(A145,PlayingTime!$B$1:$Z$999,MATCH("Min",PlayingTime!$B$2:$Z$2,0),0),0)</f>
        <v>255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255</v>
      </c>
      <c r="L145" s="31">
        <f>IFERROR(VLOOKUP(A145,PlayerStats!$B$1:$Z$999,MATCH("xG",PlayerStats!$B$2:$Z$2,0),0),0)</f>
        <v>1.1000000000000001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1.1000000000000001</v>
      </c>
      <c r="Q145" s="31">
        <f>IFERROR(VLOOKUP(A145,PlayerStats!$B$1:$Z$999,MATCH("xAG",PlayerStats!$B$2:$Z$2,0),0),0)</f>
        <v>0.2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0.2</v>
      </c>
      <c r="V145" s="41">
        <f t="shared" si="11"/>
        <v>11</v>
      </c>
      <c r="X145" s="42" t="str">
        <f>API!M145&amp;" "&amp;API!V145</f>
        <v>Julio Enciso</v>
      </c>
      <c r="Y145" s="42">
        <f>API!AC145</f>
        <v>8</v>
      </c>
    </row>
    <row r="146" spans="1:25">
      <c r="A146" s="31" t="str">
        <f>IF([1]FINAL!A146=0,"",[1]FINAL!A146)</f>
        <v>Christian Nørgaard</v>
      </c>
      <c r="B146" s="31" t="str">
        <f>IF([1]FINAL!B146=0,"",[1]FINAL!B146)</f>
        <v>Nørgaard</v>
      </c>
      <c r="C146" s="31" t="str">
        <f>IF([1]FINAL!C146=0,"",[1]FINAL!C146)</f>
        <v>Norgaard</v>
      </c>
      <c r="D146" s="31" t="str">
        <f>IF([1]FINAL!D146=0,"",[1]FINAL!D146)</f>
        <v/>
      </c>
      <c r="E146" s="42" t="str">
        <f>[1]FINAL!M146</f>
        <v>BRE</v>
      </c>
      <c r="F146" s="43">
        <f>IFERROR(VLOOKUP($E146,Table2!$B$1:$C$21,MATCH("MP",Table2!$B$1:$C$1,0),0),"")</f>
        <v>5</v>
      </c>
      <c r="G146" s="32">
        <f>IFERROR(VLOOKUP(A146,PlayingTime!$B$1:$Z$999,MATCH("Min",PlayingTime!$B$2:$Z$2,0),0),0)</f>
        <v>400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400</v>
      </c>
      <c r="L146" s="31">
        <f>IFERROR(VLOOKUP(A146,PlayerStats!$B$1:$Z$999,MATCH("xG",PlayerStats!$B$2:$Z$2,0),0),0)</f>
        <v>0.3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0.3</v>
      </c>
      <c r="Q146" s="31">
        <f>IFERROR(VLOOKUP(A146,PlayerStats!$B$1:$Z$999,MATCH("xAG",PlayerStats!$B$2:$Z$2,0),0),0)</f>
        <v>0.3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0.3</v>
      </c>
      <c r="V146" s="41">
        <f t="shared" si="11"/>
        <v>13</v>
      </c>
      <c r="X146" s="42" t="str">
        <f>API!M146&amp;" "&amp;API!V146</f>
        <v>Pervis Estupiñán</v>
      </c>
      <c r="Y146" s="42">
        <f>API!AC146</f>
        <v>21</v>
      </c>
    </row>
    <row r="147" spans="1:25">
      <c r="A147" s="31" t="str">
        <f>IF([1]FINAL!A147=0,"",[1]FINAL!A147)</f>
        <v>Youri Tielemans</v>
      </c>
      <c r="B147" s="31" t="str">
        <f>IF([1]FINAL!B147=0,"",[1]FINAL!B147)</f>
        <v>Tielemans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5</v>
      </c>
      <c r="G147" s="32">
        <f>IFERROR(VLOOKUP(A147,PlayingTime!$B$1:$Z$999,MATCH("Min",PlayingTime!$B$2:$Z$2,0),0),0)</f>
        <v>130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130</v>
      </c>
      <c r="L147" s="31">
        <f>IFERROR(VLOOKUP(A147,PlayerStats!$B$1:$Z$999,MATCH("xG",PlayerStats!$B$2:$Z$2,0),0),0)</f>
        <v>0.1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0.1</v>
      </c>
      <c r="Q147" s="31">
        <f>IFERROR(VLOOKUP(A147,PlayerStats!$B$1:$Z$999,MATCH("xAG",PlayerStats!$B$2:$Z$2,0),0),0)</f>
        <v>0.1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0.1</v>
      </c>
      <c r="V147" s="41">
        <f t="shared" si="11"/>
        <v>5</v>
      </c>
      <c r="X147" s="42" t="str">
        <f>API!M147&amp;" "&amp;API!V147</f>
        <v>Evan Ferguson</v>
      </c>
      <c r="Y147" s="42">
        <f>API!AC147</f>
        <v>26</v>
      </c>
    </row>
    <row r="148" spans="1:25">
      <c r="A148" s="31" t="str">
        <f>IF([1]FINAL!A148=0,"",[1]FINAL!A148)</f>
        <v>Harvey Elliott</v>
      </c>
      <c r="B148" s="31" t="str">
        <f>IF([1]FINAL!B148=0,"",[1]FINAL!B148)</f>
        <v>Elliott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LIV</v>
      </c>
      <c r="F148" s="43">
        <f>IFERROR(VLOOKUP($E148,Table2!$B$1:$C$21,MATCH("MP",Table2!$B$1:$C$1,0),0),"")</f>
        <v>5</v>
      </c>
      <c r="G148" s="32">
        <f>IFERROR(VLOOKUP(A148,PlayingTime!$B$1:$Z$999,MATCH("Min",PlayingTime!$B$2:$Z$2,0),0),0)</f>
        <v>123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123</v>
      </c>
      <c r="L148" s="31">
        <f>IFERROR(VLOOKUP(A148,PlayerStats!$B$1:$Z$999,MATCH("xG",PlayerStats!$B$2:$Z$2,0),0),0)</f>
        <v>0.1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0.1</v>
      </c>
      <c r="Q148" s="31">
        <f>IFERROR(VLOOKUP(A148,PlayerStats!$B$1:$Z$999,MATCH("xAG",PlayerStats!$B$2:$Z$2,0),0),0)</f>
        <v>0.1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0.1</v>
      </c>
      <c r="V148" s="41">
        <f t="shared" si="11"/>
        <v>7</v>
      </c>
      <c r="X148" s="42" t="str">
        <f>API!M148&amp;" "&amp;API!V148</f>
        <v>Billy Gilmour</v>
      </c>
      <c r="Y148" s="42">
        <f>API!AC148</f>
        <v>16</v>
      </c>
    </row>
    <row r="149" spans="1:25">
      <c r="A149" s="31" t="str">
        <f>IF([1]FINAL!A149=0,"",[1]FINAL!A149)</f>
        <v>Harry Wilson</v>
      </c>
      <c r="B149" s="31" t="str">
        <f>IF([1]FINAL!B149=0,"",[1]FINAL!B149)</f>
        <v>Wilson</v>
      </c>
      <c r="C149" s="31" t="str">
        <f>IF([1]FINAL!C149=0,"",[1]FINAL!C149)</f>
        <v>H Wilson</v>
      </c>
      <c r="D149" s="31" t="str">
        <f>IF([1]FINAL!D149=0,"",[1]FINAL!D149)</f>
        <v/>
      </c>
      <c r="E149" s="42" t="str">
        <f>[1]FINAL!M149</f>
        <v>FUL</v>
      </c>
      <c r="F149" s="43">
        <f>IFERROR(VLOOKUP($E149,Table2!$B$1:$C$21,MATCH("MP",Table2!$B$1:$C$1,0),0),"")</f>
        <v>5</v>
      </c>
      <c r="G149" s="32">
        <f>IFERROR(VLOOKUP(A149,PlayingTime!$B$1:$Z$999,MATCH("Min",PlayingTime!$B$2:$Z$2,0),0),0)</f>
        <v>410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410</v>
      </c>
      <c r="L149" s="31">
        <f>IFERROR(VLOOKUP(A149,PlayerStats!$B$1:$Z$999,MATCH("xG",PlayerStats!$B$2:$Z$2,0),0),0)</f>
        <v>0.2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0.2</v>
      </c>
      <c r="Q149" s="31">
        <f>IFERROR(VLOOKUP(A149,PlayerStats!$B$1:$Z$999,MATCH("xAG",PlayerStats!$B$2:$Z$2,0),0),0)</f>
        <v>0.4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0.4</v>
      </c>
      <c r="V149" s="41">
        <f t="shared" si="11"/>
        <v>12</v>
      </c>
      <c r="X149" s="42" t="str">
        <f>API!M149&amp;" "&amp;API!V149</f>
        <v>Pascal Groß</v>
      </c>
      <c r="Y149" s="42">
        <f>API!AC149</f>
        <v>26</v>
      </c>
    </row>
    <row r="150" spans="1:25">
      <c r="A150" s="31" t="str">
        <f>IF([1]FINAL!A150=0,"",[1]FINAL!A150)</f>
        <v>Pelly Ruddock Mpanzu</v>
      </c>
      <c r="B150" s="31" t="str">
        <f>IF([1]FINAL!B150=0,"",[1]FINAL!B150)</f>
        <v>Mpanzu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LUT</v>
      </c>
      <c r="F150" s="43">
        <f>IFERROR(VLOOKUP($E150,Table2!$B$1:$C$21,MATCH("MP",Table2!$B$1:$C$1,0),0),"")</f>
        <v>4</v>
      </c>
      <c r="G150" s="32">
        <f>IFERROR(VLOOKUP(A150,PlayingTime!$B$1:$Z$999,MATCH("Min",PlayingTime!$B$2:$Z$2,0),0),0)</f>
        <v>138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138</v>
      </c>
      <c r="L150" s="31">
        <f>IFERROR(VLOOKUP(A150,PlayerStats!$B$1:$Z$999,MATCH("xG",PlayerStats!$B$2:$Z$2,0),0),0)</f>
        <v>0.3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0.3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5</v>
      </c>
      <c r="X150" s="42" t="str">
        <f>API!M150&amp;" "&amp;API!V150</f>
        <v>João Pedro Junqueira de Jesus</v>
      </c>
      <c r="Y150" s="42">
        <f>API!AC150</f>
        <v>17</v>
      </c>
    </row>
    <row r="151" spans="1:25">
      <c r="A151" s="31" t="str">
        <f>IF([1]FINAL!A151=0,"",[1]FINAL!A151)</f>
        <v>Joel Ward</v>
      </c>
      <c r="B151" s="31" t="str">
        <f>IF([1]FINAL!B151=0,"",[1]FINAL!B151)</f>
        <v>Ward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CRY</v>
      </c>
      <c r="F151" s="43">
        <f>IFERROR(VLOOKUP($E151,Table2!$B$1:$C$21,MATCH("MP",Table2!$B$1:$C$1,0),0),"")</f>
        <v>5</v>
      </c>
      <c r="G151" s="32">
        <f>IFERROR(VLOOKUP(A151,PlayingTime!$B$1:$Z$999,MATCH("Min",PlayingTime!$B$2:$Z$2,0),0),0)</f>
        <v>442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442</v>
      </c>
      <c r="L151" s="31">
        <f>IFERROR(VLOOKUP(A151,PlayerStats!$B$1:$Z$999,MATCH("xG",PlayerStats!$B$2:$Z$2,0),0),0)</f>
        <v>0.5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0.5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10</v>
      </c>
      <c r="X151" s="42" t="str">
        <f>API!M151&amp;" "&amp;API!V151</f>
        <v>Michał Karbownik</v>
      </c>
      <c r="Y151" s="42">
        <f>API!AC151</f>
        <v>0</v>
      </c>
    </row>
    <row r="152" spans="1:25">
      <c r="A152" s="31" t="str">
        <f>IF([1]FINAL!A152=0,"",[1]FINAL!A152)</f>
        <v>Mason Mount</v>
      </c>
      <c r="B152" s="31" t="str">
        <f>IF([1]FINAL!B152=0,"",[1]FINAL!B152)</f>
        <v>Mount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MUN</v>
      </c>
      <c r="F152" s="43">
        <f>IFERROR(VLOOKUP($E152,Table2!$B$1:$C$21,MATCH("MP",Table2!$B$1:$C$1,0),0),"")</f>
        <v>5</v>
      </c>
      <c r="G152" s="32">
        <f>IFERROR(VLOOKUP(A152,PlayingTime!$B$1:$Z$999,MATCH("Min",PlayingTime!$B$2:$Z$2,0),0),0)</f>
        <v>151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151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5</v>
      </c>
      <c r="X152" s="42" t="str">
        <f>API!M152&amp;" "&amp;API!V152</f>
        <v>Kacper Kozłowski</v>
      </c>
      <c r="Y152" s="42">
        <f>API!AC152</f>
        <v>0</v>
      </c>
    </row>
    <row r="153" spans="1:25">
      <c r="A153" s="31" t="str">
        <f>IF([1]FINAL!A153=0,"",[1]FINAL!A153)</f>
        <v>André Onana</v>
      </c>
      <c r="B153" s="31" t="str">
        <f>IF([1]FINAL!B153=0,"",[1]FINAL!B153)</f>
        <v>Onana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MUN</v>
      </c>
      <c r="F153" s="43">
        <f>IFERROR(VLOOKUP($E153,Table2!$B$1:$C$21,MATCH("MP",Table2!$B$1:$C$1,0),0),"")</f>
        <v>5</v>
      </c>
      <c r="G153" s="32">
        <f>IFERROR(VLOOKUP(A153,PlayingTime!$B$1:$Z$999,MATCH("Min",PlayingTime!$B$2:$Z$2,0),0),0)</f>
        <v>450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450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13</v>
      </c>
      <c r="X153" s="42" t="str">
        <f>API!M153&amp;" "&amp;API!V153</f>
        <v>Adam Lallana</v>
      </c>
      <c r="Y153" s="42">
        <f>API!AC153</f>
        <v>5</v>
      </c>
    </row>
    <row r="154" spans="1:25">
      <c r="A154" s="31" t="str">
        <f>IF([1]FINAL!A154=0,"",[1]FINAL!A154)</f>
        <v>Nathan Redmond</v>
      </c>
      <c r="B154" s="31" t="str">
        <f>IF([1]FINAL!B154=0,"",[1]FINAL!B154)</f>
        <v>Redmond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BUR</v>
      </c>
      <c r="F154" s="43">
        <f>IFERROR(VLOOKUP($E154,Table2!$B$1:$C$21,MATCH("MP",Table2!$B$1:$C$1,0),0),"")</f>
        <v>4</v>
      </c>
      <c r="G154" s="32">
        <f>IFERROR(VLOOKUP(A154,PlayingTime!$B$1:$Z$999,MATCH("Min",PlayingTime!$B$2:$Z$2,0),0),0)</f>
        <v>55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55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0.2</v>
      </c>
      <c r="V154" s="41">
        <f t="shared" si="11"/>
        <v>3</v>
      </c>
      <c r="X154" s="42" t="str">
        <f>API!M154&amp;" "&amp;API!V154</f>
        <v>Tariq Lamptey</v>
      </c>
      <c r="Y154" s="42">
        <f>API!AC154</f>
        <v>7</v>
      </c>
    </row>
    <row r="155" spans="1:25">
      <c r="A155" s="31" t="str">
        <f>IF([1]FINAL!A155=0,"",[1]FINAL!A155)</f>
        <v>Nathan Redmond</v>
      </c>
      <c r="B155" s="31" t="str">
        <f>IF([1]FINAL!B155=0,"",[1]FINAL!B155)</f>
        <v>Redmond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BUR</v>
      </c>
      <c r="F155" s="43">
        <f>IFERROR(VLOOKUP($E155,Table2!$B$1:$C$21,MATCH("MP",Table2!$B$1:$C$1,0),0),"")</f>
        <v>4</v>
      </c>
      <c r="G155" s="32">
        <f>IFERROR(VLOOKUP(A155,PlayingTime!$B$1:$Z$999,MATCH("Min",PlayingTime!$B$2:$Z$2,0),0),0)</f>
        <v>55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55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0.2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0.2</v>
      </c>
      <c r="V155" s="41">
        <f t="shared" si="11"/>
        <v>3</v>
      </c>
      <c r="X155" s="42" t="str">
        <f>API!M155&amp;" "&amp;API!V155</f>
        <v>Solly March</v>
      </c>
      <c r="Y155" s="42">
        <f>API!AC155</f>
        <v>29</v>
      </c>
    </row>
    <row r="156" spans="1:25">
      <c r="A156" s="31" t="str">
        <f>IF([1]FINAL!A156=0,"",[1]FINAL!A156)</f>
        <v>Luca Koleosho</v>
      </c>
      <c r="B156" s="31" t="str">
        <f>IF([1]FINAL!B156=0,"",[1]FINAL!B156)</f>
        <v>Koleosho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BUR</v>
      </c>
      <c r="F156" s="43">
        <f>IFERROR(VLOOKUP($E156,Table2!$B$1:$C$21,MATCH("MP",Table2!$B$1:$C$1,0),0),"")</f>
        <v>4</v>
      </c>
      <c r="G156" s="32">
        <f>IFERROR(VLOOKUP(A156,PlayingTime!$B$1:$Z$999,MATCH("Min",PlayingTime!$B$2:$Z$2,0),0),0)</f>
        <v>269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269</v>
      </c>
      <c r="L156" s="31">
        <f>IFERROR(VLOOKUP(A156,PlayerStats!$B$1:$Z$999,MATCH("xG",PlayerStats!$B$2:$Z$2,0),0),0)</f>
        <v>0.2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0.2</v>
      </c>
      <c r="Q156" s="31">
        <f>IFERROR(VLOOKUP(A156,PlayerStats!$B$1:$Z$999,MATCH("xAG",PlayerStats!$B$2:$Z$2,0),0),0)</f>
        <v>0.6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0.6</v>
      </c>
      <c r="V156" s="41">
        <f t="shared" si="11"/>
        <v>11</v>
      </c>
      <c r="X156" s="42" t="str">
        <f>API!M156&amp;" "&amp;API!V156</f>
        <v>Tom McGill</v>
      </c>
      <c r="Y156" s="42">
        <f>API!AC156</f>
        <v>0</v>
      </c>
    </row>
    <row r="157" spans="1:25">
      <c r="A157" s="31" t="str">
        <f>IF([1]FINAL!A157=0,"",[1]FINAL!A157)</f>
        <v>Angelo Ogbonna</v>
      </c>
      <c r="B157" s="31" t="str">
        <f>IF([1]FINAL!B157=0,"",[1]FINAL!B157)</f>
        <v>Ogbonna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WHU</v>
      </c>
      <c r="F157" s="43">
        <f>IFERROR(VLOOKUP($E157,Table2!$B$1:$C$21,MATCH("MP",Table2!$B$1:$C$1,0),0),"")</f>
        <v>5</v>
      </c>
      <c r="G157" s="32">
        <f>IFERROR(VLOOKUP(A157,PlayingTime!$B$1:$Z$999,MATCH("Min",PlayingTime!$B$2:$Z$2,0),0),0)</f>
        <v>112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112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</v>
      </c>
      <c r="V157" s="41">
        <f t="shared" si="11"/>
        <v>3</v>
      </c>
      <c r="X157" s="42" t="str">
        <f>API!M157&amp;" "&amp;API!V157</f>
        <v>James Milner</v>
      </c>
      <c r="Y157" s="42">
        <f>API!AC157</f>
        <v>6</v>
      </c>
    </row>
    <row r="158" spans="1:25">
      <c r="A158" s="31" t="str">
        <f>IF([1]FINAL!A158=0,"",[1]FINAL!A158)</f>
        <v>Marc Guéhi</v>
      </c>
      <c r="B158" s="31" t="str">
        <f>IF([1]FINAL!B158=0,"",[1]FINAL!B158)</f>
        <v>Guéhi</v>
      </c>
      <c r="C158" s="31" t="str">
        <f>IF([1]FINAL!C158=0,"",[1]FINAL!C158)</f>
        <v>Guehi</v>
      </c>
      <c r="D158" s="31" t="str">
        <f>IF([1]FINAL!D158=0,"",[1]FINAL!D158)</f>
        <v>Marc Guehi</v>
      </c>
      <c r="E158" s="42" t="str">
        <f>[1]FINAL!M158</f>
        <v>CRY</v>
      </c>
      <c r="F158" s="43">
        <f>IFERROR(VLOOKUP($E158,Table2!$B$1:$C$21,MATCH("MP",Table2!$B$1:$C$1,0),0),"")</f>
        <v>5</v>
      </c>
      <c r="G158" s="32">
        <f>IFERROR(VLOOKUP(A158,PlayingTime!$B$1:$Z$999,MATCH("Min",PlayingTime!$B$2:$Z$2,0),0),0)</f>
        <v>359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359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11</v>
      </c>
      <c r="X158" s="42" t="str">
        <f>API!M158&amp;" "&amp;API!V158</f>
        <v>Kaoru Mitoma</v>
      </c>
      <c r="Y158" s="42">
        <f>API!AC158</f>
        <v>25</v>
      </c>
    </row>
    <row r="159" spans="1:25">
      <c r="A159" s="31" t="str">
        <f>IF([1]FINAL!A159=0,"",[1]FINAL!A159)</f>
        <v>Dan Burn</v>
      </c>
      <c r="B159" s="31" t="str">
        <f>IF([1]FINAL!B159=0,"",[1]FINAL!B159)</f>
        <v>Burn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NEW</v>
      </c>
      <c r="F159" s="43">
        <f>IFERROR(VLOOKUP($E159,Table2!$B$1:$C$21,MATCH("MP",Table2!$B$1:$C$1,0),0),"")</f>
        <v>5</v>
      </c>
      <c r="G159" s="32">
        <f>IFERROR(VLOOKUP(A159,PlayingTime!$B$1:$Z$999,MATCH("Min",PlayingTime!$B$2:$Z$2,0),0),0)</f>
        <v>450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450</v>
      </c>
      <c r="L159" s="31">
        <f>IFERROR(VLOOKUP(A159,PlayerStats!$B$1:$Z$999,MATCH("xG",PlayerStats!$B$2:$Z$2,0),0),0)</f>
        <v>0.2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0.2</v>
      </c>
      <c r="Q159" s="31">
        <f>IFERROR(VLOOKUP(A159,PlayerStats!$B$1:$Z$999,MATCH("xAG",PlayerStats!$B$2:$Z$2,0),0),0)</f>
        <v>0.1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0.1</v>
      </c>
      <c r="V159" s="41">
        <f t="shared" si="11"/>
        <v>11</v>
      </c>
      <c r="X159" s="42" t="str">
        <f>API!M159&amp;" "&amp;API!V159</f>
        <v>Jakub Moder</v>
      </c>
      <c r="Y159" s="42">
        <f>API!AC159</f>
        <v>0</v>
      </c>
    </row>
    <row r="160" spans="1:25">
      <c r="A160" s="31" t="str">
        <f>IF([1]FINAL!A160=0,"",[1]FINAL!A160)</f>
        <v>Joe Worrall</v>
      </c>
      <c r="B160" s="31" t="str">
        <f>IF([1]FINAL!B160=0,"",[1]FINAL!B160)</f>
        <v>Worrall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NFO</v>
      </c>
      <c r="F160" s="43">
        <f>IFERROR(VLOOKUP($E160,Table2!$B$1:$C$21,MATCH("MP",Table2!$B$1:$C$1,0),0),"")</f>
        <v>5</v>
      </c>
      <c r="G160" s="32">
        <f>IFERROR(VLOOKUP(A160,PlayingTime!$B$1:$Z$999,MATCH("Min",PlayingTime!$B$2:$Z$2,0),0),0)</f>
        <v>425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425</v>
      </c>
      <c r="L160" s="31">
        <f>IFERROR(VLOOKUP(A160,PlayerStats!$B$1:$Z$999,MATCH("xG",PlayerStats!$B$2:$Z$2,0),0),0)</f>
        <v>0.1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0.1</v>
      </c>
      <c r="Q160" s="31">
        <f>IFERROR(VLOOKUP(A160,PlayerStats!$B$1:$Z$999,MATCH("xAG",PlayerStats!$B$2:$Z$2,0),0),0)</f>
        <v>0.2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0.2</v>
      </c>
      <c r="V160" s="41">
        <f t="shared" si="11"/>
        <v>12</v>
      </c>
      <c r="X160" s="42" t="str">
        <f>API!M160&amp;" "&amp;API!V160</f>
        <v>Jeremy Sarmiento Morante</v>
      </c>
      <c r="Y160" s="42">
        <f>API!AC160</f>
        <v>0</v>
      </c>
    </row>
    <row r="161" spans="1:25">
      <c r="A161" s="31" t="str">
        <f>IF([1]FINAL!A161=0,"",[1]FINAL!A161)</f>
        <v>Max Kilman</v>
      </c>
      <c r="B161" s="31" t="str">
        <f>IF([1]FINAL!B161=0,"",[1]FINAL!B161)</f>
        <v>Kilman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5</v>
      </c>
      <c r="G161" s="32">
        <f>IFERROR(VLOOKUP(A161,PlayingTime!$B$1:$Z$999,MATCH("Min",PlayingTime!$B$2:$Z$2,0),0),0)</f>
        <v>450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450</v>
      </c>
      <c r="L161" s="31">
        <f>IFERROR(VLOOKUP(A161,PlayerStats!$B$1:$Z$999,MATCH("xG",PlayerStats!$B$2:$Z$2,0),0),0)</f>
        <v>0.1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0.1</v>
      </c>
      <c r="Q161" s="31">
        <f>IFERROR(VLOOKUP(A161,PlayerStats!$B$1:$Z$999,MATCH("xAG",PlayerStats!$B$2:$Z$2,0),0),0)</f>
        <v>0.3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0.3</v>
      </c>
      <c r="V161" s="41">
        <f t="shared" si="11"/>
        <v>11</v>
      </c>
      <c r="X161" s="42" t="str">
        <f>API!M161&amp;" "&amp;API!V161</f>
        <v>Kjell Scherpen</v>
      </c>
      <c r="Y161" s="42">
        <f>API!AC161</f>
        <v>0</v>
      </c>
    </row>
    <row r="162" spans="1:25">
      <c r="A162" s="31" t="str">
        <f>IF([1]FINAL!A162=0,"",[1]FINAL!A162)</f>
        <v>Nathan Patterson</v>
      </c>
      <c r="B162" s="31" t="str">
        <f>IF([1]FINAL!B162=0,"",[1]FINAL!B162)</f>
        <v>Patterson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EVE</v>
      </c>
      <c r="F162" s="43">
        <f>IFERROR(VLOOKUP($E162,Table2!$B$1:$C$21,MATCH("MP",Table2!$B$1:$C$1,0),0),"")</f>
        <v>5</v>
      </c>
      <c r="G162" s="32">
        <f>IFERROR(VLOOKUP(A162,PlayingTime!$B$1:$Z$999,MATCH("Min",PlayingTime!$B$2:$Z$2,0),0),0)</f>
        <v>364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364</v>
      </c>
      <c r="L162" s="31">
        <f>IFERROR(VLOOKUP(A162,PlayerStats!$B$1:$Z$999,MATCH("xG",PlayerStats!$B$2:$Z$2,0),0),0)</f>
        <v>0.3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0.3</v>
      </c>
      <c r="Q162" s="31">
        <f>IFERROR(VLOOKUP(A162,PlayerStats!$B$1:$Z$999,MATCH("xAG",PlayerStats!$B$2:$Z$2,0),0),0)</f>
        <v>1.1000000000000001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1.1000000000000001</v>
      </c>
      <c r="V162" s="41">
        <f t="shared" si="11"/>
        <v>10</v>
      </c>
      <c r="X162" s="42" t="str">
        <f>API!M162&amp;" "&amp;API!V162</f>
        <v>Jason Steele</v>
      </c>
      <c r="Y162" s="42">
        <f>API!AC162</f>
        <v>8</v>
      </c>
    </row>
    <row r="163" spans="1:25">
      <c r="A163" s="31" t="str">
        <f>IF([1]FINAL!A163=0,"",[1]FINAL!A163)</f>
        <v>Joelinton Cássio Apolinário de Lira</v>
      </c>
      <c r="B163" s="31" t="str">
        <f>IF([1]FINAL!B163=0,"",[1]FINAL!B163)</f>
        <v>Joelinton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NEW</v>
      </c>
      <c r="F163" s="43">
        <f>IFERROR(VLOOKUP($E163,Table2!$B$1:$C$21,MATCH("MP",Table2!$B$1:$C$1,0),0),"")</f>
        <v>5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284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284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0.3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0.3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0.3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0.3</v>
      </c>
      <c r="V163" s="41">
        <f t="shared" si="11"/>
        <v>5</v>
      </c>
      <c r="X163" s="42" t="str">
        <f>API!M163&amp;" "&amp;API!V163</f>
        <v>Deniz Undav</v>
      </c>
      <c r="Y163" s="42">
        <f>API!AC163</f>
        <v>0</v>
      </c>
    </row>
    <row r="164" spans="1:25">
      <c r="A164" s="31" t="str">
        <f>IF([1]FINAL!A164=0,"",[1]FINAL!A164)</f>
        <v>Carney Chukwuemeka</v>
      </c>
      <c r="B164" s="31" t="str">
        <f>IF([1]FINAL!B164=0,"",[1]FINAL!B164)</f>
        <v>Chukwuemeka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CHE</v>
      </c>
      <c r="F164" s="43">
        <f>IFERROR(VLOOKUP($E164,Table2!$B$1:$C$21,MATCH("MP",Table2!$B$1:$C$1,0),0),"")</f>
        <v>5</v>
      </c>
      <c r="G164" s="32">
        <f>IFERROR(VLOOKUP(A164,PlayingTime!$B$1:$Z$999,MATCH("Min",PlayingTime!$B$2:$Z$2,0),0),0)</f>
        <v>125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125</v>
      </c>
      <c r="L164" s="31">
        <f>IFERROR(VLOOKUP(A164,PlayerStats!$B$1:$Z$999,MATCH("xG",PlayerStats!$B$2:$Z$2,0),0),0)</f>
        <v>0.1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0.1</v>
      </c>
      <c r="Q164" s="31">
        <f>IFERROR(VLOOKUP(A164,PlayerStats!$B$1:$Z$999,MATCH("xAG",PlayerStats!$B$2:$Z$2,0),0),0)</f>
        <v>0.1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0.1</v>
      </c>
      <c r="V164" s="41">
        <f t="shared" si="11"/>
        <v>6</v>
      </c>
      <c r="X164" s="42" t="str">
        <f>API!M164&amp;" "&amp;API!V164</f>
        <v>Jan Paul van Hecke</v>
      </c>
      <c r="Y164" s="42">
        <f>API!AC164</f>
        <v>5</v>
      </c>
    </row>
    <row r="165" spans="1:25">
      <c r="A165" s="31" t="str">
        <f>IF([1]FINAL!A165=0,"",[1]FINAL!A165)</f>
        <v>Matt Turner</v>
      </c>
      <c r="B165" s="31" t="str">
        <f>IF([1]FINAL!B165=0,"",[1]FINAL!B165)</f>
        <v>Turner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NFO</v>
      </c>
      <c r="F165" s="43">
        <f>IFERROR(VLOOKUP($E165,Table2!$B$1:$C$21,MATCH("MP",Table2!$B$1:$C$1,0),0),"")</f>
        <v>5</v>
      </c>
      <c r="G165" s="32">
        <f>IFERROR(VLOOKUP(A165,PlayingTime!$B$1:$Z$999,MATCH("Min",PlayingTime!$B$2:$Z$2,0),0),0)</f>
        <v>450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450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14</v>
      </c>
      <c r="X165" s="42" t="str">
        <f>API!M165&amp;" "&amp;API!V165</f>
        <v>Joël Veltman</v>
      </c>
      <c r="Y165" s="42">
        <f>API!AC165</f>
        <v>10</v>
      </c>
    </row>
    <row r="166" spans="1:25">
      <c r="A166" s="31" t="str">
        <f>IF([1]FINAL!A166=0,"",[1]FINAL!A166)</f>
        <v>Matt Targett</v>
      </c>
      <c r="B166" s="31" t="str">
        <f>IF([1]FINAL!B166=0,"",[1]FINAL!B166)</f>
        <v>Targett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NEW</v>
      </c>
      <c r="F166" s="43">
        <f>IFERROR(VLOOKUP($E166,Table2!$B$1:$C$21,MATCH("MP",Table2!$B$1:$C$1,0),0),"")</f>
        <v>5</v>
      </c>
      <c r="G166" s="32">
        <f>IFERROR(VLOOKUP(A166,PlayingTime!$B$1:$Z$999,MATCH("Min",PlayingTime!$B$2:$Z$2,0),0),0)</f>
        <v>77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77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</v>
      </c>
      <c r="V166" s="41">
        <f t="shared" si="11"/>
        <v>1</v>
      </c>
      <c r="X166" s="42" t="str">
        <f>API!M166&amp;" "&amp;API!V166</f>
        <v>Bart Verbruggen</v>
      </c>
      <c r="Y166" s="42">
        <f>API!AC166</f>
        <v>4</v>
      </c>
    </row>
    <row r="167" spans="1:25">
      <c r="A167" s="31" t="str">
        <f>IF([1]FINAL!A167=0,"",[1]FINAL!A167)</f>
        <v>Amadou Onana</v>
      </c>
      <c r="B167" s="31" t="str">
        <f>IF([1]FINAL!B167=0,"",[1]FINAL!B167)</f>
        <v>Onana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EVE</v>
      </c>
      <c r="F167" s="43">
        <f>IFERROR(VLOOKUP($E167,Table2!$B$1:$C$21,MATCH("MP",Table2!$B$1:$C$1,0),0),"")</f>
        <v>5</v>
      </c>
      <c r="G167" s="32">
        <f>IFERROR(VLOOKUP(A167,PlayingTime!$B$1:$Z$999,MATCH("Min",PlayingTime!$B$2:$Z$2,0),0),0)</f>
        <v>450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450</v>
      </c>
      <c r="L167" s="31">
        <f>IFERROR(VLOOKUP(A167,PlayerStats!$B$1:$Z$999,MATCH("xG",PlayerStats!$B$2:$Z$2,0),0),0)</f>
        <v>0.2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0.2</v>
      </c>
      <c r="Q167" s="31">
        <f>IFERROR(VLOOKUP(A167,PlayerStats!$B$1:$Z$999,MATCH("xAG",PlayerStats!$B$2:$Z$2,0),0),0)</f>
        <v>2.2000000000000002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2.2000000000000002</v>
      </c>
      <c r="V167" s="41">
        <f t="shared" si="11"/>
        <v>10</v>
      </c>
      <c r="X167" s="42" t="str">
        <f>API!M167&amp;" "&amp;API!V167</f>
        <v>Adam Webster</v>
      </c>
      <c r="Y167" s="42">
        <f>API!AC167</f>
        <v>2</v>
      </c>
    </row>
    <row r="168" spans="1:25">
      <c r="A168" s="31" t="str">
        <f>IF([1]FINAL!A168=0,"",[1]FINAL!A168)</f>
        <v>James Tarkowski</v>
      </c>
      <c r="B168" s="31" t="str">
        <f>IF([1]FINAL!B168=0,"",[1]FINAL!B168)</f>
        <v>Tarkowski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5</v>
      </c>
      <c r="G168" s="32">
        <f>IFERROR(VLOOKUP(A168,PlayingTime!$B$1:$Z$999,MATCH("Min",PlayingTime!$B$2:$Z$2,0),0),0)</f>
        <v>449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449</v>
      </c>
      <c r="L168" s="31">
        <f>IFERROR(VLOOKUP(A168,PlayerStats!$B$1:$Z$999,MATCH("xG",PlayerStats!$B$2:$Z$2,0),0),0)</f>
        <v>0.4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0.4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7</v>
      </c>
      <c r="X168" s="42" t="str">
        <f>API!M168&amp;" "&amp;API!V168</f>
        <v>Danny Welbeck</v>
      </c>
      <c r="Y168" s="42">
        <f>API!AC168</f>
        <v>11</v>
      </c>
    </row>
    <row r="169" spans="1:25">
      <c r="A169" s="31" t="str">
        <f>IF([1]FINAL!A169=0,"",[1]FINAL!A169)</f>
        <v>Mikkel Damsgaard</v>
      </c>
      <c r="B169" s="31" t="str">
        <f>IF([1]FINAL!B169=0,"",[1]FINAL!B169)</f>
        <v>Damsgaard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BRE</v>
      </c>
      <c r="F169" s="43">
        <f>IFERROR(VLOOKUP($E169,Table2!$B$1:$C$21,MATCH("MP",Table2!$B$1:$C$1,0),0),"")</f>
        <v>5</v>
      </c>
      <c r="G169" s="32">
        <f>IFERROR(VLOOKUP(A169,PlayingTime!$B$1:$Z$999,MATCH("Min",PlayingTime!$B$2:$Z$2,0),0),0)</f>
        <v>54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54</v>
      </c>
      <c r="L169" s="31">
        <f>IFERROR(VLOOKUP(A169,PlayerStats!$B$1:$Z$999,MATCH("xG",PlayerStats!$B$2:$Z$2,0),0),0)</f>
        <v>0.1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0.1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2</v>
      </c>
      <c r="X169" s="42" t="str">
        <f>API!M169&amp;" "&amp;API!V169</f>
        <v>Andi Zeqiri</v>
      </c>
      <c r="Y169" s="42">
        <f>API!AC169</f>
        <v>0</v>
      </c>
    </row>
    <row r="170" spans="1:25">
      <c r="A170" s="31" t="str">
        <f>IF([1]FINAL!A170=0,"",[1]FINAL!A170)</f>
        <v>Lewis Dunk</v>
      </c>
      <c r="B170" s="31" t="str">
        <f>IF([1]FINAL!B170=0,"",[1]FINAL!B170)</f>
        <v>Dunk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BHA</v>
      </c>
      <c r="F170" s="43">
        <f>IFERROR(VLOOKUP($E170,Table2!$B$1:$C$21,MATCH("MP",Table2!$B$1:$C$1,0),0),"")</f>
        <v>5</v>
      </c>
      <c r="G170" s="32">
        <f>IFERROR(VLOOKUP(A170,PlayingTime!$B$1:$Z$999,MATCH("Min",PlayingTime!$B$2:$Z$2,0),0),0)</f>
        <v>450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450</v>
      </c>
      <c r="L170" s="31">
        <f>IFERROR(VLOOKUP(A170,PlayerStats!$B$1:$Z$999,MATCH("xG",PlayerStats!$B$2:$Z$2,0),0),0)</f>
        <v>0.2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0.2</v>
      </c>
      <c r="Q170" s="31">
        <f>IFERROR(VLOOKUP(A170,PlayerStats!$B$1:$Z$999,MATCH("xAG",PlayerStats!$B$2:$Z$2,0),0),0)</f>
        <v>0.1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0.1</v>
      </c>
      <c r="V170" s="41">
        <f t="shared" si="11"/>
        <v>9</v>
      </c>
      <c r="X170" s="42" t="str">
        <f>API!M170&amp;" "&amp;API!V170</f>
        <v>Igor Julio dos Santos de Paulo</v>
      </c>
      <c r="Y170" s="42">
        <f>API!AC170</f>
        <v>0</v>
      </c>
    </row>
    <row r="171" spans="1:25">
      <c r="A171" s="31" t="str">
        <f>IF([1]FINAL!A171=0,"",[1]FINAL!A171)</f>
        <v>Alex Iwobi</v>
      </c>
      <c r="B171" s="31" t="str">
        <f>IF([1]FINAL!B171=0,"",[1]FINAL!B171)</f>
        <v>Iwobi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FUL</v>
      </c>
      <c r="F171" s="43">
        <f>IFERROR(VLOOKUP($E171,Table2!$B$1:$C$21,MATCH("MP",Table2!$B$1:$C$1,0),0),"")</f>
        <v>5</v>
      </c>
      <c r="G171" s="32">
        <f>IFERROR(VLOOKUP(A171,PlayingTime!$B$1:$Z$999,MATCH("Min",PlayingTime!$B$2:$Z$2,0),0),0)</f>
        <v>140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140</v>
      </c>
      <c r="L171" s="31">
        <f>IFERROR(VLOOKUP(A171,PlayerStats!$B$1:$Z$999,MATCH("xG",PlayerStats!$B$2:$Z$2,0),0),0)</f>
        <v>0.3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0.3</v>
      </c>
      <c r="Q171" s="31">
        <f>IFERROR(VLOOKUP(A171,PlayerStats!$B$1:$Z$999,MATCH("xAG",PlayerStats!$B$2:$Z$2,0),0),0)</f>
        <v>0.2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0.2</v>
      </c>
      <c r="V171" s="41">
        <f t="shared" si="11"/>
        <v>4</v>
      </c>
      <c r="X171" s="42" t="str">
        <f>API!M171&amp;" "&amp;API!V171</f>
        <v>Jack Hinshelwood</v>
      </c>
      <c r="Y171" s="42">
        <f>API!AC171</f>
        <v>0</v>
      </c>
    </row>
    <row r="172" spans="1:25">
      <c r="A172" s="31" t="str">
        <f>IF([1]FINAL!A172=0,"",[1]FINAL!A172)</f>
        <v>Robin Olsen</v>
      </c>
      <c r="B172" s="31" t="str">
        <f>IF([1]FINAL!B172=0,"",[1]FINAL!B172)</f>
        <v>Olsen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AVL</v>
      </c>
      <c r="F172" s="43">
        <f>IFERROR(VLOOKUP($E172,Table2!$B$1:$C$21,MATCH("MP",Table2!$B$1:$C$1,0),0),"")</f>
        <v>5</v>
      </c>
      <c r="G172" s="32">
        <f>IFERROR(VLOOKUP(A172,PlayingTime!$B$1:$Z$999,MATCH("Min",PlayingTime!$B$2:$Z$2,0),0),0)</f>
        <v>90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90</v>
      </c>
      <c r="L172" s="31">
        <f>IFERROR(VLOOKUP(A172,PlayerStats!$B$1:$Z$999,MATCH("xG",PlayerStats!$B$2:$Z$2,0),0),0)</f>
        <v>0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2</v>
      </c>
      <c r="X172" s="42" t="str">
        <f>API!M172&amp;" "&amp;API!V172</f>
        <v>Carlos Baleba</v>
      </c>
      <c r="Y172" s="42">
        <f>API!AC172</f>
        <v>0</v>
      </c>
    </row>
    <row r="173" spans="1:25">
      <c r="A173" s="31" t="str">
        <f>IF([1]FINAL!A173=0,"",[1]FINAL!A173)</f>
        <v>Ashley Young</v>
      </c>
      <c r="B173" s="31" t="str">
        <f>IF([1]FINAL!B173=0,"",[1]FINAL!B173)</f>
        <v>Young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EVE</v>
      </c>
      <c r="F173" s="43">
        <f>IFERROR(VLOOKUP($E173,Table2!$B$1:$C$21,MATCH("MP",Table2!$B$1:$C$1,0),0),"")</f>
        <v>5</v>
      </c>
      <c r="G173" s="32">
        <f>IFERROR(VLOOKUP(A173,PlayingTime!$B$1:$Z$999,MATCH("Min",PlayingTime!$B$2:$Z$2,0),0),0)</f>
        <v>446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446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0.4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0.4</v>
      </c>
      <c r="V173" s="41">
        <f t="shared" si="11"/>
        <v>6</v>
      </c>
      <c r="X173" s="42" t="str">
        <f>API!M173&amp;" "&amp;API!V173</f>
        <v>Anssumane Fati Vieira</v>
      </c>
      <c r="Y173" s="42">
        <f>API!AC173</f>
        <v>1</v>
      </c>
    </row>
    <row r="174" spans="1:25">
      <c r="A174" s="31" t="str">
        <f>IF([1]FINAL!A174=0,"",[1]FINAL!A174)</f>
        <v>Ezri Konsa Ngoyo</v>
      </c>
      <c r="B174" s="31" t="str">
        <f>IF([1]FINAL!B174=0,"",[1]FINAL!B174)</f>
        <v>Konsa</v>
      </c>
      <c r="C174" s="31" t="str">
        <f>IF([1]FINAL!C174=0,"",[1]FINAL!C174)</f>
        <v>Ezri Konsa</v>
      </c>
      <c r="D174" s="31" t="str">
        <f>IF([1]FINAL!D174=0,"",[1]FINAL!D174)</f>
        <v/>
      </c>
      <c r="E174" s="42" t="str">
        <f>[1]FINAL!M174</f>
        <v>AVL</v>
      </c>
      <c r="F174" s="43">
        <f>IFERROR(VLOOKUP($E174,Table2!$B$1:$C$21,MATCH("MP",Table2!$B$1:$C$1,0),0),"")</f>
        <v>5</v>
      </c>
      <c r="G174" s="32">
        <f>IFERROR(VLOOKUP(A174,PlayingTime!$B$1:$Z$999,MATCH("Min",PlayingTime!$B$2:$Z$2,0),0),0)</f>
        <v>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450</v>
      </c>
      <c r="J174" s="32">
        <f>IFERROR(VLOOKUP(D174,PlayingTime!$B$1:$Z$999,MATCH("Min",PlayingTime!$B$2:$Z$2,0),0),0)</f>
        <v>0</v>
      </c>
      <c r="K174" s="37">
        <f t="shared" si="8"/>
        <v>450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</v>
      </c>
      <c r="V174" s="41">
        <f t="shared" si="11"/>
        <v>11</v>
      </c>
      <c r="X174" s="42" t="str">
        <f>API!M174&amp;" "&amp;API!V174</f>
        <v>Enock Agyei</v>
      </c>
      <c r="Y174" s="42">
        <f>API!AC174</f>
        <v>0</v>
      </c>
    </row>
    <row r="175" spans="1:25">
      <c r="A175" s="31" t="str">
        <f>IF([1]FINAL!A175=0,"",[1]FINAL!A175)</f>
        <v>Michael Keane</v>
      </c>
      <c r="B175" s="31" t="str">
        <f>IF([1]FINAL!B175=0,"",[1]FINAL!B175)</f>
        <v>Keane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EVE</v>
      </c>
      <c r="F175" s="43">
        <f>IFERROR(VLOOKUP($E175,Table2!$B$1:$C$21,MATCH("MP",Table2!$B$1:$C$1,0),0),"")</f>
        <v>5</v>
      </c>
      <c r="G175" s="32">
        <f>IFERROR(VLOOKUP(A175,PlayingTime!$B$1:$Z$999,MATCH("Min",PlayingTime!$B$2:$Z$2,0),0),0)</f>
        <v>181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181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2</v>
      </c>
      <c r="X175" s="42" t="str">
        <f>API!M175&amp;" "&amp;API!V175</f>
        <v>Ameen Al-Dakhil</v>
      </c>
      <c r="Y175" s="42">
        <f>API!AC175</f>
        <v>4</v>
      </c>
    </row>
    <row r="176" spans="1:25">
      <c r="A176" s="31" t="str">
        <f>IF([1]FINAL!A176=0,"",[1]FINAL!A176)</f>
        <v>Harrison Reed</v>
      </c>
      <c r="B176" s="31" t="str">
        <f>IF([1]FINAL!B176=0,"",[1]FINAL!B176)</f>
        <v>Reed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FUL</v>
      </c>
      <c r="F176" s="43">
        <f>IFERROR(VLOOKUP($E176,Table2!$B$1:$C$21,MATCH("MP",Table2!$B$1:$C$1,0),0),"")</f>
        <v>5</v>
      </c>
      <c r="G176" s="32">
        <f>IFERROR(VLOOKUP(A176,PlayingTime!$B$1:$Z$999,MATCH("Min",PlayingTime!$B$2:$Z$2,0),0),0)</f>
        <v>328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328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0.4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0.4</v>
      </c>
      <c r="V176" s="41">
        <f t="shared" si="11"/>
        <v>13</v>
      </c>
      <c r="X176" s="42" t="str">
        <f>API!M176&amp;" "&amp;API!V176</f>
        <v>Samuel Bastien</v>
      </c>
      <c r="Y176" s="42">
        <f>API!AC176</f>
        <v>0</v>
      </c>
    </row>
    <row r="177" spans="1:25">
      <c r="A177" s="31" t="str">
        <f>IF([1]FINAL!A177=0,"",[1]FINAL!A177)</f>
        <v>Ibrahima Konaté</v>
      </c>
      <c r="B177" s="31" t="str">
        <f>IF([1]FINAL!B177=0,"",[1]FINAL!B177)</f>
        <v>Konaté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LIV</v>
      </c>
      <c r="F177" s="43">
        <f>IFERROR(VLOOKUP($E177,Table2!$B$1:$C$21,MATCH("MP",Table2!$B$1:$C$1,0),0),"")</f>
        <v>5</v>
      </c>
      <c r="G177" s="32">
        <f>IFERROR(VLOOKUP(A177,PlayingTime!$B$1:$Z$999,MATCH("Min",PlayingTime!$B$2:$Z$2,0),0),0)</f>
        <v>188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188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</v>
      </c>
      <c r="Q177" s="31">
        <f>IFERROR(VLOOKUP(A177,PlayerStats!$B$1:$Z$999,MATCH("xAG",PlayerStats!$B$2:$Z$2,0),0),0)</f>
        <v>0.2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0.2</v>
      </c>
      <c r="V177" s="41">
        <f t="shared" si="11"/>
        <v>5</v>
      </c>
      <c r="X177" s="42" t="str">
        <f>API!M177&amp;" "&amp;API!V177</f>
        <v>Manuel Benson Hedilazio</v>
      </c>
      <c r="Y177" s="42">
        <f>API!AC177</f>
        <v>2</v>
      </c>
    </row>
    <row r="178" spans="1:25">
      <c r="A178" s="31" t="str">
        <f>IF([1]FINAL!A178=0,"",[1]FINAL!A178)</f>
        <v>Vitaly Janelt</v>
      </c>
      <c r="B178" s="31" t="str">
        <f>IF([1]FINAL!B178=0,"",[1]FINAL!B178)</f>
        <v>Janelt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BRE</v>
      </c>
      <c r="F178" s="43">
        <f>IFERROR(VLOOKUP($E178,Table2!$B$1:$C$21,MATCH("MP",Table2!$B$1:$C$1,0),0),"")</f>
        <v>5</v>
      </c>
      <c r="G178" s="32">
        <f>IFERROR(VLOOKUP(A178,PlayingTime!$B$1:$Z$999,MATCH("Min",PlayingTime!$B$2:$Z$2,0),0),0)</f>
        <v>411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411</v>
      </c>
      <c r="L178" s="31">
        <f>IFERROR(VLOOKUP(A178,PlayerStats!$B$1:$Z$999,MATCH("xG",PlayerStats!$B$2:$Z$2,0),0),0)</f>
        <v>0.3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0.3</v>
      </c>
      <c r="Q178" s="31">
        <f>IFERROR(VLOOKUP(A178,PlayerStats!$B$1:$Z$999,MATCH("xAG",PlayerStats!$B$2:$Z$2,0),0),0)</f>
        <v>0.2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0.2</v>
      </c>
      <c r="V178" s="41">
        <f t="shared" si="11"/>
        <v>11</v>
      </c>
      <c r="X178" s="42" t="str">
        <f>API!M178&amp;" "&amp;API!V178</f>
        <v>Jordan Beyer</v>
      </c>
      <c r="Y178" s="42">
        <f>API!AC178</f>
        <v>3</v>
      </c>
    </row>
    <row r="179" spans="1:25">
      <c r="A179" s="31" t="str">
        <f>IF([1]FINAL!A179=0,"",[1]FINAL!A179)</f>
        <v>Jeffrey Schlupp</v>
      </c>
      <c r="B179" s="31" t="str">
        <f>IF([1]FINAL!B179=0,"",[1]FINAL!B179)</f>
        <v>Schlupp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CRY</v>
      </c>
      <c r="F179" s="43">
        <f>IFERROR(VLOOKUP($E179,Table2!$B$1:$C$21,MATCH("MP",Table2!$B$1:$C$1,0),0),"")</f>
        <v>5</v>
      </c>
      <c r="G179" s="32">
        <f>IFERROR(VLOOKUP(A179,PlayingTime!$B$1:$Z$999,MATCH("Min",PlayingTime!$B$2:$Z$2,0),0),0)</f>
        <v>393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393</v>
      </c>
      <c r="L179" s="31">
        <f>IFERROR(VLOOKUP(A179,PlayerStats!$B$1:$Z$999,MATCH("xG",PlayerStats!$B$2:$Z$2,0),0),0)</f>
        <v>0.3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0.3</v>
      </c>
      <c r="Q179" s="31">
        <f>IFERROR(VLOOKUP(A179,PlayerStats!$B$1:$Z$999,MATCH("xAG",PlayerStats!$B$2:$Z$2,0),0),0)</f>
        <v>0.6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0.6</v>
      </c>
      <c r="V179" s="41">
        <f t="shared" si="11"/>
        <v>11</v>
      </c>
      <c r="X179" s="42" t="str">
        <f>API!M179&amp;" "&amp;API!V179</f>
        <v>Josh Brownhill</v>
      </c>
      <c r="Y179" s="42">
        <f>API!AC179</f>
        <v>8</v>
      </c>
    </row>
    <row r="180" spans="1:25">
      <c r="A180" s="31" t="str">
        <f>IF([1]FINAL!A180=0,"",[1]FINAL!A180)</f>
        <v>Issa Diop</v>
      </c>
      <c r="B180" s="31" t="str">
        <f>IF([1]FINAL!B180=0,"",[1]FINAL!B180)</f>
        <v>Diop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FUL</v>
      </c>
      <c r="F180" s="43">
        <f>IFERROR(VLOOKUP($E180,Table2!$B$1:$C$21,MATCH("MP",Table2!$B$1:$C$1,0),0),"")</f>
        <v>5</v>
      </c>
      <c r="G180" s="32">
        <f>IFERROR(VLOOKUP(A180,PlayingTime!$B$1:$Z$999,MATCH("Min",PlayingTime!$B$2:$Z$2,0),0),0)</f>
        <v>450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450</v>
      </c>
      <c r="L180" s="31">
        <f>IFERROR(VLOOKUP(A180,PlayerStats!$B$1:$Z$999,MATCH("xG",PlayerStats!$B$2:$Z$2,0),0),0)</f>
        <v>0.1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0.1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14</v>
      </c>
      <c r="X180" s="42" t="str">
        <f>API!M180&amp;" "&amp;API!V180</f>
        <v>Darko Churlinov</v>
      </c>
      <c r="Y180" s="42">
        <f>API!AC180</f>
        <v>0</v>
      </c>
    </row>
    <row r="181" spans="1:25">
      <c r="A181" s="31" t="str">
        <f>IF([1]FINAL!A181=0,"",[1]FINAL!A181)</f>
        <v>Jefferson Lerma Solís</v>
      </c>
      <c r="B181" s="31" t="str">
        <f>IF([1]FINAL!B181=0,"",[1]FINAL!B181)</f>
        <v>Lerma</v>
      </c>
      <c r="C181" s="31" t="str">
        <f>IF([1]FINAL!C181=0,"",[1]FINAL!C181)</f>
        <v>Jefferson Lerma</v>
      </c>
      <c r="D181" s="31" t="str">
        <f>IF([1]FINAL!D181=0,"",[1]FINAL!D181)</f>
        <v/>
      </c>
      <c r="E181" s="42" t="str">
        <f>[1]FINAL!M181</f>
        <v>CRY</v>
      </c>
      <c r="F181" s="43">
        <f>IFERROR(VLOOKUP($E181,Table2!$B$1:$C$21,MATCH("MP",Table2!$B$1:$C$1,0),0),"")</f>
        <v>5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360</v>
      </c>
      <c r="J181" s="32">
        <f>IFERROR(VLOOKUP(D181,PlayingTime!$B$1:$Z$999,MATCH("Min",PlayingTime!$B$2:$Z$2,0),0),0)</f>
        <v>0</v>
      </c>
      <c r="K181" s="37">
        <f t="shared" si="8"/>
        <v>360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0.2</v>
      </c>
      <c r="O181" s="31">
        <f>IFERROR(VLOOKUP(D181,PlayerStats!$B$1:$Z$999,MATCH("xG",PlayerStats!$B$2:$Z$2,0),0),0)</f>
        <v>0</v>
      </c>
      <c r="P181" s="39">
        <f t="shared" si="9"/>
        <v>0.2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0.6</v>
      </c>
      <c r="T181" s="31">
        <f>IFERROR(VLOOKUP(D181,PlayerStats!$B$1:$Z$999,MATCH("xAG",PlayerStats!$B$2:$Z$2,0),0),0)</f>
        <v>0</v>
      </c>
      <c r="U181" s="39">
        <f t="shared" si="10"/>
        <v>0.6</v>
      </c>
      <c r="V181" s="41">
        <f t="shared" si="11"/>
        <v>9</v>
      </c>
      <c r="X181" s="42" t="str">
        <f>API!M181&amp;" "&amp;API!V181</f>
        <v>Jack Cork</v>
      </c>
      <c r="Y181" s="42">
        <f>API!AC181</f>
        <v>1</v>
      </c>
    </row>
    <row r="182" spans="1:25">
      <c r="A182" s="31" t="str">
        <f>IF([1]FINAL!A182=0,"",[1]FINAL!A182)</f>
        <v>Victor Lindelöf</v>
      </c>
      <c r="B182" s="31" t="str">
        <f>IF([1]FINAL!B182=0,"",[1]FINAL!B182)</f>
        <v>Lindelof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MUN</v>
      </c>
      <c r="F182" s="43">
        <f>IFERROR(VLOOKUP($E182,Table2!$B$1:$C$21,MATCH("MP",Table2!$B$1:$C$1,0),0),"")</f>
        <v>5</v>
      </c>
      <c r="G182" s="32">
        <f>IFERROR(VLOOKUP(A182,PlayingTime!$B$1:$Z$999,MATCH("Min",PlayingTime!$B$2:$Z$2,0),0),0)</f>
        <v>263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263</v>
      </c>
      <c r="L182" s="31">
        <f>IFERROR(VLOOKUP(A182,PlayerStats!$B$1:$Z$999,MATCH("xG",PlayerStats!$B$2:$Z$2,0),0),0)</f>
        <v>0.1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0.1</v>
      </c>
      <c r="Q182" s="31">
        <f>IFERROR(VLOOKUP(A182,PlayerStats!$B$1:$Z$999,MATCH("xAG",PlayerStats!$B$2:$Z$2,0),0),0)</f>
        <v>0.2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0.2</v>
      </c>
      <c r="V182" s="41">
        <f t="shared" si="11"/>
        <v>4</v>
      </c>
      <c r="X182" s="42" t="str">
        <f>API!M182&amp;" "&amp;API!V182</f>
        <v>Dara Costelloe</v>
      </c>
      <c r="Y182" s="42">
        <f>API!AC182</f>
        <v>0</v>
      </c>
    </row>
    <row r="183" spans="1:25">
      <c r="A183" s="31" t="str">
        <f>IF([1]FINAL!A183=0,"",[1]FINAL!A183)</f>
        <v>Diego Carlos Santos Silva</v>
      </c>
      <c r="B183" s="31" t="str">
        <f>IF([1]FINAL!B183=0,"",[1]FINAL!B183)</f>
        <v>Diego Carlos</v>
      </c>
      <c r="C183" s="31" t="str">
        <f>IF([1]FINAL!C183=0,"",[1]FINAL!C183)</f>
        <v>Carlos</v>
      </c>
      <c r="D183" s="31" t="str">
        <f>IF([1]FINAL!D183=0,"",[1]FINAL!D183)</f>
        <v/>
      </c>
      <c r="E183" s="42" t="str">
        <f>[1]FINAL!M183</f>
        <v>AVL</v>
      </c>
      <c r="F183" s="43">
        <f>IFERROR(VLOOKUP($E183,Table2!$B$1:$C$21,MATCH("MP",Table2!$B$1:$C$1,0),0),"")</f>
        <v>5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162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162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0.4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0.4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4</v>
      </c>
      <c r="X183" s="42" t="str">
        <f>API!M183&amp;" "&amp;API!V183</f>
        <v>Josh Cullen</v>
      </c>
      <c r="Y183" s="42">
        <f>API!AC183</f>
        <v>9</v>
      </c>
    </row>
    <row r="184" spans="1:25">
      <c r="A184" s="31" t="str">
        <f>IF([1]FINAL!A184=0,"",[1]FINAL!A184)</f>
        <v>Neco Williams</v>
      </c>
      <c r="B184" s="31" t="str">
        <f>IF([1]FINAL!B184=0,"",[1]FINAL!B184)</f>
        <v>Williams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NFO</v>
      </c>
      <c r="F184" s="43">
        <f>IFERROR(VLOOKUP($E184,Table2!$B$1:$C$21,MATCH("MP",Table2!$B$1:$C$1,0),0),"")</f>
        <v>5</v>
      </c>
      <c r="G184" s="32">
        <f>IFERROR(VLOOKUP(A184,PlayingTime!$B$1:$Z$999,MATCH("Min",PlayingTime!$B$2:$Z$2,0),0),0)</f>
        <v>109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109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</v>
      </c>
      <c r="V184" s="41">
        <f t="shared" si="11"/>
        <v>3</v>
      </c>
      <c r="X184" s="42" t="str">
        <f>API!M184&amp;" "&amp;API!V184</f>
        <v>CJ Egan-Riley</v>
      </c>
      <c r="Y184" s="42">
        <f>API!AC184</f>
        <v>0</v>
      </c>
    </row>
    <row r="185" spans="1:25">
      <c r="A185" s="31" t="str">
        <f>IF([1]FINAL!A185=0,"",[1]FINAL!A185)</f>
        <v>Scott McKenna</v>
      </c>
      <c r="B185" s="31" t="str">
        <f>IF([1]FINAL!B185=0,"",[1]FINAL!B185)</f>
        <v>McKenna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NFO</v>
      </c>
      <c r="F185" s="43">
        <f>IFERROR(VLOOKUP($E185,Table2!$B$1:$C$21,MATCH("MP",Table2!$B$1:$C$1,0),0),"")</f>
        <v>5</v>
      </c>
      <c r="G185" s="32">
        <f>IFERROR(VLOOKUP(A185,PlayingTime!$B$1:$Z$999,MATCH("Min",PlayingTime!$B$2:$Z$2,0),0),0)</f>
        <v>416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416</v>
      </c>
      <c r="L185" s="31">
        <f>IFERROR(VLOOKUP(A185,PlayerStats!$B$1:$Z$999,MATCH("xG",PlayerStats!$B$2:$Z$2,0),0),0)</f>
        <v>0.2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0.2</v>
      </c>
      <c r="Q185" s="31">
        <f>IFERROR(VLOOKUP(A185,PlayerStats!$B$1:$Z$999,MATCH("xAG",PlayerStats!$B$2:$Z$2,0),0),0)</f>
        <v>0.2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0.2</v>
      </c>
      <c r="V185" s="41">
        <f t="shared" si="11"/>
        <v>12</v>
      </c>
      <c r="X185" s="42" t="str">
        <f>API!M185&amp;" "&amp;API!V185</f>
        <v>Hjalmar Ekdal</v>
      </c>
      <c r="Y185" s="42">
        <f>API!AC185</f>
        <v>0</v>
      </c>
    </row>
    <row r="186" spans="1:25">
      <c r="A186" s="31" t="str">
        <f>IF([1]FINAL!A186=0,"",[1]FINAL!A186)</f>
        <v>Raúl Jiménez</v>
      </c>
      <c r="B186" s="31" t="str">
        <f>IF([1]FINAL!B186=0,"",[1]FINAL!B186)</f>
        <v>Raúl</v>
      </c>
      <c r="C186" s="31" t="str">
        <f>IF([1]FINAL!C186=0,"",[1]FINAL!C186)</f>
        <v>Jimenez</v>
      </c>
      <c r="D186" s="31" t="str">
        <f>IF([1]FINAL!D186=0,"",[1]FINAL!D186)</f>
        <v>Raul Jimenez</v>
      </c>
      <c r="E186" s="42" t="str">
        <f>[1]FINAL!M186</f>
        <v>FUL</v>
      </c>
      <c r="F186" s="43">
        <f>IFERROR(VLOOKUP($E186,Table2!$B$1:$C$21,MATCH("MP",Table2!$B$1:$C$1,0),0),"")</f>
        <v>5</v>
      </c>
      <c r="G186" s="32">
        <f>IFERROR(VLOOKUP(A186,PlayingTime!$B$1:$Z$999,MATCH("Min",PlayingTime!$B$2:$Z$2,0),0),0)</f>
        <v>373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373</v>
      </c>
      <c r="L186" s="31">
        <f>IFERROR(VLOOKUP(A186,PlayerStats!$B$1:$Z$999,MATCH("xG",PlayerStats!$B$2:$Z$2,0),0),0)</f>
        <v>0.5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0.5</v>
      </c>
      <c r="Q186" s="31">
        <f>IFERROR(VLOOKUP(A186,PlayerStats!$B$1:$Z$999,MATCH("xAG",PlayerStats!$B$2:$Z$2,0),0),0)</f>
        <v>0.7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0.7</v>
      </c>
      <c r="V186" s="41">
        <f t="shared" si="11"/>
        <v>8</v>
      </c>
      <c r="X186" s="42" t="str">
        <f>API!M186&amp;" "&amp;API!V186</f>
        <v>Lyle Foster</v>
      </c>
      <c r="Y186" s="42">
        <f>API!AC186</f>
        <v>17</v>
      </c>
    </row>
    <row r="187" spans="1:25">
      <c r="A187" s="31" t="str">
        <f>IF([1]FINAL!A187=0,"",[1]FINAL!A187)</f>
        <v>Aaron Hickey</v>
      </c>
      <c r="B187" s="31" t="str">
        <f>IF([1]FINAL!B187=0,"",[1]FINAL!B187)</f>
        <v>Hickey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BRE</v>
      </c>
      <c r="F187" s="43">
        <f>IFERROR(VLOOKUP($E187,Table2!$B$1:$C$21,MATCH("MP",Table2!$B$1:$C$1,0),0),"")</f>
        <v>5</v>
      </c>
      <c r="G187" s="32">
        <f>IFERROR(VLOOKUP(A187,PlayingTime!$B$1:$Z$999,MATCH("Min",PlayingTime!$B$2:$Z$2,0),0),0)</f>
        <v>400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400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0.1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9</v>
      </c>
      <c r="X187" s="42" t="str">
        <f>API!M187&amp;" "&amp;API!V187</f>
        <v>Denis Franchi</v>
      </c>
      <c r="Y187" s="42">
        <f>API!AC187</f>
        <v>0</v>
      </c>
    </row>
    <row r="188" spans="1:25">
      <c r="A188" s="31" t="str">
        <f>IF([1]FINAL!A188=0,"",[1]FINAL!A188)</f>
        <v>Conor Gallagher</v>
      </c>
      <c r="B188" s="31" t="str">
        <f>IF([1]FINAL!B188=0,"",[1]FINAL!B188)</f>
        <v>Gallagher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CHE</v>
      </c>
      <c r="F188" s="43">
        <f>IFERROR(VLOOKUP($E188,Table2!$B$1:$C$21,MATCH("MP",Table2!$B$1:$C$1,0),0),"")</f>
        <v>5</v>
      </c>
      <c r="G188" s="32">
        <f>IFERROR(VLOOKUP(A188,PlayingTime!$B$1:$Z$999,MATCH("Min",PlayingTime!$B$2:$Z$2,0),0),0)</f>
        <v>405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405</v>
      </c>
      <c r="L188" s="31">
        <f>IFERROR(VLOOKUP(A188,PlayerStats!$B$1:$Z$999,MATCH("xG",PlayerStats!$B$2:$Z$2,0),0),0)</f>
        <v>0.5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0.5</v>
      </c>
      <c r="Q188" s="31">
        <f>IFERROR(VLOOKUP(A188,PlayerStats!$B$1:$Z$999,MATCH("xAG",PlayerStats!$B$2:$Z$2,0),0),0)</f>
        <v>0.4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0.4</v>
      </c>
      <c r="V188" s="41">
        <f t="shared" si="11"/>
        <v>11</v>
      </c>
      <c r="X188" s="42" t="str">
        <f>API!M188&amp;" "&amp;API!V188</f>
        <v>Jóhann Berg Gudmundsson</v>
      </c>
      <c r="Y188" s="42">
        <f>API!AC188</f>
        <v>6</v>
      </c>
    </row>
    <row r="189" spans="1:25">
      <c r="A189" s="31" t="str">
        <f>IF([1]FINAL!A189=0,"",[1]FINAL!A189)</f>
        <v>Craig Dawson</v>
      </c>
      <c r="B189" s="31" t="str">
        <f>IF([1]FINAL!B189=0,"",[1]FINAL!B189)</f>
        <v>Dawson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WOL</v>
      </c>
      <c r="F189" s="43">
        <f>IFERROR(VLOOKUP($E189,Table2!$B$1:$C$21,MATCH("MP",Table2!$B$1:$C$1,0),0),"")</f>
        <v>5</v>
      </c>
      <c r="G189" s="32">
        <f>IFERROR(VLOOKUP(A189,PlayingTime!$B$1:$Z$999,MATCH("Min",PlayingTime!$B$2:$Z$2,0),0),0)</f>
        <v>430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430</v>
      </c>
      <c r="L189" s="31">
        <f>IFERROR(VLOOKUP(A189,PlayerStats!$B$1:$Z$999,MATCH("xG",PlayerStats!$B$2:$Z$2,0),0),0)</f>
        <v>0.4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0.4</v>
      </c>
      <c r="Q189" s="31">
        <f>IFERROR(VLOOKUP(A189,PlayerStats!$B$1:$Z$999,MATCH("xAG",PlayerStats!$B$2:$Z$2,0),0),0)</f>
        <v>0.1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0.1</v>
      </c>
      <c r="V189" s="41">
        <f t="shared" si="11"/>
        <v>8</v>
      </c>
      <c r="X189" s="42" t="str">
        <f>API!M189&amp;" "&amp;API!V189</f>
        <v>Luke McNally</v>
      </c>
      <c r="Y189" s="42">
        <f>API!AC189</f>
        <v>0</v>
      </c>
    </row>
    <row r="190" spans="1:25">
      <c r="A190" s="31" t="str">
        <f>IF([1]FINAL!A190=0,"",[1]FINAL!A190)</f>
        <v>Thomas Partey</v>
      </c>
      <c r="B190" s="31" t="str">
        <f>IF([1]FINAL!B190=0,"",[1]FINAL!B190)</f>
        <v>Thomas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ARS</v>
      </c>
      <c r="F190" s="43">
        <f>IFERROR(VLOOKUP($E190,Table2!$B$1:$C$21,MATCH("MP",Table2!$B$1:$C$1,0),0),"")</f>
        <v>5</v>
      </c>
      <c r="G190" s="32">
        <f>IFERROR(VLOOKUP(A190,PlayingTime!$B$1:$Z$999,MATCH("Min",PlayingTime!$B$2:$Z$2,0),0),0)</f>
        <v>235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235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0.1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0.1</v>
      </c>
      <c r="V190" s="41">
        <f t="shared" si="11"/>
        <v>6</v>
      </c>
      <c r="X190" s="42" t="str">
        <f>API!M190&amp;" "&amp;API!V190</f>
        <v>Arijanet Muric</v>
      </c>
      <c r="Y190" s="42">
        <f>API!AC190</f>
        <v>0</v>
      </c>
    </row>
    <row r="191" spans="1:25">
      <c r="A191" s="31" t="str">
        <f>IF([1]FINAL!A191=0,"",[1]FINAL!A191)</f>
        <v>Tom Cairney</v>
      </c>
      <c r="B191" s="31" t="str">
        <f>IF([1]FINAL!B191=0,"",[1]FINAL!B191)</f>
        <v>Cairney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FUL</v>
      </c>
      <c r="F191" s="43">
        <f>IFERROR(VLOOKUP($E191,Table2!$B$1:$C$21,MATCH("MP",Table2!$B$1:$C$1,0),0),"")</f>
        <v>5</v>
      </c>
      <c r="G191" s="32">
        <f>IFERROR(VLOOKUP(A191,PlayingTime!$B$1:$Z$999,MATCH("Min",PlayingTime!$B$2:$Z$2,0),0),0)</f>
        <v>110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110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4</v>
      </c>
      <c r="X191" s="42" t="str">
        <f>API!M191&amp;" "&amp;API!V191</f>
        <v>Dara O'Shea</v>
      </c>
      <c r="Y191" s="42">
        <f>API!AC191</f>
        <v>2</v>
      </c>
    </row>
    <row r="192" spans="1:25">
      <c r="A192" s="31" t="str">
        <f>IF([1]FINAL!A192=0,"",[1]FINAL!A192)</f>
        <v>Reece Burke</v>
      </c>
      <c r="B192" s="31" t="str">
        <f>IF([1]FINAL!B192=0,"",[1]FINAL!B192)</f>
        <v>Burke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LUT</v>
      </c>
      <c r="F192" s="43">
        <f>IFERROR(VLOOKUP($E192,Table2!$B$1:$C$21,MATCH("MP",Table2!$B$1:$C$1,0),0),"")</f>
        <v>4</v>
      </c>
      <c r="G192" s="32">
        <f>IFERROR(VLOOKUP(A192,PlayingTime!$B$1:$Z$999,MATCH("Min",PlayingTime!$B$2:$Z$2,0),0),0)</f>
        <v>246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246</v>
      </c>
      <c r="L192" s="31">
        <f>IFERROR(VLOOKUP(A192,PlayerStats!$B$1:$Z$999,MATCH("xG",PlayerStats!$B$2:$Z$2,0),0),0)</f>
        <v>0.3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0.3</v>
      </c>
      <c r="Q192" s="31">
        <f>IFERROR(VLOOKUP(A192,PlayerStats!$B$1:$Z$999,MATCH("xAG",PlayerStats!$B$2:$Z$2,0),0),0)</f>
        <v>0.2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0.2</v>
      </c>
      <c r="V192" s="41">
        <f t="shared" si="11"/>
        <v>4</v>
      </c>
      <c r="X192" s="42" t="str">
        <f>API!M192&amp;" "&amp;API!V192</f>
        <v>Michael Obafemi</v>
      </c>
      <c r="Y192" s="42">
        <f>API!AC192</f>
        <v>0</v>
      </c>
    </row>
    <row r="193" spans="1:25">
      <c r="A193" s="31" t="str">
        <f>IF([1]FINAL!A193=0,"",[1]FINAL!A193)</f>
        <v>Ryan Christie</v>
      </c>
      <c r="B193" s="31" t="str">
        <f>IF([1]FINAL!B193=0,"",[1]FINAL!B193)</f>
        <v>Christie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BOU</v>
      </c>
      <c r="F193" s="43">
        <f>IFERROR(VLOOKUP($E193,Table2!$B$1:$C$21,MATCH("MP",Table2!$B$1:$C$1,0),0),"")</f>
        <v>5</v>
      </c>
      <c r="G193" s="32">
        <f>IFERROR(VLOOKUP(A193,PlayingTime!$B$1:$Z$999,MATCH("Min",PlayingTime!$B$2:$Z$2,0),0),0)</f>
        <v>361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361</v>
      </c>
      <c r="L193" s="31">
        <f>IFERROR(VLOOKUP(A193,PlayerStats!$B$1:$Z$999,MATCH("xG",PlayerStats!$B$2:$Z$2,0),0),0)</f>
        <v>0.2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0.2</v>
      </c>
      <c r="Q193" s="31">
        <f>IFERROR(VLOOKUP(A193,PlayerStats!$B$1:$Z$999,MATCH("xAG",PlayerStats!$B$2:$Z$2,0),0),0)</f>
        <v>0.8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0.8</v>
      </c>
      <c r="V193" s="41">
        <f t="shared" si="11"/>
        <v>10</v>
      </c>
      <c r="X193" s="42" t="str">
        <f>API!M193&amp;" "&amp;API!V193</f>
        <v>Bailey Peacock-Farrell</v>
      </c>
      <c r="Y193" s="42">
        <f>API!AC193</f>
        <v>0</v>
      </c>
    </row>
    <row r="194" spans="1:25">
      <c r="A194" s="31" t="str">
        <f>IF([1]FINAL!A194=0,"",[1]FINAL!A194)</f>
        <v>Jordan Pickford</v>
      </c>
      <c r="B194" s="31" t="str">
        <f>IF([1]FINAL!B194=0,"",[1]FINAL!B194)</f>
        <v>Pickford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EVE</v>
      </c>
      <c r="F194" s="43">
        <f>IFERROR(VLOOKUP($E194,Table2!$B$1:$C$21,MATCH("MP",Table2!$B$1:$C$1,0),0),"")</f>
        <v>5</v>
      </c>
      <c r="G194" s="32">
        <f>IFERROR(VLOOKUP(A194,PlayingTime!$B$1:$Z$999,MATCH("Min",PlayingTime!$B$2:$Z$2,0),0),0)</f>
        <v>450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450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8</v>
      </c>
      <c r="X194" s="42" t="str">
        <f>API!M194&amp;" "&amp;API!V194</f>
        <v>Connor Roberts</v>
      </c>
      <c r="Y194" s="42">
        <f>API!AC194</f>
        <v>3</v>
      </c>
    </row>
    <row r="195" spans="1:25">
      <c r="A195" s="31" t="str">
        <f>IF([1]FINAL!A195=0,"",[1]FINAL!A195)</f>
        <v>Jaidon Anthony</v>
      </c>
      <c r="B195" s="31" t="str">
        <f>IF([1]FINAL!B195=0,"",[1]FINAL!B195)</f>
        <v>Anthony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BOU</v>
      </c>
      <c r="F195" s="43">
        <f>IFERROR(VLOOKUP($E195,Table2!$B$1:$C$21,MATCH("MP",Table2!$B$1:$C$1,0),0),"")</f>
        <v>5</v>
      </c>
      <c r="G195" s="32">
        <f>IFERROR(VLOOKUP(A195,PlayingTime!$B$1:$Z$999,MATCH("Min",PlayingTime!$B$2:$Z$2,0),0),0)</f>
        <v>152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152</v>
      </c>
      <c r="L195" s="31">
        <f>IFERROR(VLOOKUP(A195,PlayerStats!$B$1:$Z$999,MATCH("xG",PlayerStats!$B$2:$Z$2,0),0),0)</f>
        <v>0.1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0.1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3</v>
      </c>
      <c r="X195" s="42" t="str">
        <f>API!M195&amp;" "&amp;API!V195</f>
        <v>Jay Rodriguez</v>
      </c>
      <c r="Y195" s="42">
        <f>API!AC195</f>
        <v>1</v>
      </c>
    </row>
    <row r="196" spans="1:25">
      <c r="A196" s="31" t="str">
        <f>IF([1]FINAL!A196=0,"",[1]FINAL!A196)</f>
        <v>Marcos Senesi</v>
      </c>
      <c r="B196" s="31" t="str">
        <f>IF([1]FINAL!B196=0,"",[1]FINAL!B196)</f>
        <v>Senesi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BOU</v>
      </c>
      <c r="F196" s="43">
        <f>IFERROR(VLOOKUP($E196,Table2!$B$1:$C$21,MATCH("MP",Table2!$B$1:$C$1,0),0),"")</f>
        <v>5</v>
      </c>
      <c r="G196" s="32">
        <f>IFERROR(VLOOKUP(A196,PlayingTime!$B$1:$Z$999,MATCH("Min",PlayingTime!$B$2:$Z$2,0),0),0)</f>
        <v>249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249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7</v>
      </c>
      <c r="X196" s="42" t="str">
        <f>API!M196&amp;" "&amp;API!V196</f>
        <v>Charlie Taylor</v>
      </c>
      <c r="Y196" s="42">
        <f>API!AC196</f>
        <v>2</v>
      </c>
    </row>
    <row r="197" spans="1:25">
      <c r="A197" s="31" t="str">
        <f>IF([1]FINAL!A197=0,"",[1]FINAL!A197)</f>
        <v>Jan Paul van Hecke</v>
      </c>
      <c r="B197" s="31" t="str">
        <f>IF([1]FINAL!B197=0,"",[1]FINAL!B197)</f>
        <v>Van Hecke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BHA</v>
      </c>
      <c r="F197" s="43">
        <f>IFERROR(VLOOKUP($E197,Table2!$B$1:$C$21,MATCH("MP",Table2!$B$1:$C$1,0),0),"")</f>
        <v>5</v>
      </c>
      <c r="G197" s="32">
        <f>IFERROR(VLOOKUP(A197,PlayingTime!$B$1:$Z$999,MATCH("Min",PlayingTime!$B$2:$Z$2,0),0),0)</f>
        <v>270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270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5</v>
      </c>
      <c r="X197" s="42" t="str">
        <f>API!M197&amp;" "&amp;API!V197</f>
        <v>Bobby Thomas</v>
      </c>
      <c r="Y197" s="42">
        <f>API!AC197</f>
        <v>0</v>
      </c>
    </row>
    <row r="198" spans="1:25">
      <c r="A198" s="31" t="str">
        <f>IF([1]FINAL!A198=0,"",[1]FINAL!A198)</f>
        <v>Pierre-Emile Højbjerg</v>
      </c>
      <c r="B198" s="31" t="str">
        <f>IF([1]FINAL!B198=0,"",[1]FINAL!B198)</f>
        <v>Højbjerg</v>
      </c>
      <c r="C198" s="31" t="str">
        <f>IF([1]FINAL!C198=0,"",[1]FINAL!C198)</f>
        <v>Pierre Højbjerg</v>
      </c>
      <c r="D198" s="31" t="str">
        <f>IF([1]FINAL!D198=0,"",[1]FINAL!D198)</f>
        <v>Pierre-Emile Hojbjerg</v>
      </c>
      <c r="E198" s="42" t="str">
        <f>[1]FINAL!M198</f>
        <v>TOT</v>
      </c>
      <c r="F198" s="43">
        <f>IFERROR(VLOOKUP($E198,Table2!$B$1:$C$21,MATCH("MP",Table2!$B$1:$C$1,0),0),"")</f>
        <v>5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70</v>
      </c>
      <c r="J198" s="32">
        <f>IFERROR(VLOOKUP(D198,PlayingTime!$B$1:$Z$999,MATCH("Min",PlayingTime!$B$2:$Z$2,0),0),0)</f>
        <v>0</v>
      </c>
      <c r="K198" s="37">
        <f t="shared" si="12"/>
        <v>70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3</v>
      </c>
      <c r="X198" s="42" t="str">
        <f>API!M198&amp;" "&amp;API!V198</f>
        <v>Scott Twine</v>
      </c>
      <c r="Y198" s="42">
        <f>API!AC198</f>
        <v>0</v>
      </c>
    </row>
    <row r="199" spans="1:25">
      <c r="A199" s="31" t="str">
        <f>IF([1]FINAL!A199=0,"",[1]FINAL!A199)</f>
        <v>Josh Cullen</v>
      </c>
      <c r="B199" s="31" t="str">
        <f>IF([1]FINAL!B199=0,"",[1]FINAL!B199)</f>
        <v>Cullen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BUR</v>
      </c>
      <c r="F199" s="43">
        <f>IFERROR(VLOOKUP($E199,Table2!$B$1:$C$21,MATCH("MP",Table2!$B$1:$C$1,0),0),"")</f>
        <v>4</v>
      </c>
      <c r="G199" s="32">
        <f>IFERROR(VLOOKUP(A199,PlayingTime!$B$1:$Z$999,MATCH("Min",PlayingTime!$B$2:$Z$2,0),0),0)</f>
        <v>360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360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0.5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0.5</v>
      </c>
      <c r="V199" s="41">
        <f t="shared" si="15"/>
        <v>9</v>
      </c>
      <c r="X199" s="42" t="str">
        <f>API!M199&amp;" "&amp;API!V199</f>
        <v>Lawrence Vigouroux</v>
      </c>
      <c r="Y199" s="42">
        <f>API!AC199</f>
        <v>0</v>
      </c>
    </row>
    <row r="200" spans="1:25">
      <c r="A200" s="31" t="str">
        <f>IF([1]FINAL!A200=0,"",[1]FINAL!A200)</f>
        <v>Adam Webster</v>
      </c>
      <c r="B200" s="31" t="str">
        <f>IF([1]FINAL!B200=0,"",[1]FINAL!B200)</f>
        <v>Webster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BHA</v>
      </c>
      <c r="F200" s="43">
        <f>IFERROR(VLOOKUP($E200,Table2!$B$1:$C$21,MATCH("MP",Table2!$B$1:$C$1,0),0),"")</f>
        <v>5</v>
      </c>
      <c r="G200" s="32">
        <f>IFERROR(VLOOKUP(A200,PlayingTime!$B$1:$Z$999,MATCH("Min",PlayingTime!$B$2:$Z$2,0),0),0)</f>
        <v>180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180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2</v>
      </c>
      <c r="X200" s="42" t="str">
        <f>API!M200&amp;" "&amp;API!V200</f>
        <v>Victor da Silva</v>
      </c>
      <c r="Y200" s="42">
        <f>API!AC200</f>
        <v>1</v>
      </c>
    </row>
    <row r="201" spans="1:25">
      <c r="A201" s="31" t="str">
        <f>IF([1]FINAL!A201=0,"",[1]FINAL!A201)</f>
        <v>Jóhann Berg Gudmundsson</v>
      </c>
      <c r="B201" s="31" t="str">
        <f>IF([1]FINAL!B201=0,"",[1]FINAL!B201)</f>
        <v>Gudmundsson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BUR</v>
      </c>
      <c r="F201" s="43">
        <f>IFERROR(VLOOKUP($E201,Table2!$B$1:$C$21,MATCH("MP",Table2!$B$1:$C$1,0),0),"")</f>
        <v>4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6</v>
      </c>
      <c r="X201" s="42" t="str">
        <f>API!M201&amp;" "&amp;API!V201</f>
        <v>Wout Weghorst</v>
      </c>
      <c r="Y201" s="42">
        <f>API!AC201</f>
        <v>0</v>
      </c>
    </row>
    <row r="202" spans="1:25">
      <c r="A202" s="31" t="str">
        <f>IF([1]FINAL!A202=0,"",[1]FINAL!A202)</f>
        <v>Moisés Caicedo Corozo</v>
      </c>
      <c r="B202" s="31" t="str">
        <f>IF([1]FINAL!B202=0,"",[1]FINAL!B202)</f>
        <v>Caicedo</v>
      </c>
      <c r="C202" s="31" t="str">
        <f>IF([1]FINAL!C202=0,"",[1]FINAL!C202)</f>
        <v>Moises Caicedo</v>
      </c>
      <c r="D202" s="31" t="str">
        <f>IF([1]FINAL!D202=0,"",[1]FINAL!D202)</f>
        <v>Moisés Caicedo</v>
      </c>
      <c r="E202" s="42" t="str">
        <f>[1]FINAL!M202</f>
        <v>CHE</v>
      </c>
      <c r="F202" s="43">
        <f>IFERROR(VLOOKUP($E202,Table2!$B$1:$C$21,MATCH("MP",Table2!$B$1:$C$1,0),0),"")</f>
        <v>5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196</v>
      </c>
      <c r="K202" s="37">
        <f t="shared" si="12"/>
        <v>196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0.1</v>
      </c>
      <c r="P202" s="39">
        <f t="shared" si="13"/>
        <v>0.1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</v>
      </c>
      <c r="V202" s="41">
        <f t="shared" si="15"/>
        <v>6</v>
      </c>
      <c r="X202" s="42" t="str">
        <f>API!M202&amp;" "&amp;API!V202</f>
        <v>Anass Zaroury</v>
      </c>
      <c r="Y202" s="42">
        <f>API!AC202</f>
        <v>-1</v>
      </c>
    </row>
    <row r="203" spans="1:25">
      <c r="A203" s="31" t="str">
        <f>IF([1]FINAL!A203=0,"",[1]FINAL!A203)</f>
        <v>George Baldock</v>
      </c>
      <c r="B203" s="31" t="str">
        <f>IF([1]FINAL!B203=0,"",[1]FINAL!B203)</f>
        <v>Baldock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SHU</v>
      </c>
      <c r="F203" s="43">
        <f>IFERROR(VLOOKUP($E203,Table2!$B$1:$C$21,MATCH("MP",Table2!$B$1:$C$1,0),0),"")</f>
        <v>5</v>
      </c>
      <c r="G203" s="32">
        <f>IFERROR(VLOOKUP(A203,PlayingTime!$B$1:$Z$999,MATCH("Min",PlayingTime!$B$2:$Z$2,0),0),0)</f>
        <v>250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250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0.2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0.2</v>
      </c>
      <c r="V203" s="41">
        <f t="shared" si="15"/>
        <v>4</v>
      </c>
      <c r="X203" s="42" t="str">
        <f>API!M203&amp;" "&amp;API!V203</f>
        <v>Sander Berge</v>
      </c>
      <c r="Y203" s="42">
        <f>API!AC203</f>
        <v>5</v>
      </c>
    </row>
    <row r="204" spans="1:25">
      <c r="A204" s="31" t="str">
        <f>IF([1]FINAL!A204=0,"",[1]FINAL!A204)</f>
        <v>James Milner</v>
      </c>
      <c r="B204" s="31" t="str">
        <f>IF([1]FINAL!B204=0,"",[1]FINAL!B204)</f>
        <v>Milner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BHA</v>
      </c>
      <c r="F204" s="43">
        <f>IFERROR(VLOOKUP($E204,Table2!$B$1:$C$21,MATCH("MP",Table2!$B$1:$C$1,0),0),"")</f>
        <v>5</v>
      </c>
      <c r="G204" s="32">
        <f>IFERROR(VLOOKUP(A204,PlayingTime!$B$1:$Z$999,MATCH("Min",PlayingTime!$B$2:$Z$2,0),0),0)</f>
        <v>229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229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</v>
      </c>
      <c r="Q204" s="31">
        <f>IFERROR(VLOOKUP(A204,PlayerStats!$B$1:$Z$999,MATCH("xAG",PlayerStats!$B$2:$Z$2,0),0),0)</f>
        <v>0.1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6</v>
      </c>
      <c r="X204" s="42" t="str">
        <f>API!M204&amp;" "&amp;API!V204</f>
        <v>Zeki Amdouni</v>
      </c>
      <c r="Y204" s="42">
        <f>API!AC204</f>
        <v>13</v>
      </c>
    </row>
    <row r="205" spans="1:25">
      <c r="A205" s="31" t="str">
        <f>IF([1]FINAL!A205=0,"",[1]FINAL!A205)</f>
        <v>Rayan Aït-Nouri</v>
      </c>
      <c r="B205" s="31" t="str">
        <f>IF([1]FINAL!B205=0,"",[1]FINAL!B205)</f>
        <v>Aït-Nouri</v>
      </c>
      <c r="C205" s="31" t="str">
        <f>IF([1]FINAL!C205=0,"",[1]FINAL!C205)</f>
        <v>Rayan Ait-Nouri</v>
      </c>
      <c r="D205" s="31" t="str">
        <f>IF([1]FINAL!D205=0,"",[1]FINAL!D205)</f>
        <v>Rayan Aït Nouri</v>
      </c>
      <c r="E205" s="42" t="str">
        <f>[1]FINAL!M205</f>
        <v>WOL</v>
      </c>
      <c r="F205" s="43">
        <f>IFERROR(VLOOKUP($E205,Table2!$B$1:$C$21,MATCH("MP",Table2!$B$1:$C$1,0),0),"")</f>
        <v>5</v>
      </c>
      <c r="G205" s="32">
        <f>IFERROR(VLOOKUP(A205,PlayingTime!$B$1:$Z$999,MATCH("Min",PlayingTime!$B$2:$Z$2,0),0),0)</f>
        <v>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351</v>
      </c>
      <c r="K205" s="37">
        <f t="shared" si="12"/>
        <v>351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0.3</v>
      </c>
      <c r="P205" s="39">
        <f t="shared" si="13"/>
        <v>0.3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0.1</v>
      </c>
      <c r="U205" s="39">
        <f t="shared" si="14"/>
        <v>0.1</v>
      </c>
      <c r="V205" s="41">
        <f t="shared" si="15"/>
        <v>4</v>
      </c>
      <c r="X205" s="42" t="str">
        <f>API!M205&amp;" "&amp;API!V205</f>
        <v>James Trafford</v>
      </c>
      <c r="Y205" s="42">
        <f>API!AC205</f>
        <v>7</v>
      </c>
    </row>
    <row r="206" spans="1:25">
      <c r="A206" s="31" t="str">
        <f>IF([1]FINAL!A206=0,"",[1]FINAL!A206)</f>
        <v>Bruno Guimarães Rodriguez Moura</v>
      </c>
      <c r="B206" s="31" t="str">
        <f>IF([1]FINAL!B206=0,"",[1]FINAL!B206)</f>
        <v>Bruno G.</v>
      </c>
      <c r="C206" s="31" t="str">
        <f>IF([1]FINAL!C206=0,"",[1]FINAL!C206)</f>
        <v>Guimaraes</v>
      </c>
      <c r="D206" s="31" t="str">
        <f>IF([1]FINAL!D206=0,"",[1]FINAL!D206)</f>
        <v>Bruno Guimarães</v>
      </c>
      <c r="E206" s="42" t="str">
        <f>[1]FINAL!M206</f>
        <v>NEW</v>
      </c>
      <c r="F206" s="43">
        <f>IFERROR(VLOOKUP($E206,Table2!$B$1:$C$21,MATCH("MP",Table2!$B$1:$C$1,0),0),"")</f>
        <v>5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444</v>
      </c>
      <c r="K206" s="37">
        <f t="shared" si="12"/>
        <v>444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0.5</v>
      </c>
      <c r="P206" s="39">
        <f t="shared" si="13"/>
        <v>0.5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0.3</v>
      </c>
      <c r="U206" s="39">
        <f t="shared" si="14"/>
        <v>0.3</v>
      </c>
      <c r="V206" s="41">
        <f t="shared" si="15"/>
        <v>8</v>
      </c>
      <c r="X206" s="42" t="str">
        <f>API!M206&amp;" "&amp;API!V206</f>
        <v>Nathan Redmond</v>
      </c>
      <c r="Y206" s="42">
        <f>API!AC206</f>
        <v>3</v>
      </c>
    </row>
    <row r="207" spans="1:25">
      <c r="A207" s="31" t="str">
        <f>IF([1]FINAL!A207=0,"",[1]FINAL!A207)</f>
        <v>Willy Boly</v>
      </c>
      <c r="B207" s="31" t="str">
        <f>IF([1]FINAL!B207=0,"",[1]FINAL!B207)</f>
        <v>Boly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NFO</v>
      </c>
      <c r="F207" s="43">
        <f>IFERROR(VLOOKUP($E207,Table2!$B$1:$C$21,MATCH("MP",Table2!$B$1:$C$1,0),0),"")</f>
        <v>5</v>
      </c>
      <c r="G207" s="32">
        <f>IFERROR(VLOOKUP(A207,PlayingTime!$B$1:$Z$999,MATCH("Min",PlayingTime!$B$2:$Z$2,0),0),0)</f>
        <v>338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338</v>
      </c>
      <c r="L207" s="31">
        <f>IFERROR(VLOOKUP(A207,PlayerStats!$B$1:$Z$999,MATCH("xG",PlayerStats!$B$2:$Z$2,0),0),0)</f>
        <v>0.8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0.8</v>
      </c>
      <c r="Q207" s="31">
        <f>IFERROR(VLOOKUP(A207,PlayerStats!$B$1:$Z$999,MATCH("xAG",PlayerStats!$B$2:$Z$2,0),0),0)</f>
        <v>0.3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0.3</v>
      </c>
      <c r="V207" s="41">
        <f t="shared" si="15"/>
        <v>18</v>
      </c>
      <c r="X207" s="42" t="str">
        <f>API!M207&amp;" "&amp;API!V207</f>
        <v>Luca Koleosho</v>
      </c>
      <c r="Y207" s="42">
        <f>API!AC207</f>
        <v>11</v>
      </c>
    </row>
    <row r="208" spans="1:25">
      <c r="A208" s="31" t="str">
        <f>IF([1]FINAL!A208=0,"",[1]FINAL!A208)</f>
        <v>Boubacar Kamara</v>
      </c>
      <c r="B208" s="31" t="str">
        <f>IF([1]FINAL!B208=0,"",[1]FINAL!B208)</f>
        <v>Kamara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AVL</v>
      </c>
      <c r="F208" s="43">
        <f>IFERROR(VLOOKUP($E208,Table2!$B$1:$C$21,MATCH("MP",Table2!$B$1:$C$1,0),0),"")</f>
        <v>5</v>
      </c>
      <c r="G208" s="32">
        <f>IFERROR(VLOOKUP(A208,PlayingTime!$B$1:$Z$999,MATCH("Min",PlayingTime!$B$2:$Z$2,0),0),0)</f>
        <v>417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417</v>
      </c>
      <c r="L208" s="31">
        <f>IFERROR(VLOOKUP(A208,PlayerStats!$B$1:$Z$999,MATCH("xG",PlayerStats!$B$2:$Z$2,0),0),0)</f>
        <v>0.1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0.1</v>
      </c>
      <c r="Q208" s="31">
        <f>IFERROR(VLOOKUP(A208,PlayerStats!$B$1:$Z$999,MATCH("xAG",PlayerStats!$B$2:$Z$2,0),0),0)</f>
        <v>0.4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0.4</v>
      </c>
      <c r="V208" s="41">
        <f t="shared" si="15"/>
        <v>10</v>
      </c>
      <c r="X208" s="42" t="str">
        <f>API!M208&amp;" "&amp;API!V208</f>
        <v>Jacob Bruun Larsen</v>
      </c>
      <c r="Y208" s="42">
        <f>API!AC208</f>
        <v>3</v>
      </c>
    </row>
    <row r="209" spans="1:25">
      <c r="A209" s="31" t="str">
        <f>IF([1]FINAL!A209=0,"",[1]FINAL!A209)</f>
        <v>Lewis Cook</v>
      </c>
      <c r="B209" s="31" t="str">
        <f>IF([1]FINAL!B209=0,"",[1]FINAL!B209)</f>
        <v>L.Cook</v>
      </c>
      <c r="C209" s="31" t="str">
        <f>IF([1]FINAL!C209=0,"",[1]FINAL!C209)</f>
        <v>L Cook</v>
      </c>
      <c r="D209" s="31" t="str">
        <f>IF([1]FINAL!D209=0,"",[1]FINAL!D209)</f>
        <v/>
      </c>
      <c r="E209" s="42" t="str">
        <f>[1]FINAL!M209</f>
        <v>BOU</v>
      </c>
      <c r="F209" s="43">
        <f>IFERROR(VLOOKUP($E209,Table2!$B$1:$C$21,MATCH("MP",Table2!$B$1:$C$1,0),0),"")</f>
        <v>5</v>
      </c>
      <c r="G209" s="32">
        <f>IFERROR(VLOOKUP(A209,PlayingTime!$B$1:$Z$999,MATCH("Min",PlayingTime!$B$2:$Z$2,0),0),0)</f>
        <v>225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225</v>
      </c>
      <c r="L209" s="31">
        <f>IFERROR(VLOOKUP(A209,PlayerStats!$B$1:$Z$999,MATCH("xG",PlayerStats!$B$2:$Z$2,0),0),0)</f>
        <v>0.1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0.1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6</v>
      </c>
      <c r="X209" s="42" t="str">
        <f>API!M209&amp;" "&amp;API!V209</f>
        <v>Owen Dodgson</v>
      </c>
      <c r="Y209" s="42">
        <f>API!AC209</f>
        <v>0</v>
      </c>
    </row>
    <row r="210" spans="1:25">
      <c r="A210" s="31" t="str">
        <f>IF([1]FINAL!A210=0,"",[1]FINAL!A210)</f>
        <v>Ryan Yates</v>
      </c>
      <c r="B210" s="31" t="str">
        <f>IF([1]FINAL!B210=0,"",[1]FINAL!B210)</f>
        <v>Yates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NFO</v>
      </c>
      <c r="F210" s="43">
        <f>IFERROR(VLOOKUP($E210,Table2!$B$1:$C$21,MATCH("MP",Table2!$B$1:$C$1,0),0),"")</f>
        <v>5</v>
      </c>
      <c r="G210" s="32">
        <f>IFERROR(VLOOKUP(A210,PlayingTime!$B$1:$Z$999,MATCH("Min",PlayingTime!$B$2:$Z$2,0),0),0)</f>
        <v>312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312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8</v>
      </c>
      <c r="X210" s="42" t="str">
        <f>API!M210&amp;" "&amp;API!V210</f>
        <v>Wilson Odobert</v>
      </c>
      <c r="Y210" s="42">
        <f>API!AC210</f>
        <v>0</v>
      </c>
    </row>
    <row r="211" spans="1:25">
      <c r="A211" s="31" t="str">
        <f>IF([1]FINAL!A211=0,"",[1]FINAL!A211)</f>
        <v>Lisandro Martínez</v>
      </c>
      <c r="B211" s="31" t="str">
        <f>IF([1]FINAL!B211=0,"",[1]FINAL!B211)</f>
        <v>Martinez</v>
      </c>
      <c r="C211" s="31" t="str">
        <f>IF([1]FINAL!C211=0,"",[1]FINAL!C211)</f>
        <v>L Martinez</v>
      </c>
      <c r="D211" s="31" t="str">
        <f>IF([1]FINAL!D211=0,"",[1]FINAL!D211)</f>
        <v>Lisandro Martinez</v>
      </c>
      <c r="E211" s="42" t="str">
        <f>[1]FINAL!M211</f>
        <v>MUN</v>
      </c>
      <c r="F211" s="43">
        <f>IFERROR(VLOOKUP($E211,Table2!$B$1:$C$21,MATCH("MP",Table2!$B$1:$C$1,0),0),"")</f>
        <v>5</v>
      </c>
      <c r="G211" s="32">
        <f>IFERROR(VLOOKUP(A211,PlayingTime!$B$1:$Z$999,MATCH("Min",PlayingTime!$B$2:$Z$2,0),0),0)</f>
        <v>375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375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0.1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0.1</v>
      </c>
      <c r="V211" s="41">
        <f t="shared" si="15"/>
        <v>5</v>
      </c>
      <c r="X211" s="42" t="str">
        <f>API!M211&amp;" "&amp;API!V211</f>
        <v>Hannes Delcroix</v>
      </c>
      <c r="Y211" s="42">
        <f>API!AC211</f>
        <v>1</v>
      </c>
    </row>
    <row r="212" spans="1:25">
      <c r="A212" s="31" t="str">
        <f>IF([1]FINAL!A212=0,"",[1]FINAL!A212)</f>
        <v>Cheick Doucouré</v>
      </c>
      <c r="B212" s="31" t="str">
        <f>IF([1]FINAL!B212=0,"",[1]FINAL!B212)</f>
        <v>C.Doucouré</v>
      </c>
      <c r="C212" s="31" t="str">
        <f>IF([1]FINAL!C212=0,"",[1]FINAL!C212)</f>
        <v>C.Doucoure</v>
      </c>
      <c r="D212" s="31" t="str">
        <f>IF([1]FINAL!D212=0,"",[1]FINAL!D212)</f>
        <v>Abdoulaye Doucoure</v>
      </c>
      <c r="E212" s="42" t="str">
        <f>[1]FINAL!M212</f>
        <v>CRY</v>
      </c>
      <c r="F212" s="43">
        <f>IFERROR(VLOOKUP($E212,Table2!$B$1:$C$21,MATCH("MP",Table2!$B$1:$C$1,0),0),"")</f>
        <v>5</v>
      </c>
      <c r="G212" s="32">
        <f>IFERROR(VLOOKUP(A212,PlayingTime!$B$1:$Z$999,MATCH("Min",PlayingTime!$B$2:$Z$2,0),0),0)</f>
        <v>449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449</v>
      </c>
      <c r="L212" s="31">
        <f>IFERROR(VLOOKUP(A212,PlayerStats!$B$1:$Z$999,MATCH("xG",PlayerStats!$B$2:$Z$2,0),0),0)</f>
        <v>0.1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0.1</v>
      </c>
      <c r="Q212" s="31">
        <f>IFERROR(VLOOKUP(A212,PlayerStats!$B$1:$Z$999,MATCH("xAG",PlayerStats!$B$2:$Z$2,0),0),0)</f>
        <v>0.4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0.4</v>
      </c>
      <c r="V212" s="41">
        <f t="shared" si="15"/>
        <v>10</v>
      </c>
      <c r="X212" s="42" t="str">
        <f>API!M212&amp;" "&amp;API!V212</f>
        <v>Aaron Ramsey</v>
      </c>
      <c r="Y212" s="42">
        <f>API!AC212</f>
        <v>1</v>
      </c>
    </row>
    <row r="213" spans="1:25">
      <c r="A213" s="31" t="str">
        <f>IF([1]FINAL!A213=0,"",[1]FINAL!A213)</f>
        <v>Nélson Cabral Semedo</v>
      </c>
      <c r="B213" s="31" t="str">
        <f>IF([1]FINAL!B213=0,"",[1]FINAL!B213)</f>
        <v>N.Semedo</v>
      </c>
      <c r="C213" s="31" t="str">
        <f>IF([1]FINAL!C213=0,"",[1]FINAL!C213)</f>
        <v>Nélson Semedo</v>
      </c>
      <c r="D213" s="31" t="str">
        <f>IF([1]FINAL!D213=0,"",[1]FINAL!D213)</f>
        <v/>
      </c>
      <c r="E213" s="42" t="str">
        <f>[1]FINAL!M213</f>
        <v>WOL</v>
      </c>
      <c r="F213" s="43">
        <f>IFERROR(VLOOKUP($E213,Table2!$B$1:$C$21,MATCH("MP",Table2!$B$1:$C$1,0),0),"")</f>
        <v>5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450</v>
      </c>
      <c r="J213" s="32">
        <f>IFERROR(VLOOKUP(D213,PlayingTime!$B$1:$Z$999,MATCH("Min",PlayingTime!$B$2:$Z$2,0),0),0)</f>
        <v>0</v>
      </c>
      <c r="K213" s="37">
        <f t="shared" si="12"/>
        <v>450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0.1</v>
      </c>
      <c r="O213" s="31">
        <f>IFERROR(VLOOKUP(D213,PlayerStats!$B$1:$Z$999,MATCH("xG",PlayerStats!$B$2:$Z$2,0),0),0)</f>
        <v>0</v>
      </c>
      <c r="P213" s="39">
        <f t="shared" si="13"/>
        <v>0.1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7</v>
      </c>
      <c r="X213" s="42" t="str">
        <f>API!M213&amp;" "&amp;API!V213</f>
        <v>Han-Noah Massengo</v>
      </c>
      <c r="Y213" s="42">
        <f>API!AC213</f>
        <v>0</v>
      </c>
    </row>
    <row r="214" spans="1:25">
      <c r="A214" s="31" t="str">
        <f>IF([1]FINAL!A214=0,"",[1]FINAL!A214)</f>
        <v>Tahith Chong</v>
      </c>
      <c r="B214" s="31" t="str">
        <f>IF([1]FINAL!B214=0,"",[1]FINAL!B214)</f>
        <v>Chong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LUT</v>
      </c>
      <c r="F214" s="43">
        <f>IFERROR(VLOOKUP($E214,Table2!$B$1:$C$21,MATCH("MP",Table2!$B$1:$C$1,0),0),"")</f>
        <v>4</v>
      </c>
      <c r="G214" s="32">
        <f>IFERROR(VLOOKUP(A214,PlayingTime!$B$1:$Z$999,MATCH("Min",PlayingTime!$B$2:$Z$2,0),0),0)</f>
        <v>319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319</v>
      </c>
      <c r="L214" s="31">
        <f>IFERROR(VLOOKUP(A214,PlayerStats!$B$1:$Z$999,MATCH("xG",PlayerStats!$B$2:$Z$2,0),0),0)</f>
        <v>0.3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0.3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7</v>
      </c>
      <c r="X214" s="42" t="str">
        <f>API!M214&amp;" "&amp;API!V214</f>
        <v>Mike Trésor</v>
      </c>
      <c r="Y214" s="42">
        <f>API!AC214</f>
        <v>1</v>
      </c>
    </row>
    <row r="215" spans="1:25">
      <c r="A215" s="31" t="str">
        <f>IF([1]FINAL!A215=0,"",[1]FINAL!A215)</f>
        <v>Antonee Robinson</v>
      </c>
      <c r="B215" s="31" t="str">
        <f>IF([1]FINAL!B215=0,"",[1]FINAL!B215)</f>
        <v>Robinson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FUL</v>
      </c>
      <c r="F215" s="43">
        <f>IFERROR(VLOOKUP($E215,Table2!$B$1:$C$21,MATCH("MP",Table2!$B$1:$C$1,0),0),"")</f>
        <v>5</v>
      </c>
      <c r="G215" s="32">
        <f>IFERROR(VLOOKUP(A215,PlayingTime!$B$1:$Z$999,MATCH("Min",PlayingTime!$B$2:$Z$2,0),0),0)</f>
        <v>360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360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0.2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0.2</v>
      </c>
      <c r="V215" s="41">
        <f t="shared" si="15"/>
        <v>7</v>
      </c>
      <c r="X215" s="42" t="str">
        <f>API!M215&amp;" "&amp;API!V215</f>
        <v>Moisés Caicedo Corozo</v>
      </c>
      <c r="Y215" s="42">
        <f>API!AC215</f>
        <v>6</v>
      </c>
    </row>
    <row r="216" spans="1:25">
      <c r="A216" s="31" t="str">
        <f>IF([1]FINAL!A216=0,"",[1]FINAL!A216)</f>
        <v>Yves Bissouma</v>
      </c>
      <c r="B216" s="31" t="str">
        <f>IF([1]FINAL!B216=0,"",[1]FINAL!B216)</f>
        <v>Bissouma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TOT</v>
      </c>
      <c r="F216" s="43">
        <f>IFERROR(VLOOKUP($E216,Table2!$B$1:$C$21,MATCH("MP",Table2!$B$1:$C$1,0),0),"")</f>
        <v>5</v>
      </c>
      <c r="G216" s="32">
        <f>IFERROR(VLOOKUP(A216,PlayingTime!$B$1:$Z$999,MATCH("Min",PlayingTime!$B$2:$Z$2,0),0),0)</f>
        <v>433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433</v>
      </c>
      <c r="L216" s="31">
        <f>IFERROR(VLOOKUP(A216,PlayerStats!$B$1:$Z$999,MATCH("xG",PlayerStats!$B$2:$Z$2,0),0),0)</f>
        <v>0.7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0.7</v>
      </c>
      <c r="Q216" s="31">
        <f>IFERROR(VLOOKUP(A216,PlayerStats!$B$1:$Z$999,MATCH("xAG",PlayerStats!$B$2:$Z$2,0),0),0)</f>
        <v>0.3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0.3</v>
      </c>
      <c r="V216" s="41">
        <f t="shared" si="15"/>
        <v>10</v>
      </c>
      <c r="X216" s="42" t="str">
        <f>API!M216&amp;" "&amp;API!V216</f>
        <v>Robert Sánchez</v>
      </c>
      <c r="Y216" s="42">
        <f>API!AC216</f>
        <v>22</v>
      </c>
    </row>
    <row r="217" spans="1:25">
      <c r="A217" s="31" t="str">
        <f>IF([1]FINAL!A217=0,"",[1]FINAL!A217)</f>
        <v>Davinson Sánchez</v>
      </c>
      <c r="B217" s="31" t="str">
        <f>IF([1]FINAL!B217=0,"",[1]FINAL!B217)</f>
        <v>Sánchez</v>
      </c>
      <c r="C217" s="31" t="str">
        <f>IF([1]FINAL!C217=0,"",[1]FINAL!C217)</f>
        <v>D Sanchez</v>
      </c>
      <c r="D217" s="31" t="str">
        <f>IF([1]FINAL!D217=0,"",[1]FINAL!D217)</f>
        <v>Davinson Sanchez</v>
      </c>
      <c r="E217" s="42" t="str">
        <f>[1]FINAL!M217</f>
        <v>TOT</v>
      </c>
      <c r="F217" s="43">
        <f>IFERROR(VLOOKUP($E217,Table2!$B$1:$C$21,MATCH("MP",Table2!$B$1:$C$1,0),0),"")</f>
        <v>5</v>
      </c>
      <c r="G217" s="32">
        <f>IFERROR(VLOOKUP(A217,PlayingTime!$B$1:$Z$999,MATCH("Min",PlayingTime!$B$2:$Z$2,0),0),0)</f>
        <v>77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77</v>
      </c>
      <c r="L217" s="31">
        <f>IFERROR(VLOOKUP(A217,PlayerStats!$B$1:$Z$999,MATCH("xG",PlayerStats!$B$2:$Z$2,0),0),0)</f>
        <v>0.1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0.1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</v>
      </c>
      <c r="V217" s="41">
        <f t="shared" si="15"/>
        <v>0</v>
      </c>
      <c r="X217" s="42" t="str">
        <f>API!M217&amp;" "&amp;API!V217</f>
        <v>Ethan Ampadu</v>
      </c>
      <c r="Y217" s="42">
        <f>API!AC217</f>
        <v>0</v>
      </c>
    </row>
    <row r="218" spans="1:25">
      <c r="A218" s="31" t="str">
        <f>IF([1]FINAL!A218=0,"",[1]FINAL!A218)</f>
        <v>Kenny Tete</v>
      </c>
      <c r="B218" s="31" t="str">
        <f>IF([1]FINAL!B218=0,"",[1]FINAL!B218)</f>
        <v>Tete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FUL</v>
      </c>
      <c r="F218" s="43">
        <f>IFERROR(VLOOKUP($E218,Table2!$B$1:$C$21,MATCH("MP",Table2!$B$1:$C$1,0),0),"")</f>
        <v>5</v>
      </c>
      <c r="G218" s="32">
        <f>IFERROR(VLOOKUP(A218,PlayingTime!$B$1:$Z$999,MATCH("Min",PlayingTime!$B$2:$Z$2,0),0),0)</f>
        <v>427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427</v>
      </c>
      <c r="L218" s="31">
        <f>IFERROR(VLOOKUP(A218,PlayerStats!$B$1:$Z$999,MATCH("xG",PlayerStats!$B$2:$Z$2,0),0),0)</f>
        <v>0.2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0.2</v>
      </c>
      <c r="Q218" s="31">
        <f>IFERROR(VLOOKUP(A218,PlayerStats!$B$1:$Z$999,MATCH("xAG",PlayerStats!$B$2:$Z$2,0),0),0)</f>
        <v>0.1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0.1</v>
      </c>
      <c r="V218" s="41">
        <f t="shared" si="15"/>
        <v>12</v>
      </c>
      <c r="X218" s="42" t="str">
        <f>API!M218&amp;" "&amp;API!V218</f>
        <v>Kepa Arrizabalaga</v>
      </c>
      <c r="Y218" s="42">
        <f>API!AC218</f>
        <v>0</v>
      </c>
    </row>
    <row r="219" spans="1:25">
      <c r="A219" s="31" t="str">
        <f>IF([1]FINAL!A219=0,"",[1]FINAL!A219)</f>
        <v>Joe Rothwell</v>
      </c>
      <c r="B219" s="31" t="str">
        <f>IF([1]FINAL!B219=0,"",[1]FINAL!B219)</f>
        <v>Rothwell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BOU</v>
      </c>
      <c r="F219" s="43">
        <f>IFERROR(VLOOKUP($E219,Table2!$B$1:$C$21,MATCH("MP",Table2!$B$1:$C$1,0),0),"")</f>
        <v>5</v>
      </c>
      <c r="G219" s="32">
        <f>IFERROR(VLOOKUP(A219,PlayingTime!$B$1:$Z$999,MATCH("Min",PlayingTime!$B$2:$Z$2,0),0),0)</f>
        <v>210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210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0.1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0.1</v>
      </c>
      <c r="V219" s="41">
        <f t="shared" si="15"/>
        <v>5</v>
      </c>
      <c r="X219" s="42" t="str">
        <f>API!M219&amp;" "&amp;API!V219</f>
        <v>Pierre-Emerick Aubameyang</v>
      </c>
      <c r="Y219" s="42">
        <f>API!AC219</f>
        <v>0</v>
      </c>
    </row>
    <row r="220" spans="1:25">
      <c r="A220" s="31" t="str">
        <f>IF([1]FINAL!A220=0,"",[1]FINAL!A220)</f>
        <v>Orel Mangala</v>
      </c>
      <c r="B220" s="31" t="str">
        <f>IF([1]FINAL!B220=0,"",[1]FINAL!B220)</f>
        <v>Mangala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NFO</v>
      </c>
      <c r="F220" s="43">
        <f>IFERROR(VLOOKUP($E220,Table2!$B$1:$C$21,MATCH("MP",Table2!$B$1:$C$1,0),0),"")</f>
        <v>5</v>
      </c>
      <c r="G220" s="32">
        <f>IFERROR(VLOOKUP(A220,PlayingTime!$B$1:$Z$999,MATCH("Min",PlayingTime!$B$2:$Z$2,0),0),0)</f>
        <v>298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298</v>
      </c>
      <c r="L220" s="31">
        <f>IFERROR(VLOOKUP(A220,PlayerStats!$B$1:$Z$999,MATCH("xG",PlayerStats!$B$2:$Z$2,0),0),0)</f>
        <v>0.1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0.1</v>
      </c>
      <c r="Q220" s="31">
        <f>IFERROR(VLOOKUP(A220,PlayerStats!$B$1:$Z$999,MATCH("xAG",PlayerStats!$B$2:$Z$2,0),0),0)</f>
        <v>0.1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0.1</v>
      </c>
      <c r="V220" s="41">
        <f t="shared" si="15"/>
        <v>7</v>
      </c>
      <c r="X220" s="42" t="str">
        <f>API!M220&amp;" "&amp;API!V220</f>
        <v>César Azpilicueta</v>
      </c>
      <c r="Y220" s="42">
        <f>API!AC220</f>
        <v>0</v>
      </c>
    </row>
    <row r="221" spans="1:25">
      <c r="A221" s="31" t="str">
        <f>IF([1]FINAL!A221=0,"",[1]FINAL!A221)</f>
        <v>Oliver Skipp</v>
      </c>
      <c r="B221" s="31" t="str">
        <f>IF([1]FINAL!B221=0,"",[1]FINAL!B221)</f>
        <v>Skipp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TOT</v>
      </c>
      <c r="F221" s="43">
        <f>IFERROR(VLOOKUP($E221,Table2!$B$1:$C$21,MATCH("MP",Table2!$B$1:$C$1,0),0),"")</f>
        <v>5</v>
      </c>
      <c r="G221" s="32">
        <f>IFERROR(VLOOKUP(A221,PlayingTime!$B$1:$Z$999,MATCH("Min",PlayingTime!$B$2:$Z$2,0),0),0)</f>
        <v>97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97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3</v>
      </c>
      <c r="X221" s="42" t="str">
        <f>API!M221&amp;" "&amp;API!V221</f>
        <v>Abdul Rahman Baba</v>
      </c>
      <c r="Y221" s="42">
        <f>API!AC221</f>
        <v>0</v>
      </c>
    </row>
    <row r="222" spans="1:25">
      <c r="A222" s="31" t="str">
        <f>IF([1]FINAL!A222=0,"",[1]FINAL!A222)</f>
        <v>James Trafford</v>
      </c>
      <c r="B222" s="31" t="str">
        <f>IF([1]FINAL!B222=0,"",[1]FINAL!B222)</f>
        <v>Trafford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BUR</v>
      </c>
      <c r="F222" s="43">
        <f>IFERROR(VLOOKUP($E222,Table2!$B$1:$C$21,MATCH("MP",Table2!$B$1:$C$1,0),0),"")</f>
        <v>4</v>
      </c>
      <c r="G222" s="32">
        <f>IFERROR(VLOOKUP(A222,PlayingTime!$B$1:$Z$999,MATCH("Min",PlayingTime!$B$2:$Z$2,0),0),0)</f>
        <v>360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360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7</v>
      </c>
      <c r="X222" s="42" t="str">
        <f>API!M222&amp;" "&amp;API!V222</f>
        <v>Benoît Badiashile</v>
      </c>
      <c r="Y222" s="42">
        <f>API!AC222</f>
        <v>0</v>
      </c>
    </row>
    <row r="223" spans="1:25">
      <c r="A223" s="31" t="str">
        <f>IF([1]FINAL!A223=0,"",[1]FINAL!A223)</f>
        <v>Zeki Amdouni</v>
      </c>
      <c r="B223" s="31" t="str">
        <f>IF([1]FINAL!B223=0,"",[1]FINAL!B223)</f>
        <v>Amdouni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BUR</v>
      </c>
      <c r="F223" s="43">
        <f>IFERROR(VLOOKUP($E223,Table2!$B$1:$C$21,MATCH("MP",Table2!$B$1:$C$1,0),0),"")</f>
        <v>4</v>
      </c>
      <c r="G223" s="32">
        <f>IFERROR(VLOOKUP(A223,PlayingTime!$B$1:$Z$999,MATCH("Min",PlayingTime!$B$2:$Z$2,0),0),0)</f>
        <v>262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262</v>
      </c>
      <c r="L223" s="31">
        <f>IFERROR(VLOOKUP(A223,PlayerStats!$B$1:$Z$999,MATCH("xG",PlayerStats!$B$2:$Z$2,0),0),0)</f>
        <v>0.3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0.3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13</v>
      </c>
      <c r="X223" s="42" t="str">
        <f>API!M223&amp;" "&amp;API!V223</f>
        <v>Marcus Bettinelli</v>
      </c>
      <c r="Y223" s="42">
        <f>API!AC223</f>
        <v>0</v>
      </c>
    </row>
    <row r="224" spans="1:25">
      <c r="A224" s="31" t="str">
        <f>IF([1]FINAL!A224=0,"",[1]FINAL!A224)</f>
        <v>Billy Gilmour</v>
      </c>
      <c r="B224" s="31" t="str">
        <f>IF([1]FINAL!B224=0,"",[1]FINAL!B224)</f>
        <v>Gilmour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BHA</v>
      </c>
      <c r="F224" s="43">
        <f>IFERROR(VLOOKUP($E224,Table2!$B$1:$C$21,MATCH("MP",Table2!$B$1:$C$1,0),0),"")</f>
        <v>5</v>
      </c>
      <c r="G224" s="32">
        <f>IFERROR(VLOOKUP(A224,PlayingTime!$B$1:$Z$999,MATCH("Min",PlayingTime!$B$2:$Z$2,0),0),0)</f>
        <v>256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256</v>
      </c>
      <c r="L224" s="31">
        <f>IFERROR(VLOOKUP(A224,PlayerStats!$B$1:$Z$999,MATCH("xG",PlayerStats!$B$2:$Z$2,0),0),0)</f>
        <v>0.2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0.2</v>
      </c>
      <c r="Q224" s="31">
        <f>IFERROR(VLOOKUP(A224,PlayerStats!$B$1:$Z$999,MATCH("xAG",PlayerStats!$B$2:$Z$2,0),0),0)</f>
        <v>0.6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0.6</v>
      </c>
      <c r="V224" s="41">
        <f t="shared" si="15"/>
        <v>16</v>
      </c>
      <c r="X224" s="42" t="str">
        <f>API!M224&amp;" "&amp;API!V224</f>
        <v>Armando Broja</v>
      </c>
      <c r="Y224" s="42">
        <f>API!AC224</f>
        <v>0</v>
      </c>
    </row>
    <row r="225" spans="1:25">
      <c r="A225" s="31" t="str">
        <f>IF([1]FINAL!A225=0,"",[1]FINAL!A225)</f>
        <v>Jordan Beyer</v>
      </c>
      <c r="B225" s="31" t="str">
        <f>IF([1]FINAL!B225=0,"",[1]FINAL!B225)</f>
        <v>Beyer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BUR</v>
      </c>
      <c r="F225" s="43">
        <f>IFERROR(VLOOKUP($E225,Table2!$B$1:$C$21,MATCH("MP",Table2!$B$1:$C$1,0),0),"")</f>
        <v>4</v>
      </c>
      <c r="G225" s="32">
        <f>IFERROR(VLOOKUP(A225,PlayingTime!$B$1:$Z$999,MATCH("Min",PlayingTime!$B$2:$Z$2,0),0),0)</f>
        <v>232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232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3</v>
      </c>
      <c r="X225" s="42" t="str">
        <f>API!M225&amp;" "&amp;API!V225</f>
        <v>Trevoh Chalobah</v>
      </c>
      <c r="Y225" s="42">
        <f>API!AC225</f>
        <v>0</v>
      </c>
    </row>
    <row r="226" spans="1:25">
      <c r="A226" s="31" t="str">
        <f>IF([1]FINAL!A226=0,"",[1]FINAL!A226)</f>
        <v>Lloyd Kelly</v>
      </c>
      <c r="B226" s="31" t="str">
        <f>IF([1]FINAL!B226=0,"",[1]FINAL!B226)</f>
        <v>Kelly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BOU</v>
      </c>
      <c r="F226" s="43">
        <f>IFERROR(VLOOKUP($E226,Table2!$B$1:$C$21,MATCH("MP",Table2!$B$1:$C$1,0),0),"")</f>
        <v>5</v>
      </c>
      <c r="G226" s="32">
        <f>IFERROR(VLOOKUP(A226,PlayingTime!$B$1:$Z$999,MATCH("Min",PlayingTime!$B$2:$Z$2,0),0),0)</f>
        <v>195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195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9</v>
      </c>
      <c r="X226" s="42" t="str">
        <f>API!M226&amp;" "&amp;API!V226</f>
        <v>Ben Chilwell</v>
      </c>
      <c r="Y226" s="42">
        <f>API!AC226</f>
        <v>15</v>
      </c>
    </row>
    <row r="227" spans="1:25">
      <c r="A227" s="31" t="str">
        <f>IF([1]FINAL!A227=0,"",[1]FINAL!A227)</f>
        <v>Matheus Luiz Nunes</v>
      </c>
      <c r="B227" s="31" t="str">
        <f>IF([1]FINAL!B227=0,"",[1]FINAL!B227)</f>
        <v>Matheus N.</v>
      </c>
      <c r="C227" s="31" t="str">
        <f>IF([1]FINAL!C227=0,"",[1]FINAL!C227)</f>
        <v>Nunes</v>
      </c>
      <c r="D227" s="31" t="str">
        <f>IF([1]FINAL!D227=0,"",[1]FINAL!D227)</f>
        <v>Matheus Nunes</v>
      </c>
      <c r="E227" s="42" t="str">
        <f>[1]FINAL!M227</f>
        <v>MCI</v>
      </c>
      <c r="F227" s="43">
        <f>IFERROR(VLOOKUP($E227,Table2!$B$1:$C$21,MATCH("MP",Table2!$B$1:$C$1,0),0),"")</f>
        <v>5</v>
      </c>
      <c r="G227" s="32">
        <f>IFERROR(VLOOKUP(A227,PlayingTime!$B$1:$Z$999,MATCH("Min",PlayingTime!$B$2:$Z$2,0),0),0)</f>
        <v>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179</v>
      </c>
      <c r="K227" s="37">
        <f t="shared" si="12"/>
        <v>179</v>
      </c>
      <c r="L227" s="31">
        <f>IFERROR(VLOOKUP(A227,PlayerStats!$B$1:$Z$999,MATCH("xG",PlayerStats!$B$2:$Z$2,0),0),0)</f>
        <v>0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0.1</v>
      </c>
      <c r="P227" s="39">
        <f t="shared" si="13"/>
        <v>0.1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0.1</v>
      </c>
      <c r="U227" s="39">
        <f t="shared" si="14"/>
        <v>0.1</v>
      </c>
      <c r="V227" s="41">
        <f t="shared" si="15"/>
        <v>2</v>
      </c>
      <c r="X227" s="42" t="str">
        <f>API!M227&amp;" "&amp;API!V227</f>
        <v>Carney Chukwuemeka</v>
      </c>
      <c r="Y227" s="42">
        <f>API!AC227</f>
        <v>6</v>
      </c>
    </row>
    <row r="228" spans="1:25">
      <c r="A228" s="31" t="str">
        <f>IF([1]FINAL!A228=0,"",[1]FINAL!A228)</f>
        <v>Victor da Silva</v>
      </c>
      <c r="B228" s="31" t="str">
        <f>IF([1]FINAL!B228=0,"",[1]FINAL!B228)</f>
        <v>Vitinho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BUR</v>
      </c>
      <c r="F228" s="43">
        <f>IFERROR(VLOOKUP($E228,Table2!$B$1:$C$21,MATCH("MP",Table2!$B$1:$C$1,0),0),"")</f>
        <v>4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90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90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0.1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0.1</v>
      </c>
      <c r="V228" s="41">
        <f t="shared" si="15"/>
        <v>1</v>
      </c>
      <c r="X228" s="42" t="str">
        <f>API!M228&amp;" "&amp;API!V228</f>
        <v>Levi Colwill</v>
      </c>
      <c r="Y228" s="42">
        <f>API!AC228</f>
        <v>17</v>
      </c>
    </row>
    <row r="229" spans="1:25">
      <c r="A229" s="31" t="str">
        <f>IF([1]FINAL!A229=0,"",[1]FINAL!A229)</f>
        <v>Manuel Benson Hedilazio</v>
      </c>
      <c r="B229" s="31" t="str">
        <f>IF([1]FINAL!B229=0,"",[1]FINAL!B229)</f>
        <v>Benson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BUR</v>
      </c>
      <c r="F229" s="43">
        <f>IFERROR(VLOOKUP($E229,Table2!$B$1:$C$21,MATCH("MP",Table2!$B$1:$C$1,0),0),"")</f>
        <v>4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0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2</v>
      </c>
      <c r="X229" s="42" t="str">
        <f>API!M229&amp;" "&amp;API!V229</f>
        <v>Marc Cucurella Saseta</v>
      </c>
      <c r="Y229" s="42">
        <f>API!AC229</f>
        <v>0</v>
      </c>
    </row>
    <row r="230" spans="1:25">
      <c r="A230" s="31" t="str">
        <f>IF([1]FINAL!A230=0,"",[1]FINAL!A230)</f>
        <v>Ameen Al-Dakhil</v>
      </c>
      <c r="B230" s="31" t="str">
        <f>IF([1]FINAL!B230=0,"",[1]FINAL!B230)</f>
        <v>Al-Dakhil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BUR</v>
      </c>
      <c r="F230" s="43">
        <f>IFERROR(VLOOKUP($E230,Table2!$B$1:$C$21,MATCH("MP",Table2!$B$1:$C$1,0),0),"")</f>
        <v>4</v>
      </c>
      <c r="G230" s="32">
        <f>IFERROR(VLOOKUP(A230,PlayingTime!$B$1:$Z$999,MATCH("Min",PlayingTime!$B$2:$Z$2,0),0),0)</f>
        <v>360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360</v>
      </c>
      <c r="L230" s="31">
        <f>IFERROR(VLOOKUP(A230,PlayerStats!$B$1:$Z$999,MATCH("xG",PlayerStats!$B$2:$Z$2,0),0),0)</f>
        <v>0.1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4</v>
      </c>
      <c r="X230" s="42" t="str">
        <f>API!M230&amp;" "&amp;API!V230</f>
        <v>Enzo Fernández</v>
      </c>
      <c r="Y230" s="42">
        <f>API!AC230</f>
        <v>8</v>
      </c>
    </row>
    <row r="231" spans="1:25">
      <c r="A231" s="31" t="str">
        <f>IF([1]FINAL!A231=0,"",[1]FINAL!A231)</f>
        <v>Amari'i Bell</v>
      </c>
      <c r="B231" s="31" t="str">
        <f>IF([1]FINAL!B231=0,"",[1]FINAL!B231)</f>
        <v>Bell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LUT</v>
      </c>
      <c r="F231" s="43">
        <f>IFERROR(VLOOKUP($E231,Table2!$B$1:$C$21,MATCH("MP",Table2!$B$1:$C$1,0),0),"")</f>
        <v>4</v>
      </c>
      <c r="G231" s="32">
        <f>IFERROR(VLOOKUP(A231,PlayingTime!$B$1:$Z$999,MATCH("Min",PlayingTime!$B$2:$Z$2,0),0),0)</f>
        <v>360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360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4</v>
      </c>
      <c r="X231" s="42" t="str">
        <f>API!M231&amp;" "&amp;API!V231</f>
        <v>David Datro Fofana</v>
      </c>
      <c r="Y231" s="42">
        <f>API!AC231</f>
        <v>0</v>
      </c>
    </row>
    <row r="232" spans="1:25">
      <c r="A232" s="31" t="str">
        <f>IF([1]FINAL!A232=0,"",[1]FINAL!A232)</f>
        <v>Sander Berge</v>
      </c>
      <c r="B232" s="31" t="str">
        <f>IF([1]FINAL!B232=0,"",[1]FINAL!B232)</f>
        <v>Berge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BUR</v>
      </c>
      <c r="F232" s="43">
        <f>IFERROR(VLOOKUP($E232,Table2!$B$1:$C$21,MATCH("MP",Table2!$B$1:$C$1,0),0),"")</f>
        <v>4</v>
      </c>
      <c r="G232" s="32">
        <f>IFERROR(VLOOKUP(A232,PlayingTime!$B$1:$Z$999,MATCH("Min",PlayingTime!$B$2:$Z$2,0),0),0)</f>
        <v>228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228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5</v>
      </c>
      <c r="X232" s="42" t="str">
        <f>API!M232&amp;" "&amp;API!V232</f>
        <v>Wesley Fofana</v>
      </c>
      <c r="Y232" s="42">
        <f>API!AC232</f>
        <v>0</v>
      </c>
    </row>
    <row r="233" spans="1:25">
      <c r="A233" s="31" t="str">
        <f>IF([1]FINAL!A233=0,"",[1]FINAL!A233)</f>
        <v>Dara O'Shea</v>
      </c>
      <c r="B233" s="31" t="str">
        <f>IF([1]FINAL!B233=0,"",[1]FINAL!B233)</f>
        <v>O'Shea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4</v>
      </c>
      <c r="G233" s="32">
        <f>IFERROR(VLOOKUP(A233,PlayingTime!$B$1:$Z$999,MATCH("Min",PlayingTime!$B$2:$Z$2,0),0),0)</f>
        <v>270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270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2</v>
      </c>
      <c r="X233" s="42" t="str">
        <f>API!M233&amp;" "&amp;API!V233</f>
        <v>Conor Gallagher</v>
      </c>
      <c r="Y233" s="42">
        <f>API!AC233</f>
        <v>11</v>
      </c>
    </row>
    <row r="234" spans="1:25">
      <c r="A234" s="31" t="str">
        <f>IF([1]FINAL!A234=0,"",[1]FINAL!A234)</f>
        <v>Marvelous Nakamba</v>
      </c>
      <c r="B234" s="31" t="str">
        <f>IF([1]FINAL!B234=0,"",[1]FINAL!B234)</f>
        <v>Nakamba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LUT</v>
      </c>
      <c r="F234" s="43">
        <f>IFERROR(VLOOKUP($E234,Table2!$B$1:$C$21,MATCH("MP",Table2!$B$1:$C$1,0),0),"")</f>
        <v>4</v>
      </c>
      <c r="G234" s="32">
        <f>IFERROR(VLOOKUP(A234,PlayingTime!$B$1:$Z$999,MATCH("Min",PlayingTime!$B$2:$Z$2,0),0),0)</f>
        <v>360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360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0.3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0.3</v>
      </c>
      <c r="V234" s="41">
        <f t="shared" si="15"/>
        <v>6</v>
      </c>
      <c r="X234" s="42" t="str">
        <f>API!M234&amp;" "&amp;API!V234</f>
        <v>Malo Gusto</v>
      </c>
      <c r="Y234" s="42">
        <f>API!AC234</f>
        <v>24</v>
      </c>
    </row>
    <row r="235" spans="1:25">
      <c r="A235" s="31" t="str">
        <f>IF([1]FINAL!A235=0,"",[1]FINAL!A235)</f>
        <v>Marvelous Nakamba</v>
      </c>
      <c r="B235" s="31" t="str">
        <f>IF([1]FINAL!B235=0,"",[1]FINAL!B235)</f>
        <v>Nakamba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4</v>
      </c>
      <c r="G235" s="32">
        <f>IFERROR(VLOOKUP(A235,PlayingTime!$B$1:$Z$999,MATCH("Min",PlayingTime!$B$2:$Z$2,0),0),0)</f>
        <v>360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360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6</v>
      </c>
      <c r="X235" s="42" t="str">
        <f>API!M235&amp;" "&amp;API!V235</f>
        <v>Reece James</v>
      </c>
      <c r="Y235" s="42">
        <f>API!AC235</f>
        <v>2</v>
      </c>
    </row>
    <row r="236" spans="1:25">
      <c r="A236" s="31" t="str">
        <f>IF([1]FINAL!A236=0,"",[1]FINAL!A236)</f>
        <v>James Garner</v>
      </c>
      <c r="B236" s="31" t="str">
        <f>IF([1]FINAL!B236=0,"",[1]FINAL!B236)</f>
        <v>Garner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EVE</v>
      </c>
      <c r="F236" s="43">
        <f>IFERROR(VLOOKUP($E236,Table2!$B$1:$C$21,MATCH("MP",Table2!$B$1:$C$1,0),0),"")</f>
        <v>5</v>
      </c>
      <c r="G236" s="32">
        <f>IFERROR(VLOOKUP(A236,PlayingTime!$B$1:$Z$999,MATCH("Min",PlayingTime!$B$2:$Z$2,0),0),0)</f>
        <v>347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347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0.5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0.5</v>
      </c>
      <c r="V236" s="41">
        <f t="shared" si="15"/>
        <v>8</v>
      </c>
      <c r="X236" s="42" t="str">
        <f>API!M236&amp;" "&amp;API!V236</f>
        <v>Romelu Lukaku Bolingoli</v>
      </c>
      <c r="Y236" s="42">
        <f>API!AC236</f>
        <v>0</v>
      </c>
    </row>
    <row r="237" spans="1:25">
      <c r="A237" s="31" t="str">
        <f>IF([1]FINAL!A237=0,"",[1]FINAL!A237)</f>
        <v>Jarrad Branthwaite</v>
      </c>
      <c r="B237" s="31" t="str">
        <f>IF([1]FINAL!B237=0,"",[1]FINAL!B237)</f>
        <v>Branthwaite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EVE</v>
      </c>
      <c r="F237" s="43">
        <f>IFERROR(VLOOKUP($E237,Table2!$B$1:$C$21,MATCH("MP",Table2!$B$1:$C$1,0),0),"")</f>
        <v>5</v>
      </c>
      <c r="G237" s="32">
        <f>IFERROR(VLOOKUP(A237,PlayingTime!$B$1:$Z$999,MATCH("Min",PlayingTime!$B$2:$Z$2,0),0),0)</f>
        <v>270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270</v>
      </c>
      <c r="L237" s="31">
        <f>IFERROR(VLOOKUP(A237,PlayerStats!$B$1:$Z$999,MATCH("xG",PlayerStats!$B$2:$Z$2,0),0),0)</f>
        <v>0.2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0.2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3</v>
      </c>
      <c r="X237" s="42" t="str">
        <f>API!M237&amp;" "&amp;API!V237</f>
        <v>Noni Madueke</v>
      </c>
      <c r="Y237" s="42">
        <f>API!AC237</f>
        <v>2</v>
      </c>
    </row>
    <row r="238" spans="1:25">
      <c r="A238" s="31" t="str">
        <f>IF([1]FINAL!A238=0,"",[1]FINAL!A238)</f>
        <v>Daniel Castelo Podence</v>
      </c>
      <c r="B238" s="31" t="str">
        <f>IF([1]FINAL!B238=0,"",[1]FINAL!B238)</f>
        <v>Podence</v>
      </c>
      <c r="C238" s="31" t="str">
        <f>IF([1]FINAL!C238=0,"",[1]FINAL!C238)</f>
        <v>Daniel Podence</v>
      </c>
      <c r="D238" s="31" t="str">
        <f>IF([1]FINAL!D238=0,"",[1]FINAL!D238)</f>
        <v/>
      </c>
      <c r="E238" s="42" t="str">
        <f>[1]FINAL!M238</f>
        <v>WOL</v>
      </c>
      <c r="F238" s="43">
        <f>IFERROR(VLOOKUP($E238,Table2!$B$1:$C$21,MATCH("MP",Table2!$B$1:$C$1,0),0),"")</f>
        <v>5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0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0</v>
      </c>
      <c r="X238" s="42" t="str">
        <f>API!M238&amp;" "&amp;API!V238</f>
        <v>Mykhailo Mudryk</v>
      </c>
      <c r="Y238" s="42">
        <f>API!AC238</f>
        <v>5</v>
      </c>
    </row>
    <row r="239" spans="1:25">
      <c r="A239" s="31" t="str">
        <f>IF([1]FINAL!A239=0,"",[1]FINAL!A239)</f>
        <v>Gonçalo Manuel Ganchinho Guedes</v>
      </c>
      <c r="B239" s="31" t="str">
        <f>IF([1]FINAL!B239=0,"",[1]FINAL!B239)</f>
        <v>Guedes</v>
      </c>
      <c r="C239" s="31" t="str">
        <f>IF([1]FINAL!C239=0,"",[1]FINAL!C239)</f>
        <v>Gonçalo Guedes</v>
      </c>
      <c r="D239" s="31" t="str">
        <f>IF([1]FINAL!D239=0,"",[1]FINAL!D239)</f>
        <v/>
      </c>
      <c r="E239" s="42" t="str">
        <f>[1]FINAL!M239</f>
        <v>WOL</v>
      </c>
      <c r="F239" s="43">
        <f>IFERROR(VLOOKUP($E239,Table2!$B$1:$C$21,MATCH("MP",Table2!$B$1:$C$1,0),0),"")</f>
        <v>5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0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</v>
      </c>
      <c r="V239" s="41">
        <f t="shared" si="15"/>
        <v>0</v>
      </c>
      <c r="X239" s="42" t="str">
        <f>API!M239&amp;" "&amp;API!V239</f>
        <v>Nicolas Jackson</v>
      </c>
      <c r="Y239" s="42">
        <f>API!AC239</f>
        <v>11</v>
      </c>
    </row>
    <row r="240" spans="1:25">
      <c r="A240" s="31" t="str">
        <f>IF([1]FINAL!A240=0,"",[1]FINAL!A240)</f>
        <v>Luke Cundle</v>
      </c>
      <c r="B240" s="31" t="str">
        <f>IF([1]FINAL!B240=0,"",[1]FINAL!B240)</f>
        <v>Cundle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WOL</v>
      </c>
      <c r="F240" s="43">
        <f>IFERROR(VLOOKUP($E240,Table2!$B$1:$C$21,MATCH("MP",Table2!$B$1:$C$1,0),0),"")</f>
        <v>5</v>
      </c>
      <c r="G240" s="32">
        <f>IFERROR(VLOOKUP(A240,PlayingTime!$B$1:$Z$999,MATCH("Min",PlayingTime!$B$2:$Z$2,0),0),0)</f>
        <v>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0</v>
      </c>
      <c r="X240" s="42" t="str">
        <f>API!M240&amp;" "&amp;API!V240</f>
        <v>Christopher Nkunku</v>
      </c>
      <c r="Y240" s="42">
        <f>API!AC240</f>
        <v>0</v>
      </c>
    </row>
    <row r="241" spans="1:25">
      <c r="A241" s="31" t="str">
        <f>IF([1]FINAL!A241=0,"",[1]FINAL!A241)</f>
        <v>Francisco Jorge Tomás Oliveira</v>
      </c>
      <c r="B241" s="31" t="str">
        <f>IF([1]FINAL!B241=0,"",[1]FINAL!B241)</f>
        <v>Chiquinho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WOL</v>
      </c>
      <c r="F241" s="43">
        <f>IFERROR(VLOOKUP($E241,Table2!$B$1:$C$21,MATCH("MP",Table2!$B$1:$C$1,0),0),"")</f>
        <v>5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0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</v>
      </c>
      <c r="V241" s="41">
        <f t="shared" si="15"/>
        <v>0</v>
      </c>
      <c r="X241" s="42" t="str">
        <f>API!M241&amp;" "&amp;API!V241</f>
        <v>Christian Pulisic</v>
      </c>
      <c r="Y241" s="42">
        <f>API!AC241</f>
        <v>0</v>
      </c>
    </row>
    <row r="242" spans="1:25">
      <c r="A242" s="31" t="str">
        <f>IF([1]FINAL!A242=0,"",[1]FINAL!A242)</f>
        <v>Matija Šarkić</v>
      </c>
      <c r="B242" s="31" t="str">
        <f>IF([1]FINAL!B242=0,"",[1]FINAL!B242)</f>
        <v>Šarkić</v>
      </c>
      <c r="C242" s="31" t="str">
        <f>IF([1]FINAL!C242=0,"",[1]FINAL!C242)</f>
        <v>Sarkic</v>
      </c>
      <c r="D242" s="31" t="str">
        <f>IF([1]FINAL!D242=0,"",[1]FINAL!D242)</f>
        <v/>
      </c>
      <c r="E242" s="42" t="str">
        <f>[1]FINAL!M242</f>
        <v>WOL</v>
      </c>
      <c r="F242" s="43">
        <f>IFERROR(VLOOKUP($E242,Table2!$B$1:$C$21,MATCH("MP",Table2!$B$1:$C$1,0),0),"")</f>
        <v>5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0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0</v>
      </c>
      <c r="X242" s="42" t="str">
        <f>API!M242&amp;" "&amp;API!V242</f>
        <v>Malang Sarr</v>
      </c>
      <c r="Y242" s="42">
        <f>API!AC242</f>
        <v>0</v>
      </c>
    </row>
    <row r="243" spans="1:25">
      <c r="A243" s="31" t="str">
        <f>IF([1]FINAL!A243=0,"",[1]FINAL!A243)</f>
        <v>Toti António Gomes</v>
      </c>
      <c r="B243" s="31" t="str">
        <f>IF([1]FINAL!B243=0,"",[1]FINAL!B243)</f>
        <v>Toti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WOL</v>
      </c>
      <c r="F243" s="43">
        <f>IFERROR(VLOOKUP($E243,Table2!$B$1:$C$21,MATCH("MP",Table2!$B$1:$C$1,0),0),"")</f>
        <v>5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2</v>
      </c>
      <c r="X243" s="42" t="str">
        <f>API!M243&amp;" "&amp;API!V243</f>
        <v>Gabriel Słonina</v>
      </c>
      <c r="Y243" s="42">
        <f>API!AC243</f>
        <v>0</v>
      </c>
    </row>
    <row r="244" spans="1:25">
      <c r="A244" s="31" t="str">
        <f>IF([1]FINAL!A244=0,"",[1]FINAL!A244)</f>
        <v>Matt Doherty</v>
      </c>
      <c r="B244" s="31" t="str">
        <f>IF([1]FINAL!B244=0,"",[1]FINAL!B244)</f>
        <v>Doherty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WOL</v>
      </c>
      <c r="F244" s="43">
        <f>IFERROR(VLOOKUP($E244,Table2!$B$1:$C$21,MATCH("MP",Table2!$B$1:$C$1,0),0),"")</f>
        <v>5</v>
      </c>
      <c r="G244" s="32">
        <f>IFERROR(VLOOKUP(A244,PlayingTime!$B$1:$Z$999,MATCH("Min",PlayingTime!$B$2:$Z$2,0),0),0)</f>
        <v>31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31</v>
      </c>
      <c r="L244" s="31">
        <f>IFERROR(VLOOKUP(A244,PlayerStats!$B$1:$Z$999,MATCH("xG",PlayerStats!$B$2:$Z$2,0),0),0)</f>
        <v>0.1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0.1</v>
      </c>
      <c r="Q244" s="31">
        <f>IFERROR(VLOOKUP(A244,PlayerStats!$B$1:$Z$999,MATCH("xAG",PlayerStats!$B$2:$Z$2,0),0),0)</f>
        <v>0.1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0.1</v>
      </c>
      <c r="V244" s="41">
        <f t="shared" si="15"/>
        <v>0</v>
      </c>
      <c r="X244" s="42" t="str">
        <f>API!M244&amp;" "&amp;API!V244</f>
        <v>Raheem Sterling</v>
      </c>
      <c r="Y244" s="42">
        <f>API!AC244</f>
        <v>27</v>
      </c>
    </row>
    <row r="245" spans="1:25">
      <c r="A245" s="31" t="str">
        <f>IF([1]FINAL!A245=0,"",[1]FINAL!A245)</f>
        <v>Jonathan Castro Otto</v>
      </c>
      <c r="B245" s="31" t="str">
        <f>IF([1]FINAL!B245=0,"",[1]FINAL!B245)</f>
        <v>J.Otto</v>
      </c>
      <c r="C245" s="31" t="str">
        <f>IF([1]FINAL!C245=0,"",[1]FINAL!C245)</f>
        <v>Jonny Castro</v>
      </c>
      <c r="D245" s="31" t="str">
        <f>IF([1]FINAL!D245=0,"",[1]FINAL!D245)</f>
        <v/>
      </c>
      <c r="E245" s="42" t="str">
        <f>[1]FINAL!M245</f>
        <v>WOL</v>
      </c>
      <c r="F245" s="43">
        <f>IFERROR(VLOOKUP($E245,Table2!$B$1:$C$21,MATCH("MP",Table2!$B$1:$C$1,0),0),"")</f>
        <v>5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0</v>
      </c>
      <c r="X245" s="42" t="str">
        <f>API!M245&amp;" "&amp;API!V245</f>
        <v>Thiago Emiliano da Silva</v>
      </c>
      <c r="Y245" s="42">
        <f>API!AC245</f>
        <v>17</v>
      </c>
    </row>
    <row r="246" spans="1:25">
      <c r="A246" s="31" t="str">
        <f>IF([1]FINAL!A246=0,"",[1]FINAL!A246)</f>
        <v>Danny Ings</v>
      </c>
      <c r="B246" s="31" t="str">
        <f>IF([1]FINAL!B246=0,"",[1]FINAL!B246)</f>
        <v>Ings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WHU</v>
      </c>
      <c r="F246" s="43">
        <f>IFERROR(VLOOKUP($E246,Table2!$B$1:$C$21,MATCH("MP",Table2!$B$1:$C$1,0),0),"")</f>
        <v>5</v>
      </c>
      <c r="G246" s="32">
        <f>IFERROR(VLOOKUP(A246,PlayingTime!$B$1:$Z$999,MATCH("Min",PlayingTime!$B$2:$Z$2,0),0),0)</f>
        <v>34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34</v>
      </c>
      <c r="L246" s="31">
        <f>IFERROR(VLOOKUP(A246,PlayerStats!$B$1:$Z$999,MATCH("xG",PlayerStats!$B$2:$Z$2,0),0),0)</f>
        <v>0.1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0.1</v>
      </c>
      <c r="Q246" s="31">
        <f>IFERROR(VLOOKUP(A246,PlayerStats!$B$1:$Z$999,MATCH("xAG",PlayerStats!$B$2:$Z$2,0),0),0)</f>
        <v>0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</v>
      </c>
      <c r="V246" s="41">
        <f t="shared" si="15"/>
        <v>4</v>
      </c>
      <c r="X246" s="42" t="str">
        <f>API!M246&amp;" "&amp;API!V246</f>
        <v>Hakim Ziyech</v>
      </c>
      <c r="Y246" s="42">
        <f>API!AC246</f>
        <v>0</v>
      </c>
    </row>
    <row r="247" spans="1:25">
      <c r="A247" s="31" t="str">
        <f>IF([1]FINAL!A247=0,"",[1]FINAL!A247)</f>
        <v>Maxwel Cornet</v>
      </c>
      <c r="B247" s="31" t="str">
        <f>IF([1]FINAL!B247=0,"",[1]FINAL!B247)</f>
        <v>Cornet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WHU</v>
      </c>
      <c r="F247" s="43">
        <f>IFERROR(VLOOKUP($E247,Table2!$B$1:$C$21,MATCH("MP",Table2!$B$1:$C$1,0),0),"")</f>
        <v>5</v>
      </c>
      <c r="G247" s="32">
        <f>IFERROR(VLOOKUP(A247,PlayingTime!$B$1:$Z$999,MATCH("Min",PlayingTime!$B$2:$Z$2,0),0),0)</f>
        <v>1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1</v>
      </c>
      <c r="X247" s="42" t="str">
        <f>API!M247&amp;" "&amp;API!V247</f>
        <v>Cole Palmer</v>
      </c>
      <c r="Y247" s="42">
        <f>API!AC247</f>
        <v>3</v>
      </c>
    </row>
    <row r="248" spans="1:25">
      <c r="A248" s="31" t="str">
        <f>IF([1]FINAL!A248=0,"",[1]FINAL!A248)</f>
        <v>Flynn Downes</v>
      </c>
      <c r="B248" s="31" t="str">
        <f>IF([1]FINAL!B248=0,"",[1]FINAL!B248)</f>
        <v>Downes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WHU</v>
      </c>
      <c r="F248" s="43">
        <f>IFERROR(VLOOKUP($E248,Table2!$B$1:$C$21,MATCH("MP",Table2!$B$1:$C$1,0),0),"")</f>
        <v>5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0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</v>
      </c>
      <c r="V248" s="41">
        <f t="shared" si="15"/>
        <v>0</v>
      </c>
      <c r="X248" s="42" t="str">
        <f>API!M248&amp;" "&amp;API!V248</f>
        <v>Ângelo Gabriel Borges Damaceno</v>
      </c>
      <c r="Y248" s="42">
        <f>API!AC248</f>
        <v>0</v>
      </c>
    </row>
    <row r="249" spans="1:25">
      <c r="A249" s="31" t="str">
        <f>IF([1]FINAL!A249=0,"",[1]FINAL!A249)</f>
        <v>Conor Coventry</v>
      </c>
      <c r="B249" s="31" t="str">
        <f>IF([1]FINAL!B249=0,"",[1]FINAL!B249)</f>
        <v>Coventry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WHU</v>
      </c>
      <c r="F249" s="43">
        <f>IFERROR(VLOOKUP($E249,Table2!$B$1:$C$21,MATCH("MP",Table2!$B$1:$C$1,0),0),"")</f>
        <v>5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0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0</v>
      </c>
      <c r="X249" s="42" t="str">
        <f>API!M249&amp;" "&amp;API!V249</f>
        <v>Ian Maatsen</v>
      </c>
      <c r="Y249" s="42">
        <f>API!AC249</f>
        <v>3</v>
      </c>
    </row>
    <row r="250" spans="1:25">
      <c r="A250" s="31" t="str">
        <f>IF([1]FINAL!A250=0,"",[1]FINAL!A250)</f>
        <v>Lukasz Fabianski</v>
      </c>
      <c r="B250" s="31" t="str">
        <f>IF([1]FINAL!B250=0,"",[1]FINAL!B250)</f>
        <v>Fabianski</v>
      </c>
      <c r="C250" s="31" t="str">
        <f>IF([1]FINAL!C250=0,"",[1]FINAL!C250)</f>
        <v>Łukasz Fabiański</v>
      </c>
      <c r="D250" s="31" t="str">
        <f>IF([1]FINAL!D250=0,"",[1]FINAL!D250)</f>
        <v/>
      </c>
      <c r="E250" s="42" t="str">
        <f>[1]FINAL!M250</f>
        <v>WHU</v>
      </c>
      <c r="F250" s="43">
        <f>IFERROR(VLOOKUP($E250,Table2!$B$1:$C$21,MATCH("MP",Table2!$B$1:$C$1,0),0),"")</f>
        <v>5</v>
      </c>
      <c r="G250" s="32">
        <f>IFERROR(VLOOKUP(A250,PlayingTime!$B$1:$Z$999,MATCH("Min",PlayingTime!$B$2:$Z$2,0),0),0)</f>
        <v>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0</v>
      </c>
      <c r="X250" s="42" t="str">
        <f>API!M250&amp;" "&amp;API!V250</f>
        <v>Axel Disasi</v>
      </c>
      <c r="Y250" s="42">
        <f>API!AC250</f>
        <v>24</v>
      </c>
    </row>
    <row r="251" spans="1:25">
      <c r="A251" s="31" t="str">
        <f>IF([1]FINAL!A251=0,"",[1]FINAL!A251)</f>
        <v>Gianluca Scamacca</v>
      </c>
      <c r="B251" s="31" t="str">
        <f>IF([1]FINAL!B251=0,"",[1]FINAL!B251)</f>
        <v>Scamacca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WHU</v>
      </c>
      <c r="F251" s="43">
        <f>IFERROR(VLOOKUP($E251,Table2!$B$1:$C$21,MATCH("MP",Table2!$B$1:$C$1,0),0),"")</f>
        <v>5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0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0</v>
      </c>
      <c r="X251" s="42" t="str">
        <f>API!M251&amp;" "&amp;API!V251</f>
        <v>Lesley Ugochukwu</v>
      </c>
      <c r="Y251" s="42">
        <f>API!AC251</f>
        <v>5</v>
      </c>
    </row>
    <row r="252" spans="1:25">
      <c r="A252" s="31" t="str">
        <f>IF([1]FINAL!A252=0,"",[1]FINAL!A252)</f>
        <v>Divin Mubama</v>
      </c>
      <c r="B252" s="31" t="str">
        <f>IF([1]FINAL!B252=0,"",[1]FINAL!B252)</f>
        <v>Mubama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WHU</v>
      </c>
      <c r="F252" s="43">
        <f>IFERROR(VLOOKUP($E252,Table2!$B$1:$C$21,MATCH("MP",Table2!$B$1:$C$1,0),0),"")</f>
        <v>5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0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0</v>
      </c>
      <c r="X252" s="42" t="str">
        <f>API!M252&amp;" "&amp;API!V252</f>
        <v>Mason Burstow</v>
      </c>
      <c r="Y252" s="42">
        <f>API!AC252</f>
        <v>2</v>
      </c>
    </row>
    <row r="253" spans="1:25">
      <c r="A253" s="31" t="str">
        <f>IF([1]FINAL!A253=0,"",[1]FINAL!A253)</f>
        <v>Thilo Kehrer</v>
      </c>
      <c r="B253" s="31" t="str">
        <f>IF([1]FINAL!B253=0,"",[1]FINAL!B253)</f>
        <v>Kehrer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WHU</v>
      </c>
      <c r="F253" s="43">
        <f>IFERROR(VLOOKUP($E253,Table2!$B$1:$C$21,MATCH("MP",Table2!$B$1:$C$1,0),0),"")</f>
        <v>5</v>
      </c>
      <c r="G253" s="32">
        <f>IFERROR(VLOOKUP(A253,PlayingTime!$B$1:$Z$999,MATCH("Min",PlayingTime!$B$2:$Z$2,0),0),0)</f>
        <v>21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21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2</v>
      </c>
      <c r="X253" s="42" t="str">
        <f>API!M253&amp;" "&amp;API!V253</f>
        <v>Lucas Bergström</v>
      </c>
      <c r="Y253" s="42">
        <f>API!AC253</f>
        <v>0</v>
      </c>
    </row>
    <row r="254" spans="1:25">
      <c r="A254" s="31" t="str">
        <f>IF([1]FINAL!A254=0,"",[1]FINAL!A254)</f>
        <v>Aaron Cresswell</v>
      </c>
      <c r="B254" s="31" t="str">
        <f>IF([1]FINAL!B254=0,"",[1]FINAL!B254)</f>
        <v>Cresswell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WHU</v>
      </c>
      <c r="F254" s="43">
        <f>IFERROR(VLOOKUP($E254,Table2!$B$1:$C$21,MATCH("MP",Table2!$B$1:$C$1,0),0),"")</f>
        <v>5</v>
      </c>
      <c r="G254" s="32">
        <f>IFERROR(VLOOKUP(A254,PlayingTime!$B$1:$Z$999,MATCH("Min",PlayingTime!$B$2:$Z$2,0),0),0)</f>
        <v>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0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0</v>
      </c>
      <c r="X254" s="42" t="str">
        <f>API!M254&amp;" "&amp;API!V254</f>
        <v>Roméo Lavia</v>
      </c>
      <c r="Y254" s="42">
        <f>API!AC254</f>
        <v>0</v>
      </c>
    </row>
    <row r="255" spans="1:25">
      <c r="A255" s="31" t="str">
        <f>IF([1]FINAL!A255=0,"",[1]FINAL!A255)</f>
        <v>Ben Johnson</v>
      </c>
      <c r="B255" s="31" t="str">
        <f>IF([1]FINAL!B255=0,"",[1]FINAL!B255)</f>
        <v>Johnson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WHU</v>
      </c>
      <c r="F255" s="43">
        <f>IFERROR(VLOOKUP($E255,Table2!$B$1:$C$21,MATCH("MP",Table2!$B$1:$C$1,0),0),"")</f>
        <v>5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0</v>
      </c>
      <c r="X255" s="42" t="str">
        <f>API!M255&amp;" "&amp;API!V255</f>
        <v>Bashir Humphreys</v>
      </c>
      <c r="Y255" s="42">
        <f>API!AC255</f>
        <v>0</v>
      </c>
    </row>
    <row r="256" spans="1:25">
      <c r="A256" s="31" t="str">
        <f>IF([1]FINAL!A256=0,"",[1]FINAL!A256)</f>
        <v>Ben Davies</v>
      </c>
      <c r="B256" s="31" t="str">
        <f>IF([1]FINAL!B256=0,"",[1]FINAL!B256)</f>
        <v>Davies</v>
      </c>
      <c r="C256" s="31" t="str">
        <f>IF([1]FINAL!C256=0,"",[1]FINAL!C256)</f>
        <v>Ben T Davies</v>
      </c>
      <c r="D256" s="31" t="str">
        <f>IF([1]FINAL!D256=0,"",[1]FINAL!D256)</f>
        <v/>
      </c>
      <c r="E256" s="42" t="str">
        <f>[1]FINAL!M256</f>
        <v>TOT</v>
      </c>
      <c r="F256" s="43">
        <f>IFERROR(VLOOKUP($E256,Table2!$B$1:$C$21,MATCH("MP",Table2!$B$1:$C$1,0),0),"")</f>
        <v>5</v>
      </c>
      <c r="G256" s="32">
        <f>IFERROR(VLOOKUP(A256,PlayingTime!$B$1:$Z$999,MATCH("Min",PlayingTime!$B$2:$Z$2,0),0),0)</f>
        <v>30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30</v>
      </c>
      <c r="L256" s="31">
        <f>IFERROR(VLOOKUP(A256,PlayerStats!$B$1:$Z$999,MATCH("xG",PlayerStats!$B$2:$Z$2,0),0),0)</f>
        <v>0.6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0.6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5</v>
      </c>
      <c r="X256" s="42" t="str">
        <f>API!M256&amp;" "&amp;API!V256</f>
        <v>Deivid Washington de Souza Eugênio</v>
      </c>
      <c r="Y256" s="42">
        <f>API!AC256</f>
        <v>0</v>
      </c>
    </row>
    <row r="257" spans="1:25">
      <c r="A257" s="31" t="str">
        <f>IF([1]FINAL!A257=0,"",[1]FINAL!A257)</f>
        <v>Rodrigo Bentancur</v>
      </c>
      <c r="B257" s="31" t="str">
        <f>IF([1]FINAL!B257=0,"",[1]FINAL!B257)</f>
        <v>Bentancur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TOT</v>
      </c>
      <c r="F257" s="43">
        <f>IFERROR(VLOOKUP($E257,Table2!$B$1:$C$21,MATCH("MP",Table2!$B$1:$C$1,0),0),"")</f>
        <v>5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0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0</v>
      </c>
      <c r="X257" s="42" t="str">
        <f>API!M257&amp;" "&amp;API!V257</f>
        <v>Eddie Beach</v>
      </c>
      <c r="Y257" s="42">
        <f>API!AC257</f>
        <v>0</v>
      </c>
    </row>
    <row r="258" spans="1:25">
      <c r="A258" s="31" t="str">
        <f>IF([1]FINAL!A258=0,"",[1]FINAL!A258)</f>
        <v>Bryan Gil Salvatierra</v>
      </c>
      <c r="B258" s="31" t="str">
        <f>IF([1]FINAL!B258=0,"",[1]FINAL!B258)</f>
        <v>Bryan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TOT</v>
      </c>
      <c r="F258" s="43">
        <f>IFERROR(VLOOKUP($E258,Table2!$B$1:$C$21,MATCH("MP",Table2!$B$1:$C$1,0),0),"")</f>
        <v>5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0</v>
      </c>
      <c r="X258" s="42" t="str">
        <f>API!M258&amp;" "&amp;API!V258</f>
        <v>Diego Manuel Jadon da Silva Moreira</v>
      </c>
      <c r="Y258" s="42">
        <f>API!AC258</f>
        <v>0</v>
      </c>
    </row>
    <row r="259" spans="1:25">
      <c r="A259" s="31" t="str">
        <f>IF([1]FINAL!A259=0,"",[1]FINAL!A259)</f>
        <v>Hugo Lloris</v>
      </c>
      <c r="B259" s="31" t="str">
        <f>IF([1]FINAL!B259=0,"",[1]FINAL!B259)</f>
        <v>Lloris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TOT</v>
      </c>
      <c r="F259" s="43">
        <f>IFERROR(VLOOKUP($E259,Table2!$B$1:$C$21,MATCH("MP",Table2!$B$1:$C$1,0),0),"")</f>
        <v>5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0</v>
      </c>
      <c r="X259" s="42" t="str">
        <f>API!M259&amp;" "&amp;API!V259</f>
        <v>Djordje Petrovic</v>
      </c>
      <c r="Y259" s="42">
        <f>API!AC259</f>
        <v>0</v>
      </c>
    </row>
    <row r="260" spans="1:25">
      <c r="A260" s="31" t="str">
        <f>IF([1]FINAL!A260=0,"",[1]FINAL!A260)</f>
        <v>Fraser Forster</v>
      </c>
      <c r="B260" s="31" t="str">
        <f>IF([1]FINAL!B260=0,"",[1]FINAL!B260)</f>
        <v>Forster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TOT</v>
      </c>
      <c r="F260" s="43">
        <f>IFERROR(VLOOKUP($E260,Table2!$B$1:$C$21,MATCH("MP",Table2!$B$1:$C$1,0),0),"")</f>
        <v>5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0</v>
      </c>
      <c r="X260" s="42" t="str">
        <f>API!M260&amp;" "&amp;API!V260</f>
        <v>Alfie Gilchrist</v>
      </c>
      <c r="Y260" s="42">
        <f>API!AC260</f>
        <v>0</v>
      </c>
    </row>
    <row r="261" spans="1:25">
      <c r="A261" s="31" t="str">
        <f>IF([1]FINAL!A261=0,"",[1]FINAL!A261)</f>
        <v>Brandon Austin</v>
      </c>
      <c r="B261" s="31" t="str">
        <f>IF([1]FINAL!B261=0,"",[1]FINAL!B261)</f>
        <v>Austin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TOT</v>
      </c>
      <c r="F261" s="43">
        <f>IFERROR(VLOOKUP($E261,Table2!$B$1:$C$21,MATCH("MP",Table2!$B$1:$C$1,0),0),"")</f>
        <v>5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0</v>
      </c>
      <c r="X261" s="42" t="str">
        <f>API!M261&amp;" "&amp;API!V261</f>
        <v>Ronnie Stutter</v>
      </c>
      <c r="Y261" s="42">
        <f>API!AC261</f>
        <v>0</v>
      </c>
    </row>
    <row r="262" spans="1:25">
      <c r="A262" s="31" t="str">
        <f>IF([1]FINAL!A262=0,"",[1]FINAL!A262)</f>
        <v>Harry Kane</v>
      </c>
      <c r="B262" s="31" t="str">
        <f>IF([1]FINAL!B262=0,"",[1]FINAL!B262)</f>
        <v>Kane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TOT</v>
      </c>
      <c r="F262" s="43">
        <f>IFERROR(VLOOKUP($E262,Table2!$B$1:$C$21,MATCH("MP",Table2!$B$1:$C$1,0),0),"")</f>
        <v>5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0</v>
      </c>
      <c r="X262" s="42" t="str">
        <f>API!M262&amp;" "&amp;API!V262</f>
        <v>Alex Matos</v>
      </c>
      <c r="Y262" s="42">
        <f>API!AC262</f>
        <v>0</v>
      </c>
    </row>
    <row r="263" spans="1:25">
      <c r="A263" s="31" t="str">
        <f>IF([1]FINAL!A263=0,"",[1]FINAL!A263)</f>
        <v>Ryan Sessegnon</v>
      </c>
      <c r="B263" s="31" t="str">
        <f>IF([1]FINAL!B263=0,"",[1]FINAL!B263)</f>
        <v>Sessegnon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TOT</v>
      </c>
      <c r="F263" s="43">
        <f>IFERROR(VLOOKUP($E263,Table2!$B$1:$C$21,MATCH("MP",Table2!$B$1:$C$1,0),0),"")</f>
        <v>5</v>
      </c>
      <c r="G263" s="32">
        <f>IFERROR(VLOOKUP(A263,PlayingTime!$B$1:$Z$999,MATCH("Min",PlayingTime!$B$2:$Z$2,0),0),0)</f>
        <v>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0</v>
      </c>
      <c r="X263" s="42" t="str">
        <f>API!M263&amp;" "&amp;API!V263</f>
        <v>Rob Holding</v>
      </c>
      <c r="Y263" s="42">
        <f>API!AC263</f>
        <v>0</v>
      </c>
    </row>
    <row r="264" spans="1:25">
      <c r="A264" s="31" t="str">
        <f>IF([1]FINAL!A264=0,"",[1]FINAL!A264)</f>
        <v>Eric Dier</v>
      </c>
      <c r="B264" s="31" t="str">
        <f>IF([1]FINAL!B264=0,"",[1]FINAL!B264)</f>
        <v>Dier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TOT</v>
      </c>
      <c r="F264" s="43">
        <f>IFERROR(VLOOKUP($E264,Table2!$B$1:$C$21,MATCH("MP",Table2!$B$1:$C$1,0),0),"")</f>
        <v>5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0</v>
      </c>
      <c r="X264" s="42" t="str">
        <f>API!M264&amp;" "&amp;API!V264</f>
        <v>Naouirou Ahamada</v>
      </c>
      <c r="Y264" s="42">
        <f>API!AC264</f>
        <v>3</v>
      </c>
    </row>
    <row r="265" spans="1:25">
      <c r="A265" s="31" t="str">
        <f>IF([1]FINAL!A265=0,"",[1]FINAL!A265)</f>
        <v>Japhet Tanganga</v>
      </c>
      <c r="B265" s="31" t="str">
        <f>IF([1]FINAL!B265=0,"",[1]FINAL!B265)</f>
        <v>Tanganga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TOT</v>
      </c>
      <c r="F265" s="43">
        <f>IFERROR(VLOOKUP($E265,Table2!$B$1:$C$21,MATCH("MP",Table2!$B$1:$C$1,0),0),"")</f>
        <v>5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0</v>
      </c>
      <c r="X265" s="42" t="str">
        <f>API!M265&amp;" "&amp;API!V265</f>
        <v>Joachim Andersen</v>
      </c>
      <c r="Y265" s="42">
        <f>API!AC265</f>
        <v>24</v>
      </c>
    </row>
    <row r="266" spans="1:25">
      <c r="A266" s="31" t="str">
        <f>IF([1]FINAL!A266=0,"",[1]FINAL!A266)</f>
        <v>Djed Spence</v>
      </c>
      <c r="B266" s="31" t="str">
        <f>IF([1]FINAL!B266=0,"",[1]FINAL!B266)</f>
        <v>Spence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TOT</v>
      </c>
      <c r="F266" s="43">
        <f>IFERROR(VLOOKUP($E266,Table2!$B$1:$C$21,MATCH("MP",Table2!$B$1:$C$1,0),0),"")</f>
        <v>5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0</v>
      </c>
      <c r="X266" s="42" t="str">
        <f>API!M266&amp;" "&amp;API!V266</f>
        <v>Jordan Ayew</v>
      </c>
      <c r="Y266" s="42">
        <f>API!AC266</f>
        <v>15</v>
      </c>
    </row>
    <row r="267" spans="1:25">
      <c r="A267" s="31" t="str">
        <f>IF([1]FINAL!A267=0,"",[1]FINAL!A267)</f>
        <v>Joe Rodon</v>
      </c>
      <c r="B267" s="31" t="str">
        <f>IF([1]FINAL!B267=0,"",[1]FINAL!B267)</f>
        <v>Rodon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TOT</v>
      </c>
      <c r="F267" s="43">
        <f>IFERROR(VLOOKUP($E267,Table2!$B$1:$C$21,MATCH("MP",Table2!$B$1:$C$1,0),0),"")</f>
        <v>5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0</v>
      </c>
      <c r="X267" s="42" t="str">
        <f>API!M267&amp;" "&amp;API!V267</f>
        <v>Nathaniel Clyne</v>
      </c>
      <c r="Y267" s="42">
        <f>API!AC267</f>
        <v>0</v>
      </c>
    </row>
    <row r="268" spans="1:25">
      <c r="A268" s="31" t="str">
        <f>IF([1]FINAL!A268=0,"",[1]FINAL!A268)</f>
        <v>Oliver McBurnie</v>
      </c>
      <c r="B268" s="31" t="str">
        <f>IF([1]FINAL!B268=0,"",[1]FINAL!B268)</f>
        <v>McBurnie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SHU</v>
      </c>
      <c r="F268" s="43">
        <f>IFERROR(VLOOKUP($E268,Table2!$B$1:$C$21,MATCH("MP",Table2!$B$1:$C$1,0),0),"")</f>
        <v>5</v>
      </c>
      <c r="G268" s="32">
        <f>IFERROR(VLOOKUP(A268,PlayingTime!$B$1:$Z$999,MATCH("Min",PlayingTime!$B$2:$Z$2,0),0),0)</f>
        <v>199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199</v>
      </c>
      <c r="L268" s="31">
        <f>IFERROR(VLOOKUP(A268,PlayerStats!$B$1:$Z$999,MATCH("xG",PlayerStats!$B$2:$Z$2,0),0),0)</f>
        <v>0.6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0.6</v>
      </c>
      <c r="Q268" s="31">
        <f>IFERROR(VLOOKUP(A268,PlayerStats!$B$1:$Z$999,MATCH("xAG",PlayerStats!$B$2:$Z$2,0),0),0)</f>
        <v>0.4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0.4</v>
      </c>
      <c r="V268" s="41">
        <f t="shared" si="19"/>
        <v>5</v>
      </c>
      <c r="X268" s="42" t="str">
        <f>API!M268&amp;" "&amp;API!V268</f>
        <v>Cheick Doucouré</v>
      </c>
      <c r="Y268" s="42">
        <f>API!AC268</f>
        <v>10</v>
      </c>
    </row>
    <row r="269" spans="1:25">
      <c r="A269" s="31" t="str">
        <f>IF([1]FINAL!A269=0,"",[1]FINAL!A269)</f>
        <v>Jayden Bogle</v>
      </c>
      <c r="B269" s="31" t="str">
        <f>IF([1]FINAL!B269=0,"",[1]FINAL!B269)</f>
        <v>Bogle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SHU</v>
      </c>
      <c r="F269" s="43">
        <f>IFERROR(VLOOKUP($E269,Table2!$B$1:$C$21,MATCH("MP",Table2!$B$1:$C$1,0),0),"")</f>
        <v>5</v>
      </c>
      <c r="G269" s="32">
        <f>IFERROR(VLOOKUP(A269,PlayingTime!$B$1:$Z$999,MATCH("Min",PlayingTime!$B$2:$Z$2,0),0),0)</f>
        <v>105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105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0.2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0.2</v>
      </c>
      <c r="V269" s="41">
        <f t="shared" si="19"/>
        <v>13</v>
      </c>
      <c r="X269" s="42" t="str">
        <f>API!M269&amp;" "&amp;API!V269</f>
        <v>Malcolm Ebiowei</v>
      </c>
      <c r="Y269" s="42">
        <f>API!AC269</f>
        <v>0</v>
      </c>
    </row>
    <row r="270" spans="1:25">
      <c r="A270" s="31" t="str">
        <f>IF([1]FINAL!A270=0,"",[1]FINAL!A270)</f>
        <v>William Osula</v>
      </c>
      <c r="B270" s="31" t="str">
        <f>IF([1]FINAL!B270=0,"",[1]FINAL!B270)</f>
        <v>Osula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SHU</v>
      </c>
      <c r="F270" s="43">
        <f>IFERROR(VLOOKUP($E270,Table2!$B$1:$C$21,MATCH("MP",Table2!$B$1:$C$1,0),0),"")</f>
        <v>5</v>
      </c>
      <c r="G270" s="32">
        <f>IFERROR(VLOOKUP(A270,PlayingTime!$B$1:$Z$999,MATCH("Min",PlayingTime!$B$2:$Z$2,0),0),0)</f>
        <v>233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233</v>
      </c>
      <c r="L270" s="31">
        <f>IFERROR(VLOOKUP(A270,PlayerStats!$B$1:$Z$999,MATCH("xG",PlayerStats!$B$2:$Z$2,0),0),0)</f>
        <v>0.3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0.3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4</v>
      </c>
      <c r="X270" s="42" t="str">
        <f>API!M270&amp;" "&amp;API!V270</f>
        <v>Odsonne Edouard</v>
      </c>
      <c r="Y270" s="42">
        <f>API!AC270</f>
        <v>32</v>
      </c>
    </row>
    <row r="271" spans="1:25">
      <c r="A271" s="31" t="str">
        <f>IF([1]FINAL!A271=0,"",[1]FINAL!A271)</f>
        <v>Oliver Norwood</v>
      </c>
      <c r="B271" s="31" t="str">
        <f>IF([1]FINAL!B271=0,"",[1]FINAL!B271)</f>
        <v>Norwood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SHU</v>
      </c>
      <c r="F271" s="43">
        <f>IFERROR(VLOOKUP($E271,Table2!$B$1:$C$21,MATCH("MP",Table2!$B$1:$C$1,0),0),"")</f>
        <v>5</v>
      </c>
      <c r="G271" s="32">
        <f>IFERROR(VLOOKUP(A271,PlayingTime!$B$1:$Z$999,MATCH("Min",PlayingTime!$B$2:$Z$2,0),0),0)</f>
        <v>370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370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0.3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0.3</v>
      </c>
      <c r="V271" s="41">
        <f t="shared" si="19"/>
        <v>8</v>
      </c>
      <c r="X271" s="42" t="str">
        <f>API!M271&amp;" "&amp;API!V271</f>
        <v>Eberechi Eze</v>
      </c>
      <c r="Y271" s="42">
        <f>API!AC271</f>
        <v>16</v>
      </c>
    </row>
    <row r="272" spans="1:25">
      <c r="A272" s="31" t="str">
        <f>IF([1]FINAL!A272=0,"",[1]FINAL!A272)</f>
        <v>Yasser Larouci</v>
      </c>
      <c r="B272" s="31" t="str">
        <f>IF([1]FINAL!B272=0,"",[1]FINAL!B272)</f>
        <v>Larouci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SHU</v>
      </c>
      <c r="F272" s="43">
        <f>IFERROR(VLOOKUP($E272,Table2!$B$1:$C$21,MATCH("MP",Table2!$B$1:$C$1,0),0),"")</f>
        <v>5</v>
      </c>
      <c r="G272" s="32">
        <f>IFERROR(VLOOKUP(A272,PlayingTime!$B$1:$Z$999,MATCH("Min",PlayingTime!$B$2:$Z$2,0),0),0)</f>
        <v>197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197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4</v>
      </c>
      <c r="X272" s="42" t="str">
        <f>API!M272&amp;" "&amp;API!V272</f>
        <v>Vicente Guaita</v>
      </c>
      <c r="Y272" s="42">
        <f>API!AC272</f>
        <v>0</v>
      </c>
    </row>
    <row r="273" spans="1:25">
      <c r="A273" s="31" t="str">
        <f>IF([1]FINAL!A273=0,"",[1]FINAL!A273)</f>
        <v>Ben Osborn</v>
      </c>
      <c r="B273" s="31" t="str">
        <f>IF([1]FINAL!B273=0,"",[1]FINAL!B273)</f>
        <v>Osborn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SHU</v>
      </c>
      <c r="F273" s="43">
        <f>IFERROR(VLOOKUP($E273,Table2!$B$1:$C$21,MATCH("MP",Table2!$B$1:$C$1,0),0),"")</f>
        <v>5</v>
      </c>
      <c r="G273" s="32">
        <f>IFERROR(VLOOKUP(A273,PlayingTime!$B$1:$Z$999,MATCH("Min",PlayingTime!$B$2:$Z$2,0),0),0)</f>
        <v>192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192</v>
      </c>
      <c r="L273" s="31">
        <f>IFERROR(VLOOKUP(A273,PlayerStats!$B$1:$Z$999,MATCH("xG",PlayerStats!$B$2:$Z$2,0),0),0)</f>
        <v>0.1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0.1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4</v>
      </c>
      <c r="X273" s="42" t="str">
        <f>API!M273&amp;" "&amp;API!V273</f>
        <v>Marc Guéhi</v>
      </c>
      <c r="Y273" s="42">
        <f>API!AC273</f>
        <v>11</v>
      </c>
    </row>
    <row r="274" spans="1:25">
      <c r="A274" s="31" t="str">
        <f>IF([1]FINAL!A274=0,"",[1]FINAL!A274)</f>
        <v>John Egan</v>
      </c>
      <c r="B274" s="31" t="str">
        <f>IF([1]FINAL!B274=0,"",[1]FINAL!B274)</f>
        <v>Egan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SHU</v>
      </c>
      <c r="F274" s="43">
        <f>IFERROR(VLOOKUP($E274,Table2!$B$1:$C$21,MATCH("MP",Table2!$B$1:$C$1,0),0),"")</f>
        <v>5</v>
      </c>
      <c r="G274" s="32">
        <f>IFERROR(VLOOKUP(A274,PlayingTime!$B$1:$Z$999,MATCH("Min",PlayingTime!$B$2:$Z$2,0),0),0)</f>
        <v>337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337</v>
      </c>
      <c r="L274" s="31">
        <f>IFERROR(VLOOKUP(A274,PlayerStats!$B$1:$Z$999,MATCH("xG",PlayerStats!$B$2:$Z$2,0),0),0)</f>
        <v>0.1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0.1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4</v>
      </c>
      <c r="X274" s="42" t="str">
        <f>API!M274&amp;" "&amp;API!V274</f>
        <v>Will Hughes</v>
      </c>
      <c r="Y274" s="42">
        <f>API!AC274</f>
        <v>2</v>
      </c>
    </row>
    <row r="275" spans="1:25">
      <c r="A275" s="31" t="str">
        <f>IF([1]FINAL!A275=0,"",[1]FINAL!A275)</f>
        <v>Jack Robinson</v>
      </c>
      <c r="B275" s="31" t="str">
        <f>IF([1]FINAL!B275=0,"",[1]FINAL!B275)</f>
        <v>Robinson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SHU</v>
      </c>
      <c r="F275" s="43">
        <f>IFERROR(VLOOKUP($E275,Table2!$B$1:$C$21,MATCH("MP",Table2!$B$1:$C$1,0),0),"")</f>
        <v>5</v>
      </c>
      <c r="G275" s="32">
        <f>IFERROR(VLOOKUP(A275,PlayingTime!$B$1:$Z$999,MATCH("Min",PlayingTime!$B$2:$Z$2,0),0),0)</f>
        <v>439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439</v>
      </c>
      <c r="L275" s="31">
        <f>IFERROR(VLOOKUP(A275,PlayerStats!$B$1:$Z$999,MATCH("xG",PlayerStats!$B$2:$Z$2,0),0),0)</f>
        <v>0.1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0.1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0.1</v>
      </c>
      <c r="V275" s="41">
        <f t="shared" si="19"/>
        <v>8</v>
      </c>
      <c r="X275" s="42" t="str">
        <f>API!M275&amp;" "&amp;API!V275</f>
        <v>Sam Johnstone</v>
      </c>
      <c r="Y275" s="42">
        <f>API!AC275</f>
        <v>12</v>
      </c>
    </row>
    <row r="276" spans="1:25">
      <c r="A276" s="31" t="str">
        <f>IF([1]FINAL!A276=0,"",[1]FINAL!A276)</f>
        <v>Ismaila Coulibaly</v>
      </c>
      <c r="B276" s="31" t="str">
        <f>IF([1]FINAL!B276=0,"",[1]FINAL!B276)</f>
        <v>Coulibaly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SHU</v>
      </c>
      <c r="F276" s="43">
        <f>IFERROR(VLOOKUP($E276,Table2!$B$1:$C$21,MATCH("MP",Table2!$B$1:$C$1,0),0),"")</f>
        <v>5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0</v>
      </c>
      <c r="X276" s="42" t="str">
        <f>API!M276&amp;" "&amp;API!V276</f>
        <v>Jefferson Lerma Solís</v>
      </c>
      <c r="Y276" s="42">
        <f>API!AC276</f>
        <v>9</v>
      </c>
    </row>
    <row r="277" spans="1:25">
      <c r="A277" s="31" t="str">
        <f>IF([1]FINAL!A277=0,"",[1]FINAL!A277)</f>
        <v>John Fleck</v>
      </c>
      <c r="B277" s="31" t="str">
        <f>IF([1]FINAL!B277=0,"",[1]FINAL!B277)</f>
        <v>Fleck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SHU</v>
      </c>
      <c r="F277" s="43">
        <f>IFERROR(VLOOKUP($E277,Table2!$B$1:$C$21,MATCH("MP",Table2!$B$1:$C$1,0),0),"")</f>
        <v>5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0</v>
      </c>
      <c r="X277" s="42" t="str">
        <f>API!M277&amp;" "&amp;API!V277</f>
        <v>Jean-Philippe Mateta</v>
      </c>
      <c r="Y277" s="42">
        <f>API!AC277</f>
        <v>13</v>
      </c>
    </row>
    <row r="278" spans="1:25">
      <c r="A278" s="31" t="str">
        <f>IF([1]FINAL!A278=0,"",[1]FINAL!A278)</f>
        <v>Anis Slimane</v>
      </c>
      <c r="B278" s="31" t="str">
        <f>IF([1]FINAL!B278=0,"",[1]FINAL!B278)</f>
        <v>Slimane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SHU</v>
      </c>
      <c r="F278" s="43">
        <f>IFERROR(VLOOKUP($E278,Table2!$B$1:$C$21,MATCH("MP",Table2!$B$1:$C$1,0),0),"")</f>
        <v>5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0</v>
      </c>
      <c r="X278" s="42" t="str">
        <f>API!M278&amp;" "&amp;API!V278</f>
        <v>Remi Matthews</v>
      </c>
      <c r="Y278" s="42">
        <f>API!AC278</f>
        <v>0</v>
      </c>
    </row>
    <row r="279" spans="1:25">
      <c r="A279" s="31" t="str">
        <f>IF([1]FINAL!A279=0,"",[1]FINAL!A279)</f>
        <v>James McAtee</v>
      </c>
      <c r="B279" s="31" t="str">
        <f>IF([1]FINAL!B279=0,"",[1]FINAL!B279)</f>
        <v>McAtee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SHU</v>
      </c>
      <c r="F279" s="43">
        <f>IFERROR(VLOOKUP($E279,Table2!$B$1:$C$21,MATCH("MP",Table2!$B$1:$C$1,0),0),"")</f>
        <v>5</v>
      </c>
      <c r="G279" s="32">
        <f>IFERROR(VLOOKUP(A279,PlayingTime!$B$1:$Z$999,MATCH("Min",PlayingTime!$B$2:$Z$2,0),0),0)</f>
        <v>69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69</v>
      </c>
      <c r="L279" s="31">
        <f>IFERROR(VLOOKUP(A279,PlayerStats!$B$1:$Z$999,MATCH("xG",PlayerStats!$B$2:$Z$2,0),0),0)</f>
        <v>0.3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0.3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4</v>
      </c>
      <c r="X279" s="42" t="str">
        <f>API!M279&amp;" "&amp;API!V279</f>
        <v>Tyrick Mitchell</v>
      </c>
      <c r="Y279" s="42">
        <f>API!AC279</f>
        <v>17</v>
      </c>
    </row>
    <row r="280" spans="1:25">
      <c r="A280" s="31" t="str">
        <f>IF([1]FINAL!A280=0,"",[1]FINAL!A280)</f>
        <v>Jordan Amissah</v>
      </c>
      <c r="B280" s="31" t="str">
        <f>IF([1]FINAL!B280=0,"",[1]FINAL!B280)</f>
        <v>Amissah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SHU</v>
      </c>
      <c r="F280" s="43">
        <f>IFERROR(VLOOKUP($E280,Table2!$B$1:$C$21,MATCH("MP",Table2!$B$1:$C$1,0),0),"")</f>
        <v>5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0</v>
      </c>
      <c r="X280" s="42" t="str">
        <f>API!M280&amp;" "&amp;API!V280</f>
        <v>Jake O'Brien</v>
      </c>
      <c r="Y280" s="42">
        <f>API!AC280</f>
        <v>0</v>
      </c>
    </row>
    <row r="281" spans="1:25">
      <c r="A281" s="31" t="str">
        <f>IF([1]FINAL!A281=0,"",[1]FINAL!A281)</f>
        <v>Adam Davies</v>
      </c>
      <c r="B281" s="31" t="str">
        <f>IF([1]FINAL!B281=0,"",[1]FINAL!B281)</f>
        <v>A.Davies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SHU</v>
      </c>
      <c r="F281" s="43">
        <f>IFERROR(VLOOKUP($E281,Table2!$B$1:$C$21,MATCH("MP",Table2!$B$1:$C$1,0),0),"")</f>
        <v>5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0</v>
      </c>
      <c r="X281" s="42" t="str">
        <f>API!M281&amp;" "&amp;API!V281</f>
        <v>Michael Olise</v>
      </c>
      <c r="Y281" s="42">
        <f>API!AC281</f>
        <v>0</v>
      </c>
    </row>
    <row r="282" spans="1:25">
      <c r="A282" s="31" t="str">
        <f>IF([1]FINAL!A282=0,"",[1]FINAL!A282)</f>
        <v>Wes Foderingham</v>
      </c>
      <c r="B282" s="31" t="str">
        <f>IF([1]FINAL!B282=0,"",[1]FINAL!B282)</f>
        <v>Foderingham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SHU</v>
      </c>
      <c r="F282" s="43">
        <f>IFERROR(VLOOKUP($E282,Table2!$B$1:$C$21,MATCH("MP",Table2!$B$1:$C$1,0),0),"")</f>
        <v>5</v>
      </c>
      <c r="G282" s="32">
        <f>IFERROR(VLOOKUP(A282,PlayingTime!$B$1:$Z$999,MATCH("Min",PlayingTime!$B$2:$Z$2,0),0),0)</f>
        <v>450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450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14</v>
      </c>
      <c r="X282" s="42" t="str">
        <f>API!M282&amp;" "&amp;API!V282</f>
        <v>Luke Plange</v>
      </c>
      <c r="Y282" s="42">
        <f>API!AC282</f>
        <v>0</v>
      </c>
    </row>
    <row r="283" spans="1:25">
      <c r="A283" s="31" t="str">
        <f>IF([1]FINAL!A283=0,"",[1]FINAL!A283)</f>
        <v>Rhian Brewster</v>
      </c>
      <c r="B283" s="31" t="str">
        <f>IF([1]FINAL!B283=0,"",[1]FINAL!B283)</f>
        <v>Brewster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SHU</v>
      </c>
      <c r="F283" s="43">
        <f>IFERROR(VLOOKUP($E283,Table2!$B$1:$C$21,MATCH("MP",Table2!$B$1:$C$1,0),0),"")</f>
        <v>5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0</v>
      </c>
      <c r="X283" s="42" t="str">
        <f>API!M283&amp;" "&amp;API!V283</f>
        <v>Chris Richards</v>
      </c>
      <c r="Y283" s="42">
        <f>API!AC283</f>
        <v>1</v>
      </c>
    </row>
    <row r="284" spans="1:25">
      <c r="A284" s="31" t="str">
        <f>IF([1]FINAL!A284=0,"",[1]FINAL!A284)</f>
        <v>Daniel Jebbison</v>
      </c>
      <c r="B284" s="31" t="str">
        <f>IF([1]FINAL!B284=0,"",[1]FINAL!B284)</f>
        <v>Jebbison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SHU</v>
      </c>
      <c r="F284" s="43">
        <f>IFERROR(VLOOKUP($E284,Table2!$B$1:$C$21,MATCH("MP",Table2!$B$1:$C$1,0),0),"")</f>
        <v>5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0</v>
      </c>
      <c r="X284" s="42" t="str">
        <f>API!M284&amp;" "&amp;API!V284</f>
        <v>Jairo Riedewald</v>
      </c>
      <c r="Y284" s="42">
        <f>API!AC284</f>
        <v>0</v>
      </c>
    </row>
    <row r="285" spans="1:25">
      <c r="A285" s="31" t="str">
        <f>IF([1]FINAL!A285=0,"",[1]FINAL!A285)</f>
        <v>Iliman Ndiaye</v>
      </c>
      <c r="B285" s="31" t="str">
        <f>IF([1]FINAL!B285=0,"",[1]FINAL!B285)</f>
        <v>Ndiaye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SHU</v>
      </c>
      <c r="F285" s="43">
        <f>IFERROR(VLOOKUP($E285,Table2!$B$1:$C$21,MATCH("MP",Table2!$B$1:$C$1,0),0),"")</f>
        <v>5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0</v>
      </c>
      <c r="X285" s="42" t="str">
        <f>API!M285&amp;" "&amp;API!V285</f>
        <v>Jeffrey Schlupp</v>
      </c>
      <c r="Y285" s="42">
        <f>API!AC285</f>
        <v>11</v>
      </c>
    </row>
    <row r="286" spans="1:25">
      <c r="A286" s="31" t="str">
        <f>IF([1]FINAL!A286=0,"",[1]FINAL!A286)</f>
        <v>Bénie Traoré</v>
      </c>
      <c r="B286" s="31" t="str">
        <f>IF([1]FINAL!B286=0,"",[1]FINAL!B286)</f>
        <v>T.Bénie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5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7</v>
      </c>
      <c r="X286" s="42" t="str">
        <f>API!M286&amp;" "&amp;API!V286</f>
        <v>James Tomkins</v>
      </c>
      <c r="Y286" s="42">
        <f>API!AC286</f>
        <v>1</v>
      </c>
    </row>
    <row r="287" spans="1:25">
      <c r="A287" s="31" t="str">
        <f>IF([1]FINAL!A287=0,"",[1]FINAL!A287)</f>
        <v>Anel Ahmedhodžić</v>
      </c>
      <c r="B287" s="31" t="str">
        <f>IF([1]FINAL!B287=0,"",[1]FINAL!B287)</f>
        <v>Ahmedhodžić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SHU</v>
      </c>
      <c r="F287" s="43">
        <f>IFERROR(VLOOKUP($E287,Table2!$B$1:$C$21,MATCH("MP",Table2!$B$1:$C$1,0),0),"")</f>
        <v>5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4</v>
      </c>
      <c r="X287" s="42" t="str">
        <f>API!M287&amp;" "&amp;API!V287</f>
        <v>Joel Ward</v>
      </c>
      <c r="Y287" s="42">
        <f>API!AC287</f>
        <v>10</v>
      </c>
    </row>
    <row r="288" spans="1:25">
      <c r="A288" s="31" t="str">
        <f>IF([1]FINAL!A288=0,"",[1]FINAL!A288)</f>
        <v>Chris Basham</v>
      </c>
      <c r="B288" s="31" t="str">
        <f>IF([1]FINAL!B288=0,"",[1]FINAL!B288)</f>
        <v>Basham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SHU</v>
      </c>
      <c r="F288" s="43">
        <f>IFERROR(VLOOKUP($E288,Table2!$B$1:$C$21,MATCH("MP",Table2!$B$1:$C$1,0),0),"")</f>
        <v>5</v>
      </c>
      <c r="G288" s="32">
        <f>IFERROR(VLOOKUP(A288,PlayingTime!$B$1:$Z$999,MATCH("Min",PlayingTime!$B$2:$Z$2,0),0),0)</f>
        <v>236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236</v>
      </c>
      <c r="L288" s="31">
        <f>IFERROR(VLOOKUP(A288,PlayerStats!$B$1:$Z$999,MATCH("xG",PlayerStats!$B$2:$Z$2,0),0),0)</f>
        <v>0.1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0.1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5</v>
      </c>
      <c r="X288" s="42" t="str">
        <f>API!M288&amp;" "&amp;API!V288</f>
        <v>Joe Whitworth</v>
      </c>
      <c r="Y288" s="42">
        <f>API!AC288</f>
        <v>0</v>
      </c>
    </row>
    <row r="289" spans="1:25">
      <c r="A289" s="31" t="str">
        <f>IF([1]FINAL!A289=0,"",[1]FINAL!A289)</f>
        <v>Max Lowe</v>
      </c>
      <c r="B289" s="31" t="str">
        <f>IF([1]FINAL!B289=0,"",[1]FINAL!B289)</f>
        <v>Lowe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SHU</v>
      </c>
      <c r="F289" s="43">
        <f>IFERROR(VLOOKUP($E289,Table2!$B$1:$C$21,MATCH("MP",Table2!$B$1:$C$1,0),0),"")</f>
        <v>5</v>
      </c>
      <c r="G289" s="32">
        <f>IFERROR(VLOOKUP(A289,PlayingTime!$B$1:$Z$999,MATCH("Min",PlayingTime!$B$2:$Z$2,0),0),0)</f>
        <v>124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124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3</v>
      </c>
      <c r="X289" s="42" t="str">
        <f>API!M289&amp;" "&amp;API!V289</f>
        <v>Dean Henderson</v>
      </c>
      <c r="Y289" s="42">
        <f>API!AC289</f>
        <v>0</v>
      </c>
    </row>
    <row r="290" spans="1:25">
      <c r="A290" s="31" t="str">
        <f>IF([1]FINAL!A290=0,"",[1]FINAL!A290)</f>
        <v>Rhys Norrington-Davies</v>
      </c>
      <c r="B290" s="31" t="str">
        <f>IF([1]FINAL!B290=0,"",[1]FINAL!B290)</f>
        <v>Norrington-Davies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SHU</v>
      </c>
      <c r="F290" s="43">
        <f>IFERROR(VLOOKUP($E290,Table2!$B$1:$C$21,MATCH("MP",Table2!$B$1:$C$1,0),0),"")</f>
        <v>5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0</v>
      </c>
      <c r="X290" s="42" t="str">
        <f>API!M290&amp;" "&amp;API!V290</f>
        <v>Matheus França de Oliveira</v>
      </c>
      <c r="Y290" s="42">
        <f>API!AC290</f>
        <v>0</v>
      </c>
    </row>
    <row r="291" spans="1:25">
      <c r="A291" s="31" t="str">
        <f>IF([1]FINAL!A291=0,"",[1]FINAL!A291)</f>
        <v>Chris Wood</v>
      </c>
      <c r="B291" s="31" t="str">
        <f>IF([1]FINAL!B291=0,"",[1]FINAL!B291)</f>
        <v>Wood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NFO</v>
      </c>
      <c r="F291" s="43">
        <f>IFERROR(VLOOKUP($E291,Table2!$B$1:$C$21,MATCH("MP",Table2!$B$1:$C$1,0),0),"")</f>
        <v>5</v>
      </c>
      <c r="G291" s="32">
        <f>IFERROR(VLOOKUP(A291,PlayingTime!$B$1:$Z$999,MATCH("Min",PlayingTime!$B$2:$Z$2,0),0),0)</f>
        <v>47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47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0.1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0.1</v>
      </c>
      <c r="V291" s="41">
        <f t="shared" si="19"/>
        <v>11</v>
      </c>
      <c r="X291" s="42" t="str">
        <f>API!M291&amp;" "&amp;API!V291</f>
        <v>Jesurun Rak-Sakyi</v>
      </c>
      <c r="Y291" s="42">
        <f>API!AC291</f>
        <v>2</v>
      </c>
    </row>
    <row r="292" spans="1:25">
      <c r="A292" s="31" t="str">
        <f>IF([1]FINAL!A292=0,"",[1]FINAL!A292)</f>
        <v>Cheikhou Kouyaté</v>
      </c>
      <c r="B292" s="31" t="str">
        <f>IF([1]FINAL!B292=0,"",[1]FINAL!B292)</f>
        <v>Kouyaté</v>
      </c>
      <c r="C292" s="31" t="str">
        <f>IF([1]FINAL!C292=0,"",[1]FINAL!C292)</f>
        <v>Kouyate</v>
      </c>
      <c r="D292" s="31" t="str">
        <f>IF([1]FINAL!D292=0,"",[1]FINAL!D292)</f>
        <v/>
      </c>
      <c r="E292" s="42" t="str">
        <f>[1]FINAL!M292</f>
        <v>NFO</v>
      </c>
      <c r="F292" s="43">
        <f>IFERROR(VLOOKUP($E292,Table2!$B$1:$C$21,MATCH("MP",Table2!$B$1:$C$1,0),0),"")</f>
        <v>5</v>
      </c>
      <c r="G292" s="32">
        <f>IFERROR(VLOOKUP(A292,PlayingTime!$B$1:$Z$999,MATCH("Min",PlayingTime!$B$2:$Z$2,0),0),0)</f>
        <v>41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41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3</v>
      </c>
      <c r="X292" s="42" t="str">
        <f>API!M292&amp;" "&amp;API!V292</f>
        <v>John-Kymani Gordon</v>
      </c>
      <c r="Y292" s="42">
        <f>API!AC292</f>
        <v>0</v>
      </c>
    </row>
    <row r="293" spans="1:25">
      <c r="A293" s="31" t="str">
        <f>IF([1]FINAL!A293=0,"",[1]FINAL!A293)</f>
        <v>Moussa Niakhaté</v>
      </c>
      <c r="B293" s="31" t="str">
        <f>IF([1]FINAL!B293=0,"",[1]FINAL!B293)</f>
        <v>Niakhaté</v>
      </c>
      <c r="C293" s="31" t="str">
        <f>IF([1]FINAL!C293=0,"",[1]FINAL!C293)</f>
        <v>Niakhate</v>
      </c>
      <c r="D293" s="31" t="str">
        <f>IF([1]FINAL!D293=0,"",[1]FINAL!D293)</f>
        <v/>
      </c>
      <c r="E293" s="42" t="str">
        <f>[1]FINAL!M293</f>
        <v>NFO</v>
      </c>
      <c r="F293" s="43">
        <f>IFERROR(VLOOKUP($E293,Table2!$B$1:$C$21,MATCH("MP",Table2!$B$1:$C$1,0),0),"")</f>
        <v>5</v>
      </c>
      <c r="G293" s="32">
        <f>IFERROR(VLOOKUP(A293,PlayingTime!$B$1:$Z$999,MATCH("Min",PlayingTime!$B$2:$Z$2,0),0),0)</f>
        <v>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2</v>
      </c>
      <c r="X293" s="42" t="str">
        <f>API!M293&amp;" "&amp;API!V293</f>
        <v>André Tavares Gomes</v>
      </c>
      <c r="Y293" s="42">
        <f>API!AC293</f>
        <v>0</v>
      </c>
    </row>
    <row r="294" spans="1:25">
      <c r="A294" s="31" t="str">
        <f>IF([1]FINAL!A294=0,"",[1]FINAL!A294)</f>
        <v>Lewis O'Brien</v>
      </c>
      <c r="B294" s="31" t="str">
        <f>IF([1]FINAL!B294=0,"",[1]FINAL!B294)</f>
        <v>O'Brien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NFO</v>
      </c>
      <c r="F294" s="43">
        <f>IFERROR(VLOOKUP($E294,Table2!$B$1:$C$21,MATCH("MP",Table2!$B$1:$C$1,0),0),"")</f>
        <v>5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0</v>
      </c>
      <c r="X294" s="42" t="str">
        <f>API!M294&amp;" "&amp;API!V294</f>
        <v>Jarrad Branthwaite</v>
      </c>
      <c r="Y294" s="42">
        <f>API!AC294</f>
        <v>3</v>
      </c>
    </row>
    <row r="295" spans="1:25">
      <c r="A295" s="31" t="str">
        <f>IF([1]FINAL!A295=0,"",[1]FINAL!A295)</f>
        <v>Remo Freuler</v>
      </c>
      <c r="B295" s="31" t="str">
        <f>IF([1]FINAL!B295=0,"",[1]FINAL!B295)</f>
        <v>Freuler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NFO</v>
      </c>
      <c r="F295" s="43">
        <f>IFERROR(VLOOKUP($E295,Table2!$B$1:$C$21,MATCH("MP",Table2!$B$1:$C$1,0),0),"")</f>
        <v>5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0</v>
      </c>
      <c r="X295" s="42" t="str">
        <f>API!M295&amp;" "&amp;API!V295</f>
        <v>Dominic Calvert-Lewin</v>
      </c>
      <c r="Y295" s="42">
        <f>API!AC295</f>
        <v>2</v>
      </c>
    </row>
    <row r="296" spans="1:25">
      <c r="A296" s="31" t="str">
        <f>IF([1]FINAL!A296=0,"",[1]FINAL!A296)</f>
        <v>Jonjo Shelvey</v>
      </c>
      <c r="B296" s="31" t="str">
        <f>IF([1]FINAL!B296=0,"",[1]FINAL!B296)</f>
        <v>J.Shelvey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NFO</v>
      </c>
      <c r="F296" s="43">
        <f>IFERROR(VLOOKUP($E296,Table2!$B$1:$C$21,MATCH("MP",Table2!$B$1:$C$1,0),0),"")</f>
        <v>5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0</v>
      </c>
      <c r="X296" s="42" t="str">
        <f>API!M296&amp;" "&amp;API!V296</f>
        <v>Seamus Coleman</v>
      </c>
      <c r="Y296" s="42">
        <f>API!AC296</f>
        <v>0</v>
      </c>
    </row>
    <row r="297" spans="1:25">
      <c r="A297" s="31" t="str">
        <f>IF([1]FINAL!A297=0,"",[1]FINAL!A297)</f>
        <v>Alex Mighten</v>
      </c>
      <c r="B297" s="31" t="str">
        <f>IF([1]FINAL!B297=0,"",[1]FINAL!B297)</f>
        <v>Mighten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NFO</v>
      </c>
      <c r="F297" s="43">
        <f>IFERROR(VLOOKUP($E297,Table2!$B$1:$C$21,MATCH("MP",Table2!$B$1:$C$1,0),0),"")</f>
        <v>5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0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0</v>
      </c>
      <c r="X297" s="42" t="str">
        <f>API!M297&amp;" "&amp;API!V297</f>
        <v>Dele Alli</v>
      </c>
      <c r="Y297" s="42">
        <f>API!AC297</f>
        <v>0</v>
      </c>
    </row>
    <row r="298" spans="1:25">
      <c r="A298" s="31" t="str">
        <f>IF([1]FINAL!A298=0,"",[1]FINAL!A298)</f>
        <v>Callum Hudson-Odoi</v>
      </c>
      <c r="B298" s="31" t="str">
        <f>IF([1]FINAL!B298=0,"",[1]FINAL!B298)</f>
        <v>Hudson-Odoi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5</v>
      </c>
      <c r="G298" s="32">
        <f>IFERROR(VLOOKUP(A298,PlayingTime!$B$1:$Z$999,MATCH("Min",PlayingTime!$B$2:$Z$2,0),0),0)</f>
        <v>70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70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0.2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0.2</v>
      </c>
      <c r="V298" s="41">
        <f t="shared" si="19"/>
        <v>10</v>
      </c>
      <c r="X298" s="42" t="str">
        <f>API!M298&amp;" "&amp;API!V298</f>
        <v>Abdoulaye Doucouré</v>
      </c>
      <c r="Y298" s="42">
        <f>API!AC298</f>
        <v>16</v>
      </c>
    </row>
    <row r="299" spans="1:25">
      <c r="A299" s="31" t="str">
        <f>IF([1]FINAL!A299=0,"",[1]FINAL!A299)</f>
        <v>Harry Arter</v>
      </c>
      <c r="B299" s="31" t="str">
        <f>IF([1]FINAL!B299=0,"",[1]FINAL!B299)</f>
        <v>Arter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NFO</v>
      </c>
      <c r="F299" s="43">
        <f>IFERROR(VLOOKUP($E299,Table2!$B$1:$C$21,MATCH("MP",Table2!$B$1:$C$1,0),0),"")</f>
        <v>5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0</v>
      </c>
      <c r="X299" s="42" t="str">
        <f>API!M299&amp;" "&amp;API!V299</f>
        <v>James Garner</v>
      </c>
      <c r="Y299" s="42">
        <f>API!AC299</f>
        <v>8</v>
      </c>
    </row>
    <row r="300" spans="1:25">
      <c r="A300" s="31" t="str">
        <f>IF([1]FINAL!A300=0,"",[1]FINAL!A300)</f>
        <v>Braian Ojeda Rodríguez</v>
      </c>
      <c r="B300" s="31" t="str">
        <f>IF([1]FINAL!B300=0,"",[1]FINAL!B300)</f>
        <v>Ojeda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NFO</v>
      </c>
      <c r="F300" s="43">
        <f>IFERROR(VLOOKUP($E300,Table2!$B$1:$C$21,MATCH("MP",Table2!$B$1:$C$1,0),0),"")</f>
        <v>5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0</v>
      </c>
      <c r="X300" s="42" t="str">
        <f>API!M300&amp;" "&amp;API!V300</f>
        <v>Jean-Philippe Gbamin</v>
      </c>
      <c r="Y300" s="42">
        <f>API!AC300</f>
        <v>0</v>
      </c>
    </row>
    <row r="301" spans="1:25">
      <c r="A301" s="31" t="str">
        <f>IF([1]FINAL!A301=0,"",[1]FINAL!A301)</f>
        <v>Wayne Hennessey</v>
      </c>
      <c r="B301" s="31" t="str">
        <f>IF([1]FINAL!B301=0,"",[1]FINAL!B301)</f>
        <v>Hennessey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NFO</v>
      </c>
      <c r="F301" s="43">
        <f>IFERROR(VLOOKUP($E301,Table2!$B$1:$C$21,MATCH("MP",Table2!$B$1:$C$1,0),0),"")</f>
        <v>5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0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0</v>
      </c>
      <c r="X301" s="42" t="str">
        <f>API!M301&amp;" "&amp;API!V301</f>
        <v>Ben Godfrey</v>
      </c>
      <c r="Y301" s="42">
        <f>API!AC301</f>
        <v>1</v>
      </c>
    </row>
    <row r="302" spans="1:25">
      <c r="A302" s="31" t="str">
        <f>IF([1]FINAL!A302=0,"",[1]FINAL!A302)</f>
        <v>Sam Surridge</v>
      </c>
      <c r="B302" s="31" t="str">
        <f>IF([1]FINAL!B302=0,"",[1]FINAL!B302)</f>
        <v>Surridge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NFO</v>
      </c>
      <c r="F302" s="43">
        <f>IFERROR(VLOOKUP($E302,Table2!$B$1:$C$21,MATCH("MP",Table2!$B$1:$C$1,0),0),"")</f>
        <v>5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0</v>
      </c>
      <c r="X302" s="42" t="str">
        <f>API!M302&amp;" "&amp;API!V302</f>
        <v>Demarai Gray</v>
      </c>
      <c r="Y302" s="42">
        <f>API!AC302</f>
        <v>0</v>
      </c>
    </row>
    <row r="303" spans="1:25">
      <c r="A303" s="31" t="str">
        <f>IF([1]FINAL!A303=0,"",[1]FINAL!A303)</f>
        <v>Emmanuel Dennis</v>
      </c>
      <c r="B303" s="31" t="str">
        <f>IF([1]FINAL!B303=0,"",[1]FINAL!B303)</f>
        <v>Dennis</v>
      </c>
      <c r="C303" s="31" t="str">
        <f>IF([1]FINAL!C303=0,"",[1]FINAL!C303)</f>
        <v>E Dennis</v>
      </c>
      <c r="D303" s="31" t="str">
        <f>IF([1]FINAL!D303=0,"",[1]FINAL!D303)</f>
        <v/>
      </c>
      <c r="E303" s="42" t="str">
        <f>[1]FINAL!M303</f>
        <v>NFO</v>
      </c>
      <c r="F303" s="43">
        <f>IFERROR(VLOOKUP($E303,Table2!$B$1:$C$21,MATCH("MP",Table2!$B$1:$C$1,0),0),"")</f>
        <v>5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0</v>
      </c>
      <c r="X303" s="42" t="str">
        <f>API!M303&amp;" "&amp;API!V303</f>
        <v>Idrissa Gueye</v>
      </c>
      <c r="Y303" s="42">
        <f>API!AC303</f>
        <v>8</v>
      </c>
    </row>
    <row r="304" spans="1:25">
      <c r="A304" s="31" t="str">
        <f>IF([1]FINAL!A304=0,"",[1]FINAL!A304)</f>
        <v>Harry Toffolo</v>
      </c>
      <c r="B304" s="31" t="str">
        <f>IF([1]FINAL!B304=0,"",[1]FINAL!B304)</f>
        <v>Toffolo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NFO</v>
      </c>
      <c r="F304" s="43">
        <f>IFERROR(VLOOKUP($E304,Table2!$B$1:$C$21,MATCH("MP",Table2!$B$1:$C$1,0),0),"")</f>
        <v>5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0</v>
      </c>
      <c r="X304" s="42" t="str">
        <f>API!M304&amp;" "&amp;API!V304</f>
        <v>Mason Holgate</v>
      </c>
      <c r="Y304" s="42">
        <f>API!AC304</f>
        <v>0</v>
      </c>
    </row>
    <row r="305" spans="1:25">
      <c r="A305" s="31" t="str">
        <f>IF([1]FINAL!A305=0,"",[1]FINAL!A305)</f>
        <v>Steve Cook</v>
      </c>
      <c r="B305" s="31" t="str">
        <f>IF([1]FINAL!B305=0,"",[1]FINAL!B305)</f>
        <v>Cook</v>
      </c>
      <c r="C305" s="31" t="str">
        <f>IF([1]FINAL!C305=0,"",[1]FINAL!C305)</f>
        <v>S Cook</v>
      </c>
      <c r="D305" s="31" t="str">
        <f>IF([1]FINAL!D305=0,"",[1]FINAL!D305)</f>
        <v/>
      </c>
      <c r="E305" s="42" t="str">
        <f>[1]FINAL!M305</f>
        <v>NFO</v>
      </c>
      <c r="F305" s="43">
        <f>IFERROR(VLOOKUP($E305,Table2!$B$1:$C$21,MATCH("MP",Table2!$B$1:$C$1,0),0),"")</f>
        <v>5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0</v>
      </c>
      <c r="X305" s="42" t="str">
        <f>API!M305&amp;" "&amp;API!V305</f>
        <v>Michael Keane</v>
      </c>
      <c r="Y305" s="42">
        <f>API!AC305</f>
        <v>2</v>
      </c>
    </row>
    <row r="306" spans="1:25">
      <c r="A306" s="31" t="str">
        <f>IF([1]FINAL!A306=0,"",[1]FINAL!A306)</f>
        <v>Giulian Biancone</v>
      </c>
      <c r="B306" s="31" t="str">
        <f>IF([1]FINAL!B306=0,"",[1]FINAL!B306)</f>
        <v>Biancone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5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0</v>
      </c>
      <c r="X306" s="42" t="str">
        <f>API!M306&amp;" "&amp;API!V306</f>
        <v>Dwight McNeil</v>
      </c>
      <c r="Y306" s="42">
        <f>API!AC306</f>
        <v>3</v>
      </c>
    </row>
    <row r="307" spans="1:25">
      <c r="A307" s="31" t="str">
        <f>IF([1]FINAL!A307=0,"",[1]FINAL!A307)</f>
        <v>Nuno Varela Tavares</v>
      </c>
      <c r="B307" s="31" t="str">
        <f>IF([1]FINAL!B307=0,"",[1]FINAL!B307)</f>
        <v>Tavares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NFO</v>
      </c>
      <c r="F307" s="43">
        <f>IFERROR(VLOOKUP($E307,Table2!$B$1:$C$21,MATCH("MP",Table2!$B$1:$C$1,0),0),"")</f>
        <v>5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1</v>
      </c>
      <c r="X307" s="42" t="str">
        <f>API!M307&amp;" "&amp;API!V307</f>
        <v>Vitalii Mykolenko</v>
      </c>
      <c r="Y307" s="42">
        <f>API!AC307</f>
        <v>2</v>
      </c>
    </row>
    <row r="308" spans="1:25">
      <c r="A308" s="31" t="str">
        <f>IF([1]FINAL!A308=0,"",[1]FINAL!A308)</f>
        <v>Mohamed Dräger</v>
      </c>
      <c r="B308" s="31" t="str">
        <f>IF([1]FINAL!B308=0,"",[1]FINAL!B308)</f>
        <v>Dräger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NFO</v>
      </c>
      <c r="F308" s="43">
        <f>IFERROR(VLOOKUP($E308,Table2!$B$1:$C$21,MATCH("MP",Table2!$B$1:$C$1,0),0),"")</f>
        <v>5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Amadou Onana</v>
      </c>
      <c r="Y308" s="42">
        <f>API!AC308</f>
        <v>10</v>
      </c>
    </row>
    <row r="309" spans="1:25">
      <c r="A309" s="31" t="str">
        <f>IF([1]FINAL!A309=0,"",[1]FINAL!A309)</f>
        <v>Jonathan Panzo</v>
      </c>
      <c r="B309" s="31" t="str">
        <f>IF([1]FINAL!B309=0,"",[1]FINAL!B309)</f>
        <v>Panzo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NFO</v>
      </c>
      <c r="F309" s="43">
        <f>IFERROR(VLOOKUP($E309,Table2!$B$1:$C$21,MATCH("MP",Table2!$B$1:$C$1,0),0),"")</f>
        <v>5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0</v>
      </c>
      <c r="X309" s="42" t="str">
        <f>API!M309&amp;" "&amp;API!V309</f>
        <v>Nathan Patterson</v>
      </c>
      <c r="Y309" s="42">
        <f>API!AC309</f>
        <v>10</v>
      </c>
    </row>
    <row r="310" spans="1:25">
      <c r="A310" s="31" t="str">
        <f>IF([1]FINAL!A310=0,"",[1]FINAL!A310)</f>
        <v>Loïc Mbe Soh</v>
      </c>
      <c r="B310" s="31" t="str">
        <f>IF([1]FINAL!B310=0,"",[1]FINAL!B310)</f>
        <v>Mbe Soh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NFO</v>
      </c>
      <c r="F310" s="43">
        <f>IFERROR(VLOOKUP($E310,Table2!$B$1:$C$21,MATCH("MP",Table2!$B$1:$C$1,0),0),"")</f>
        <v>5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0</v>
      </c>
      <c r="X310" s="42" t="str">
        <f>API!M310&amp;" "&amp;API!V310</f>
        <v>Jordan Pickford</v>
      </c>
      <c r="Y310" s="42">
        <f>API!AC310</f>
        <v>8</v>
      </c>
    </row>
    <row r="311" spans="1:25">
      <c r="A311" s="31" t="str">
        <f>IF([1]FINAL!A311=0,"",[1]FINAL!A311)</f>
        <v>Omar Richards</v>
      </c>
      <c r="B311" s="31" t="str">
        <f>IF([1]FINAL!B311=0,"",[1]FINAL!B311)</f>
        <v>O.Richards</v>
      </c>
      <c r="C311" s="31" t="str">
        <f>IF([1]FINAL!C311=0,"",[1]FINAL!C311)</f>
        <v>O Richards</v>
      </c>
      <c r="D311" s="31" t="str">
        <f>IF([1]FINAL!D311=0,"",[1]FINAL!D311)</f>
        <v/>
      </c>
      <c r="E311" s="42" t="str">
        <f>[1]FINAL!M311</f>
        <v>NFO</v>
      </c>
      <c r="F311" s="43">
        <f>IFERROR(VLOOKUP($E311,Table2!$B$1:$C$21,MATCH("MP",Table2!$B$1:$C$1,0),0),"")</f>
        <v>5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0</v>
      </c>
      <c r="X311" s="42" t="str">
        <f>API!M311&amp;" "&amp;API!V311</f>
        <v>Ellis Simms</v>
      </c>
      <c r="Y311" s="42">
        <f>API!AC311</f>
        <v>0</v>
      </c>
    </row>
    <row r="312" spans="1:25">
      <c r="A312" s="31" t="str">
        <f>IF([1]FINAL!A312=0,"",[1]FINAL!A312)</f>
        <v>Richie Laryea</v>
      </c>
      <c r="B312" s="31" t="str">
        <f>IF([1]FINAL!B312=0,"",[1]FINAL!B312)</f>
        <v>Laryea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NFO</v>
      </c>
      <c r="F312" s="43">
        <f>IFERROR(VLOOKUP($E312,Table2!$B$1:$C$21,MATCH("MP",Table2!$B$1:$C$1,0),0),"")</f>
        <v>5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James Tarkowski</v>
      </c>
      <c r="Y312" s="42">
        <f>API!AC312</f>
        <v>7</v>
      </c>
    </row>
    <row r="313" spans="1:25">
      <c r="A313" s="31" t="str">
        <f>IF([1]FINAL!A313=0,"",[1]FINAL!A313)</f>
        <v>Jacob Murphy</v>
      </c>
      <c r="B313" s="31" t="str">
        <f>IF([1]FINAL!B313=0,"",[1]FINAL!B313)</f>
        <v>J.Murphy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NEW</v>
      </c>
      <c r="F313" s="43">
        <f>IFERROR(VLOOKUP($E313,Table2!$B$1:$C$21,MATCH("MP",Table2!$B$1:$C$1,0),0),"")</f>
        <v>5</v>
      </c>
      <c r="G313" s="32">
        <f>IFERROR(VLOOKUP(A313,PlayingTime!$B$1:$Z$999,MATCH("Min",PlayingTime!$B$2:$Z$2,0),0),0)</f>
        <v>5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5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0.6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0.6</v>
      </c>
      <c r="V313" s="41">
        <f t="shared" si="19"/>
        <v>4</v>
      </c>
      <c r="X313" s="42" t="str">
        <f>API!M313&amp;" "&amp;API!V313</f>
        <v>João Neves Virgínia</v>
      </c>
      <c r="Y313" s="42">
        <f>API!AC313</f>
        <v>0</v>
      </c>
    </row>
    <row r="314" spans="1:25">
      <c r="A314" s="31" t="str">
        <f>IF([1]FINAL!A314=0,"",[1]FINAL!A314)</f>
        <v>Joe Willock</v>
      </c>
      <c r="B314" s="31" t="str">
        <f>IF([1]FINAL!B314=0,"",[1]FINAL!B314)</f>
        <v>Willock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NEW</v>
      </c>
      <c r="F314" s="43">
        <f>IFERROR(VLOOKUP($E314,Table2!$B$1:$C$21,MATCH("MP",Table2!$B$1:$C$1,0),0),"")</f>
        <v>5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Andy Lonergan</v>
      </c>
      <c r="Y314" s="42">
        <f>API!AC314</f>
        <v>0</v>
      </c>
    </row>
    <row r="315" spans="1:25">
      <c r="A315" s="31" t="str">
        <f>IF([1]FINAL!A315=0,"",[1]FINAL!A315)</f>
        <v>Allan Saint-Maximin</v>
      </c>
      <c r="B315" s="31" t="str">
        <f>IF([1]FINAL!B315=0,"",[1]FINAL!B315)</f>
        <v>Saint-Maximin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NEW</v>
      </c>
      <c r="F315" s="43">
        <f>IFERROR(VLOOKUP($E315,Table2!$B$1:$C$21,MATCH("MP",Table2!$B$1:$C$1,0),0),"")</f>
        <v>5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Ashley Young</v>
      </c>
      <c r="Y315" s="42">
        <f>API!AC315</f>
        <v>6</v>
      </c>
    </row>
    <row r="316" spans="1:25">
      <c r="A316" s="31" t="str">
        <f>IF([1]FINAL!A316=0,"",[1]FINAL!A316)</f>
        <v>Ryan Fraser</v>
      </c>
      <c r="B316" s="31" t="str">
        <f>IF([1]FINAL!B316=0,"",[1]FINAL!B316)</f>
        <v>Fraser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NEW</v>
      </c>
      <c r="F316" s="43">
        <f>IFERROR(VLOOKUP($E316,Table2!$B$1:$C$21,MATCH("MP",Table2!$B$1:$C$1,0),0),"")</f>
        <v>5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0</v>
      </c>
      <c r="X316" s="42" t="str">
        <f>API!M316&amp;" "&amp;API!V316</f>
        <v>Arnaut Danjuma Groeneveld</v>
      </c>
      <c r="Y316" s="42">
        <f>API!AC316</f>
        <v>13</v>
      </c>
    </row>
    <row r="317" spans="1:25">
      <c r="A317" s="31" t="str">
        <f>IF([1]FINAL!A317=0,"",[1]FINAL!A317)</f>
        <v>Matt Ritchie</v>
      </c>
      <c r="B317" s="31" t="str">
        <f>IF([1]FINAL!B317=0,"",[1]FINAL!B317)</f>
        <v>Ritchie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NEW</v>
      </c>
      <c r="F317" s="43">
        <f>IFERROR(VLOOKUP($E317,Table2!$B$1:$C$21,MATCH("MP",Table2!$B$1:$C$1,0),0),"")</f>
        <v>5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0</v>
      </c>
      <c r="X317" s="42" t="str">
        <f>API!M317&amp;" "&amp;API!V317</f>
        <v>Lewis Dobbin</v>
      </c>
      <c r="Y317" s="42">
        <f>API!AC317</f>
        <v>5</v>
      </c>
    </row>
    <row r="318" spans="1:25">
      <c r="A318" s="31" t="str">
        <f>IF([1]FINAL!A318=0,"",[1]FINAL!A318)</f>
        <v>Jeff Hendrick</v>
      </c>
      <c r="B318" s="31" t="str">
        <f>IF([1]FINAL!B318=0,"",[1]FINAL!B318)</f>
        <v>Hendrick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NEW</v>
      </c>
      <c r="F318" s="43">
        <f>IFERROR(VLOOKUP($E318,Table2!$B$1:$C$21,MATCH("MP",Table2!$B$1:$C$1,0),0),"")</f>
        <v>5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Youssef Ramalho Chermiti</v>
      </c>
      <c r="Y318" s="42">
        <f>API!AC318</f>
        <v>1</v>
      </c>
    </row>
    <row r="319" spans="1:25">
      <c r="A319" s="31" t="str">
        <f>IF([1]FINAL!A319=0,"",[1]FINAL!A319)</f>
        <v>Martin Dubravka</v>
      </c>
      <c r="B319" s="31" t="str">
        <f>IF([1]FINAL!B319=0,"",[1]FINAL!B319)</f>
        <v>Dubravka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NEW</v>
      </c>
      <c r="F319" s="43">
        <f>IFERROR(VLOOKUP($E319,Table2!$B$1:$C$21,MATCH("MP",Table2!$B$1:$C$1,0),0),"")</f>
        <v>5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Thomas Cannon</v>
      </c>
      <c r="Y319" s="42">
        <f>API!AC319</f>
        <v>1</v>
      </c>
    </row>
    <row r="320" spans="1:25">
      <c r="A320" s="31" t="str">
        <f>IF([1]FINAL!A320=0,"",[1]FINAL!A320)</f>
        <v>Karl Darlow</v>
      </c>
      <c r="B320" s="31" t="str">
        <f>IF([1]FINAL!B320=0,"",[1]FINAL!B320)</f>
        <v>Darlow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NEW</v>
      </c>
      <c r="F320" s="43">
        <f>IFERROR(VLOOKUP($E320,Table2!$B$1:$C$21,MATCH("MP",Table2!$B$1:$C$1,0),0),"")</f>
        <v>5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Tyler Onyango</v>
      </c>
      <c r="Y320" s="42">
        <f>API!AC320</f>
        <v>1</v>
      </c>
    </row>
    <row r="321" spans="1:25">
      <c r="A321" s="31" t="str">
        <f>IF([1]FINAL!A321=0,"",[1]FINAL!A321)</f>
        <v>Jamaal Lascelles</v>
      </c>
      <c r="B321" s="31" t="str">
        <f>IF([1]FINAL!B321=0,"",[1]FINAL!B321)</f>
        <v>Lascelles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NEW</v>
      </c>
      <c r="F321" s="43">
        <f>IFERROR(VLOOKUP($E321,Table2!$B$1:$C$21,MATCH("MP",Table2!$B$1:$C$1,0),0),"")</f>
        <v>5</v>
      </c>
      <c r="G321" s="32">
        <f>IFERROR(VLOOKUP(A321,PlayingTime!$B$1:$Z$999,MATCH("Min",PlayingTime!$B$2:$Z$2,0),0),0)</f>
        <v>17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17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</v>
      </c>
      <c r="X321" s="42" t="str">
        <f>API!M321&amp;" "&amp;API!V321</f>
        <v>Jack Harrison</v>
      </c>
      <c r="Y321" s="42">
        <f>API!AC321</f>
        <v>0</v>
      </c>
    </row>
    <row r="322" spans="1:25">
      <c r="A322" s="31" t="str">
        <f>IF([1]FINAL!A322=0,"",[1]FINAL!A322)</f>
        <v>Javier Manquillo Gaitán</v>
      </c>
      <c r="B322" s="31" t="str">
        <f>IF([1]FINAL!B322=0,"",[1]FINAL!B322)</f>
        <v>Manquillo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NEW</v>
      </c>
      <c r="F322" s="43">
        <f>IFERROR(VLOOKUP($E322,Table2!$B$1:$C$21,MATCH("MP",Table2!$B$1:$C$1,0),0),"")</f>
        <v>5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Norberto Bercique Gomes Betuncal</v>
      </c>
      <c r="Y322" s="42">
        <f>API!AC322</f>
        <v>4</v>
      </c>
    </row>
    <row r="323" spans="1:25">
      <c r="A323" s="31" t="str">
        <f>IF([1]FINAL!A323=0,"",[1]FINAL!A323)</f>
        <v>Jamal Lewis</v>
      </c>
      <c r="B323" s="31" t="str">
        <f>IF([1]FINAL!B323=0,"",[1]FINAL!B323)</f>
        <v>J.Lewis</v>
      </c>
      <c r="C323" s="31" t="str">
        <f>IF([1]FINAL!C323=0,"",[1]FINAL!C323)</f>
        <v>J Lewis</v>
      </c>
      <c r="D323" s="31" t="str">
        <f>IF([1]FINAL!D323=0,"",[1]FINAL!D323)</f>
        <v/>
      </c>
      <c r="E323" s="42" t="str">
        <f>[1]FINAL!M323</f>
        <v>NEW</v>
      </c>
      <c r="F323" s="43">
        <f>IFERROR(VLOOKUP($E323,Table2!$B$1:$C$21,MATCH("MP",Table2!$B$1:$C$1,0),0),"")</f>
        <v>5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Alex Iwobi</v>
      </c>
      <c r="Y323" s="42">
        <f>API!AC323</f>
        <v>4</v>
      </c>
    </row>
    <row r="324" spans="1:25">
      <c r="A324" s="31" t="str">
        <f>IF([1]FINAL!A324=0,"",[1]FINAL!A324)</f>
        <v>Emil Krafth</v>
      </c>
      <c r="B324" s="31" t="str">
        <f>IF([1]FINAL!B324=0,"",[1]FINAL!B324)</f>
        <v>Krafth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NEW</v>
      </c>
      <c r="F324" s="43">
        <f>IFERROR(VLOOKUP($E324,Table2!$B$1:$C$21,MATCH("MP",Table2!$B$1:$C$1,0),0),"")</f>
        <v>5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Andreas Hoelgebaum Pereira</v>
      </c>
      <c r="Y324" s="42">
        <f>API!AC324</f>
        <v>18</v>
      </c>
    </row>
    <row r="325" spans="1:25">
      <c r="A325" s="31" t="str">
        <f>IF([1]FINAL!A325=0,"",[1]FINAL!A325)</f>
        <v>Paul Dummett</v>
      </c>
      <c r="B325" s="31" t="str">
        <f>IF([1]FINAL!B325=0,"",[1]FINAL!B325)</f>
        <v>Dummett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NEW</v>
      </c>
      <c r="F325" s="43">
        <f>IFERROR(VLOOKUP($E325,Table2!$B$1:$C$21,MATCH("MP",Table2!$B$1:$C$1,0),0),"")</f>
        <v>5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Tom Cairney</v>
      </c>
      <c r="Y325" s="42">
        <f>API!AC325</f>
        <v>4</v>
      </c>
    </row>
    <row r="326" spans="1:25">
      <c r="A326" s="31" t="str">
        <f>IF([1]FINAL!A326=0,"",[1]FINAL!A326)</f>
        <v>Harrison Ashby</v>
      </c>
      <c r="B326" s="31" t="str">
        <f>IF([1]FINAL!B326=0,"",[1]FINAL!B326)</f>
        <v>Ashby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NEW</v>
      </c>
      <c r="F326" s="43">
        <f>IFERROR(VLOOKUP($E326,Table2!$B$1:$C$21,MATCH("MP",Table2!$B$1:$C$1,0),0),"")</f>
        <v>5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Ivan Neves Abreu Cavaleiro</v>
      </c>
      <c r="Y326" s="42">
        <f>API!AC326</f>
        <v>0</v>
      </c>
    </row>
    <row r="327" spans="1:25">
      <c r="A327" s="31" t="str">
        <f>IF([1]FINAL!A327=0,"",[1]FINAL!A327)</f>
        <v>Facundo Pellistri Rebollo</v>
      </c>
      <c r="B327" s="31" t="str">
        <f>IF([1]FINAL!B327=0,"",[1]FINAL!B327)</f>
        <v>Pellistri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MUN</v>
      </c>
      <c r="F327" s="43">
        <f>IFERROR(VLOOKUP($E327,Table2!$B$1:$C$21,MATCH("MP",Table2!$B$1:$C$1,0),0),"")</f>
        <v>5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3</v>
      </c>
      <c r="X327" s="42" t="str">
        <f>API!M327&amp;" "&amp;API!V327</f>
        <v>Bobby De Cordova-Reid</v>
      </c>
      <c r="Y327" s="42">
        <f>API!AC327</f>
        <v>15</v>
      </c>
    </row>
    <row r="328" spans="1:25">
      <c r="A328" s="31" t="str">
        <f>IF([1]FINAL!A328=0,"",[1]FINAL!A328)</f>
        <v>Frederico Rodrigues de Paula Santos</v>
      </c>
      <c r="B328" s="31" t="str">
        <f>IF([1]FINAL!B328=0,"",[1]FINAL!B328)</f>
        <v>Fred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MUN</v>
      </c>
      <c r="F328" s="43">
        <f>IFERROR(VLOOKUP($E328,Table2!$B$1:$C$21,MATCH("MP",Table2!$B$1:$C$1,0),0),"")</f>
        <v>5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Issa Diop</v>
      </c>
      <c r="Y328" s="42">
        <f>API!AC328</f>
        <v>14</v>
      </c>
    </row>
    <row r="329" spans="1:25">
      <c r="A329" s="31" t="str">
        <f>IF([1]FINAL!A329=0,"",[1]FINAL!A329)</f>
        <v>Scott McTominay</v>
      </c>
      <c r="B329" s="31" t="str">
        <f>IF([1]FINAL!B329=0,"",[1]FINAL!B329)</f>
        <v>McTominay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MUN</v>
      </c>
      <c r="F329" s="43">
        <f>IFERROR(VLOOKUP($E329,Table2!$B$1:$C$21,MATCH("MP",Table2!$B$1:$C$1,0),0),"")</f>
        <v>5</v>
      </c>
      <c r="G329" s="32">
        <f>IFERROR(VLOOKUP(A329,PlayingTime!$B$1:$Z$999,MATCH("Min",PlayingTime!$B$2:$Z$2,0),0),0)</f>
        <v>93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93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4</v>
      </c>
      <c r="X329" s="42" t="str">
        <f>API!M329&amp;" "&amp;API!V329</f>
        <v>Tyrese Francois</v>
      </c>
      <c r="Y329" s="42">
        <f>API!AC329</f>
        <v>0</v>
      </c>
    </row>
    <row r="330" spans="1:25">
      <c r="A330" s="31" t="str">
        <f>IF([1]FINAL!A330=0,"",[1]FINAL!A330)</f>
        <v>Donny van de Beek</v>
      </c>
      <c r="B330" s="31" t="str">
        <f>IF([1]FINAL!B330=0,"",[1]FINAL!B330)</f>
        <v>Van de Beek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MUN</v>
      </c>
      <c r="F330" s="43">
        <f>IFERROR(VLOOKUP($E330,Table2!$B$1:$C$21,MATCH("MP",Table2!$B$1:$C$1,0),0),"")</f>
        <v>5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Anthony Knockaert</v>
      </c>
      <c r="Y330" s="42">
        <f>API!AC330</f>
        <v>0</v>
      </c>
    </row>
    <row r="331" spans="1:25">
      <c r="A331" s="31" t="str">
        <f>IF([1]FINAL!A331=0,"",[1]FINAL!A331)</f>
        <v>Amad Diallo</v>
      </c>
      <c r="B331" s="31" t="str">
        <f>IF([1]FINAL!B331=0,"",[1]FINAL!B331)</f>
        <v>Amad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MUN</v>
      </c>
      <c r="F331" s="43">
        <f>IFERROR(VLOOKUP($E331,Table2!$B$1:$C$21,MATCH("MP",Table2!$B$1:$C$1,0),0),"")</f>
        <v>5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Terence Kongolo</v>
      </c>
      <c r="Y331" s="42">
        <f>API!AC331</f>
        <v>0</v>
      </c>
    </row>
    <row r="332" spans="1:25">
      <c r="A332" s="31" t="str">
        <f>IF([1]FINAL!A332=0,"",[1]FINAL!A332)</f>
        <v>Tom Heaton</v>
      </c>
      <c r="B332" s="31" t="str">
        <f>IF([1]FINAL!B332=0,"",[1]FINAL!B332)</f>
        <v>Heaton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MUN</v>
      </c>
      <c r="F332" s="43">
        <f>IFERROR(VLOOKUP($E332,Table2!$B$1:$C$21,MATCH("MP",Table2!$B$1:$C$1,0),0),"")</f>
        <v>5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Bernd Leno</v>
      </c>
      <c r="Y332" s="42">
        <f>API!AC332</f>
        <v>25</v>
      </c>
    </row>
    <row r="333" spans="1:25">
      <c r="A333" s="31" t="str">
        <f>IF([1]FINAL!A333=0,"",[1]FINAL!A333)</f>
        <v>Tyrell Malacia</v>
      </c>
      <c r="B333" s="31" t="str">
        <f>IF([1]FINAL!B333=0,"",[1]FINAL!B333)</f>
        <v>Malacia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MUN</v>
      </c>
      <c r="F333" s="43">
        <f>IFERROR(VLOOKUP($E333,Table2!$B$1:$C$21,MATCH("MP",Table2!$B$1:$C$1,0),0),"")</f>
        <v>5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Saša Lukić</v>
      </c>
      <c r="Y333" s="42">
        <f>API!AC333</f>
        <v>6</v>
      </c>
    </row>
    <row r="334" spans="1:25">
      <c r="A334" s="31" t="str">
        <f>IF([1]FINAL!A334=0,"",[1]FINAL!A334)</f>
        <v>Harry Maguire</v>
      </c>
      <c r="B334" s="31" t="str">
        <f>IF([1]FINAL!B334=0,"",[1]FINAL!B334)</f>
        <v>Maguire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MUN</v>
      </c>
      <c r="F334" s="43">
        <f>IFERROR(VLOOKUP($E334,Table2!$B$1:$C$21,MATCH("MP",Table2!$B$1:$C$1,0),0),"")</f>
        <v>5</v>
      </c>
      <c r="G334" s="32">
        <f>IFERROR(VLOOKUP(A334,PlayingTime!$B$1:$Z$999,MATCH("Min",PlayingTime!$B$2:$Z$2,0),0),0)</f>
        <v>24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24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Kevin Mbabu</v>
      </c>
      <c r="Y334" s="42">
        <f>API!AC334</f>
        <v>0</v>
      </c>
    </row>
    <row r="335" spans="1:25">
      <c r="A335" s="31" t="str">
        <f>IF([1]FINAL!A335=0,"",[1]FINAL!A335)</f>
        <v>Brandon Williams</v>
      </c>
      <c r="B335" s="31" t="str">
        <f>IF([1]FINAL!B335=0,"",[1]FINAL!B335)</f>
        <v>B.Williams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MUN</v>
      </c>
      <c r="F335" s="43">
        <f>IFERROR(VLOOKUP($E335,Table2!$B$1:$C$21,MATCH("MP",Table2!$B$1:$C$1,0),0),"")</f>
        <v>5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Aleksandar Mitrović</v>
      </c>
      <c r="Y335" s="42">
        <f>API!AC335</f>
        <v>1</v>
      </c>
    </row>
    <row r="336" spans="1:25">
      <c r="A336" s="31" t="str">
        <f>IF([1]FINAL!A336=0,"",[1]FINAL!A336)</f>
        <v>Eric Bailly</v>
      </c>
      <c r="B336" s="31" t="str">
        <f>IF([1]FINAL!B336=0,"",[1]FINAL!B336)</f>
        <v>Bailly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MUN</v>
      </c>
      <c r="F336" s="43">
        <f>IFERROR(VLOOKUP($E336,Table2!$B$1:$C$21,MATCH("MP",Table2!$B$1:$C$1,0),0),"")</f>
        <v>5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Rodrigo Muniz Carvalho</v>
      </c>
      <c r="Y336" s="42">
        <f>API!AC336</f>
        <v>2</v>
      </c>
    </row>
    <row r="337" spans="1:25">
      <c r="A337" s="31" t="str">
        <f>IF([1]FINAL!A337=0,"",[1]FINAL!A337)</f>
        <v>Alex Telles</v>
      </c>
      <c r="B337" s="31" t="str">
        <f>IF([1]FINAL!B337=0,"",[1]FINAL!B337)</f>
        <v>Alex Telles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MUN</v>
      </c>
      <c r="F337" s="43">
        <f>IFERROR(VLOOKUP($E337,Table2!$B$1:$C$21,MATCH("MP",Table2!$B$1:$C$1,0),0),"")</f>
        <v>5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João Palhinha Gonçalves</v>
      </c>
      <c r="Y337" s="42">
        <f>API!AC337</f>
        <v>13</v>
      </c>
    </row>
    <row r="338" spans="1:25">
      <c r="A338" s="31" t="str">
        <f>IF([1]FINAL!A338=0,"",[1]FINAL!A338)</f>
        <v>Sergio Reguilón</v>
      </c>
      <c r="B338" s="31" t="str">
        <f>IF([1]FINAL!B338=0,"",[1]FINAL!B338)</f>
        <v>Reguilón</v>
      </c>
      <c r="C338" s="31" t="str">
        <f>IF([1]FINAL!C338=0,"",[1]FINAL!C338)</f>
        <v>Reguilon</v>
      </c>
      <c r="D338" s="31" t="str">
        <f>IF([1]FINAL!D338=0,"",[1]FINAL!D338)</f>
        <v/>
      </c>
      <c r="E338" s="42" t="str">
        <f>[1]FINAL!M338</f>
        <v>MUN</v>
      </c>
      <c r="F338" s="43">
        <f>IFERROR(VLOOKUP($E338,Table2!$B$1:$C$21,MATCH("MP",Table2!$B$1:$C$1,0),0),"")</f>
        <v>5</v>
      </c>
      <c r="G338" s="32">
        <f>IFERROR(VLOOKUP(A338,PlayingTime!$B$1:$Z$999,MATCH("Min",PlayingTime!$B$2:$Z$2,0),0),0)</f>
        <v>84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84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0.2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0.2</v>
      </c>
      <c r="V338" s="41">
        <f t="shared" si="23"/>
        <v>1</v>
      </c>
      <c r="X338" s="42" t="str">
        <f>API!M338&amp;" "&amp;API!V338</f>
        <v>Tim Ream</v>
      </c>
      <c r="Y338" s="42">
        <f>API!AC338</f>
        <v>20</v>
      </c>
    </row>
    <row r="339" spans="1:25">
      <c r="A339" s="31" t="str">
        <f>IF([1]FINAL!A339=0,"",[1]FINAL!A339)</f>
        <v>Sergio Gómez</v>
      </c>
      <c r="B339" s="31" t="str">
        <f>IF([1]FINAL!B339=0,"",[1]FINAL!B339)</f>
        <v>Sergio Gómez</v>
      </c>
      <c r="C339" s="31" t="str">
        <f>IF([1]FINAL!C339=0,"",[1]FINAL!C339)</f>
        <v>S Gomez</v>
      </c>
      <c r="D339" s="31" t="str">
        <f>IF([1]FINAL!D339=0,"",[1]FINAL!D339)</f>
        <v/>
      </c>
      <c r="E339" s="42" t="str">
        <f>[1]FINAL!M339</f>
        <v>MCI</v>
      </c>
      <c r="F339" s="43">
        <f>IFERROR(VLOOKUP($E339,Table2!$B$1:$C$21,MATCH("MP",Table2!$B$1:$C$1,0),0),"")</f>
        <v>5</v>
      </c>
      <c r="G339" s="32">
        <f>IFERROR(VLOOKUP(A339,PlayingTime!$B$1:$Z$999,MATCH("Min",PlayingTime!$B$2:$Z$2,0),0),0)</f>
        <v>16</v>
      </c>
      <c r="H339" s="32">
        <f>IFERROR(VLOOKUP(B339,PlayingTime!$B$1:$Z$999,MATCH("Min",PlayingTime!$B$2:$Z$2,0),0),0)</f>
        <v>16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32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0.2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0.4</v>
      </c>
      <c r="V339" s="41">
        <f t="shared" si="23"/>
        <v>5</v>
      </c>
      <c r="X339" s="42" t="str">
        <f>API!M339&amp;" "&amp;API!V339</f>
        <v>Harrison Reed</v>
      </c>
      <c r="Y339" s="42">
        <f>API!AC339</f>
        <v>13</v>
      </c>
    </row>
    <row r="340" spans="1:25">
      <c r="A340" s="31" t="str">
        <f>IF([1]FINAL!A340=0,"",[1]FINAL!A340)</f>
        <v>Kevin De Bruyne</v>
      </c>
      <c r="B340" s="31" t="str">
        <f>IF([1]FINAL!B340=0,"",[1]FINAL!B340)</f>
        <v>De Bruyne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MCI</v>
      </c>
      <c r="F340" s="43">
        <f>IFERROR(VLOOKUP($E340,Table2!$B$1:$C$21,MATCH("MP",Table2!$B$1:$C$1,0),0),"")</f>
        <v>5</v>
      </c>
      <c r="G340" s="32">
        <f>IFERROR(VLOOKUP(A340,PlayingTime!$B$1:$Z$999,MATCH("Min",PlayingTime!$B$2:$Z$2,0),0),0)</f>
        <v>22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22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0.2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0.2</v>
      </c>
      <c r="V340" s="41">
        <f t="shared" si="23"/>
        <v>1</v>
      </c>
      <c r="X340" s="42" t="str">
        <f>API!M340&amp;" "&amp;API!V340</f>
        <v>Antonee Robinson</v>
      </c>
      <c r="Y340" s="42">
        <f>API!AC340</f>
        <v>7</v>
      </c>
    </row>
    <row r="341" spans="1:25">
      <c r="A341" s="31" t="str">
        <f>IF([1]FINAL!A341=0,"",[1]FINAL!A341)</f>
        <v>Riyad Mahrez</v>
      </c>
      <c r="B341" s="31" t="str">
        <f>IF([1]FINAL!B341=0,"",[1]FINAL!B341)</f>
        <v>Mahrez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MCI</v>
      </c>
      <c r="F341" s="43">
        <f>IFERROR(VLOOKUP($E341,Table2!$B$1:$C$21,MATCH("MP",Table2!$B$1:$C$1,0),0),"")</f>
        <v>5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Marek Rodák</v>
      </c>
      <c r="Y341" s="42">
        <f>API!AC341</f>
        <v>-1</v>
      </c>
    </row>
    <row r="342" spans="1:25">
      <c r="A342" s="31" t="str">
        <f>IF([1]FINAL!A342=0,"",[1]FINAL!A342)</f>
        <v>Kalvin Phillips</v>
      </c>
      <c r="B342" s="31" t="str">
        <f>IF([1]FINAL!B342=0,"",[1]FINAL!B342)</f>
        <v>Phillips</v>
      </c>
      <c r="C342" s="31" t="str">
        <f>IF([1]FINAL!C342=0,"",[1]FINAL!C342)</f>
        <v>K Phillips</v>
      </c>
      <c r="D342" s="31" t="str">
        <f>IF([1]FINAL!D342=0,"",[1]FINAL!D342)</f>
        <v/>
      </c>
      <c r="E342" s="42" t="str">
        <f>[1]FINAL!M342</f>
        <v>MCI</v>
      </c>
      <c r="F342" s="43">
        <f>IFERROR(VLOOKUP($E342,Table2!$B$1:$C$21,MATCH("MP",Table2!$B$1:$C$1,0),0),"")</f>
        <v>5</v>
      </c>
      <c r="G342" s="32">
        <f>IFERROR(VLOOKUP(A342,PlayingTime!$B$1:$Z$999,MATCH("Min",PlayingTime!$B$2:$Z$2,0),0),0)</f>
        <v>7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7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</v>
      </c>
      <c r="X342" s="42" t="str">
        <f>API!M342&amp;" "&amp;API!V342</f>
        <v>Kenny Tete</v>
      </c>
      <c r="Y342" s="42">
        <f>API!AC342</f>
        <v>12</v>
      </c>
    </row>
    <row r="343" spans="1:25">
      <c r="A343" s="31" t="str">
        <f>IF([1]FINAL!A343=0,"",[1]FINAL!A343)</f>
        <v>Stefan Ortega Moreno</v>
      </c>
      <c r="B343" s="31" t="str">
        <f>IF([1]FINAL!B343=0,"",[1]FINAL!B343)</f>
        <v>Ortega Moreno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MCI</v>
      </c>
      <c r="F343" s="43">
        <f>IFERROR(VLOOKUP($E343,Table2!$B$1:$C$21,MATCH("MP",Table2!$B$1:$C$1,0),0),"")</f>
        <v>5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Tosin Adarabioyo</v>
      </c>
      <c r="Y343" s="42">
        <f>API!AC343</f>
        <v>1</v>
      </c>
    </row>
    <row r="344" spans="1:25">
      <c r="A344" s="31" t="str">
        <f>IF([1]FINAL!A344=0,"",[1]FINAL!A344)</f>
        <v>Scott Carson</v>
      </c>
      <c r="B344" s="31" t="str">
        <f>IF([1]FINAL!B344=0,"",[1]FINAL!B344)</f>
        <v>Carson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MCI</v>
      </c>
      <c r="F344" s="43">
        <f>IFERROR(VLOOKUP($E344,Table2!$B$1:$C$21,MATCH("MP",Table2!$B$1:$C$1,0),0),"")</f>
        <v>5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Carlos Vinícius Alves Morais</v>
      </c>
      <c r="Y344" s="42">
        <f>API!AC344</f>
        <v>7</v>
      </c>
    </row>
    <row r="345" spans="1:25">
      <c r="A345" s="31" t="str">
        <f>IF([1]FINAL!A345=0,"",[1]FINAL!A345)</f>
        <v>Zack Steffen</v>
      </c>
      <c r="B345" s="31" t="str">
        <f>IF([1]FINAL!B345=0,"",[1]FINAL!B345)</f>
        <v>Steffen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MCI</v>
      </c>
      <c r="F345" s="43">
        <f>IFERROR(VLOOKUP($E345,Table2!$B$1:$C$21,MATCH("MP",Table2!$B$1:$C$1,0),0),"")</f>
        <v>5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Harry Wilson</v>
      </c>
      <c r="Y345" s="42">
        <f>API!AC345</f>
        <v>12</v>
      </c>
    </row>
    <row r="346" spans="1:25">
      <c r="A346" s="31" t="str">
        <f>IF([1]FINAL!A346=0,"",[1]FINAL!A346)</f>
        <v>Aymeric Laporte</v>
      </c>
      <c r="B346" s="31" t="str">
        <f>IF([1]FINAL!B346=0,"",[1]FINAL!B346)</f>
        <v>Laporte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MCI</v>
      </c>
      <c r="F346" s="43">
        <f>IFERROR(VLOOKUP($E346,Table2!$B$1:$C$21,MATCH("MP",Table2!$B$1:$C$1,0),0),"")</f>
        <v>5</v>
      </c>
      <c r="G346" s="32">
        <f>IFERROR(VLOOKUP(A346,PlayingTime!$B$1:$Z$999,MATCH("Min",PlayingTime!$B$2:$Z$2,0),0),0)</f>
        <v>12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12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1</v>
      </c>
      <c r="X346" s="42" t="str">
        <f>API!M346&amp;" "&amp;API!V346</f>
        <v>Raúl Jiménez</v>
      </c>
      <c r="Y346" s="42">
        <f>API!AC346</f>
        <v>8</v>
      </c>
    </row>
    <row r="347" spans="1:25">
      <c r="A347" s="31" t="str">
        <f>IF([1]FINAL!A347=0,"",[1]FINAL!A347)</f>
        <v>João Cancelo</v>
      </c>
      <c r="B347" s="31" t="str">
        <f>IF([1]FINAL!B347=0,"",[1]FINAL!B347)</f>
        <v>Cancelo</v>
      </c>
      <c r="C347" s="31" t="str">
        <f>IF([1]FINAL!C347=0,"",[1]FINAL!C347)</f>
        <v>Joao Cancelo</v>
      </c>
      <c r="D347" s="31" t="str">
        <f>IF([1]FINAL!D347=0,"",[1]FINAL!D347)</f>
        <v/>
      </c>
      <c r="E347" s="42" t="str">
        <f>[1]FINAL!M347</f>
        <v>MCI</v>
      </c>
      <c r="F347" s="43">
        <f>IFERROR(VLOOKUP($E347,Table2!$B$1:$C$21,MATCH("MP",Table2!$B$1:$C$1,0),0),"")</f>
        <v>5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Willian Borges da Silva</v>
      </c>
      <c r="Y347" s="42">
        <f>API!AC347</f>
        <v>8</v>
      </c>
    </row>
    <row r="348" spans="1:25">
      <c r="A348" s="31" t="str">
        <f>IF([1]FINAL!A348=0,"",[1]FINAL!A348)</f>
        <v>John Stones</v>
      </c>
      <c r="B348" s="31" t="str">
        <f>IF([1]FINAL!B348=0,"",[1]FINAL!B348)</f>
        <v>Stones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MCI</v>
      </c>
      <c r="F348" s="43">
        <f>IFERROR(VLOOKUP($E348,Table2!$B$1:$C$21,MATCH("MP",Table2!$B$1:$C$1,0),0),"")</f>
        <v>5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Calvin Bassey</v>
      </c>
      <c r="Y348" s="42">
        <f>API!AC348</f>
        <v>0</v>
      </c>
    </row>
    <row r="349" spans="1:25">
      <c r="A349" s="31" t="str">
        <f>IF([1]FINAL!A349=0,"",[1]FINAL!A349)</f>
        <v>Cauley Woodrow</v>
      </c>
      <c r="B349" s="31" t="str">
        <f>IF([1]FINAL!B349=0,"",[1]FINAL!B349)</f>
        <v>Woodrow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LUT</v>
      </c>
      <c r="F349" s="43">
        <f>IFERROR(VLOOKUP($E349,Table2!$B$1:$C$21,MATCH("MP",Table2!$B$1:$C$1,0),0),"")</f>
        <v>4</v>
      </c>
      <c r="G349" s="32">
        <f>IFERROR(VLOOKUP(A349,PlayingTime!$B$1:$Z$999,MATCH("Min",PlayingTime!$B$2:$Z$2,0),0),0)</f>
        <v>20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20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0.3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0.3</v>
      </c>
      <c r="V349" s="41">
        <f t="shared" si="23"/>
        <v>3</v>
      </c>
      <c r="X349" s="42" t="str">
        <f>API!M349&amp;" "&amp;API!V349</f>
        <v>Luc De Fougerolles</v>
      </c>
      <c r="Y349" s="42">
        <f>API!AC349</f>
        <v>0</v>
      </c>
    </row>
    <row r="350" spans="1:25">
      <c r="A350" s="31" t="str">
        <f>IF([1]FINAL!A350=0,"",[1]FINAL!A350)</f>
        <v>Elijah Adebayo</v>
      </c>
      <c r="B350" s="31" t="str">
        <f>IF([1]FINAL!B350=0,"",[1]FINAL!B350)</f>
        <v>Adebayo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LUT</v>
      </c>
      <c r="F350" s="43">
        <f>IFERROR(VLOOKUP($E350,Table2!$B$1:$C$21,MATCH("MP",Table2!$B$1:$C$1,0),0),"")</f>
        <v>4</v>
      </c>
      <c r="G350" s="32">
        <f>IFERROR(VLOOKUP(A350,PlayingTime!$B$1:$Z$999,MATCH("Min",PlayingTime!$B$2:$Z$2,0),0),0)</f>
        <v>219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219</v>
      </c>
      <c r="L350" s="31">
        <f>IFERROR(VLOOKUP(A350,PlayerStats!$B$1:$Z$999,MATCH("xG",PlayerStats!$B$2:$Z$2,0),0),0)</f>
        <v>0.4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0.4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7</v>
      </c>
      <c r="X350" s="42" t="str">
        <f>API!M350&amp;" "&amp;API!V350</f>
        <v>Jay Stansfield</v>
      </c>
      <c r="Y350" s="42">
        <f>API!AC350</f>
        <v>0</v>
      </c>
    </row>
    <row r="351" spans="1:25">
      <c r="A351" s="31" t="str">
        <f>IF([1]FINAL!A351=0,"",[1]FINAL!A351)</f>
        <v>Issa Kaboré</v>
      </c>
      <c r="B351" s="31" t="str">
        <f>IF([1]FINAL!B351=0,"",[1]FINAL!B351)</f>
        <v>Kaboré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LUT</v>
      </c>
      <c r="F351" s="43">
        <f>IFERROR(VLOOKUP($E351,Table2!$B$1:$C$21,MATCH("MP",Table2!$B$1:$C$1,0),0),"")</f>
        <v>4</v>
      </c>
      <c r="G351" s="32">
        <f>IFERROR(VLOOKUP(A351,PlayingTime!$B$1:$Z$999,MATCH("Min",PlayingTime!$B$2:$Z$2,0),0),0)</f>
        <v>242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242</v>
      </c>
      <c r="L351" s="31">
        <f>IFERROR(VLOOKUP(A351,PlayerStats!$B$1:$Z$999,MATCH("xG",PlayerStats!$B$2:$Z$2,0),0),0)</f>
        <v>0.1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0.1</v>
      </c>
      <c r="Q351" s="31">
        <f>IFERROR(VLOOKUP(A351,PlayerStats!$B$1:$Z$999,MATCH("xAG",PlayerStats!$B$2:$Z$2,0),0),0)</f>
        <v>0.9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0.9</v>
      </c>
      <c r="V351" s="41">
        <f t="shared" si="23"/>
        <v>5</v>
      </c>
      <c r="X351" s="42" t="str">
        <f>API!M351&amp;" "&amp;API!V351</f>
        <v>Matthew Dibley-Dias</v>
      </c>
      <c r="Y351" s="42">
        <f>API!AC351</f>
        <v>0</v>
      </c>
    </row>
    <row r="352" spans="1:25">
      <c r="A352" s="31" t="str">
        <f>IF([1]FINAL!A352=0,"",[1]FINAL!A352)</f>
        <v>Alfie Doughty</v>
      </c>
      <c r="B352" s="31" t="str">
        <f>IF([1]FINAL!B352=0,"",[1]FINAL!B352)</f>
        <v>Doughty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LUT</v>
      </c>
      <c r="F352" s="43">
        <f>IFERROR(VLOOKUP($E352,Table2!$B$1:$C$21,MATCH("MP",Table2!$B$1:$C$1,0),0),"")</f>
        <v>4</v>
      </c>
      <c r="G352" s="32">
        <f>IFERROR(VLOOKUP(A352,PlayingTime!$B$1:$Z$999,MATCH("Min",PlayingTime!$B$2:$Z$2,0),0),0)</f>
        <v>142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142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4</v>
      </c>
      <c r="X352" s="42" t="str">
        <f>API!M352&amp;" "&amp;API!V352</f>
        <v>Adama Traoré</v>
      </c>
      <c r="Y352" s="42">
        <f>API!AC352</f>
        <v>3</v>
      </c>
    </row>
    <row r="353" spans="1:25">
      <c r="A353" s="31" t="str">
        <f>IF([1]FINAL!A353=0,"",[1]FINAL!A353)</f>
        <v>Albert Sambi Lokonga</v>
      </c>
      <c r="B353" s="31" t="str">
        <f>IF([1]FINAL!B353=0,"",[1]FINAL!B353)</f>
        <v>Sambi</v>
      </c>
      <c r="C353" s="31" t="str">
        <f>IF([1]FINAL!C353=0,"",[1]FINAL!C353)</f>
        <v>Lokonga</v>
      </c>
      <c r="D353" s="31" t="str">
        <f>IF([1]FINAL!D353=0,"",[1]FINAL!D353)</f>
        <v/>
      </c>
      <c r="E353" s="42" t="str">
        <f>[1]FINAL!M353</f>
        <v>LUT</v>
      </c>
      <c r="F353" s="43">
        <f>IFERROR(VLOOKUP($E353,Table2!$B$1:$C$21,MATCH("MP",Table2!$B$1:$C$1,0),0),"")</f>
        <v>4</v>
      </c>
      <c r="G353" s="32">
        <f>IFERROR(VLOOKUP(A353,PlayingTime!$B$1:$Z$999,MATCH("Min",PlayingTime!$B$2:$Z$2,0),0),0)</f>
        <v>73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73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0.1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0.1</v>
      </c>
      <c r="V353" s="41">
        <f t="shared" si="23"/>
        <v>2</v>
      </c>
      <c r="X353" s="42" t="str">
        <f>API!M353&amp;" "&amp;API!V353</f>
        <v>Luke Harris</v>
      </c>
      <c r="Y353" s="42">
        <f>API!AC353</f>
        <v>2</v>
      </c>
    </row>
    <row r="354" spans="1:25">
      <c r="A354" s="31" t="str">
        <f>IF([1]FINAL!A354=0,"",[1]FINAL!A354)</f>
        <v>Luke Berry</v>
      </c>
      <c r="B354" s="31" t="str">
        <f>IF([1]FINAL!B354=0,"",[1]FINAL!B354)</f>
        <v>Berry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LUT</v>
      </c>
      <c r="F354" s="43">
        <f>IFERROR(VLOOKUP($E354,Table2!$B$1:$C$21,MATCH("MP",Table2!$B$1:$C$1,0),0),"")</f>
        <v>4</v>
      </c>
      <c r="G354" s="32">
        <f>IFERROR(VLOOKUP(A354,PlayingTime!$B$1:$Z$999,MATCH("Min",PlayingTime!$B$2:$Z$2,0),0),0)</f>
        <v>3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3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1</v>
      </c>
      <c r="X354" s="42" t="str">
        <f>API!M354&amp;" "&amp;API!V354</f>
        <v>Timothy Castagne</v>
      </c>
      <c r="Y354" s="42">
        <f>API!AC354</f>
        <v>9</v>
      </c>
    </row>
    <row r="355" spans="1:25">
      <c r="A355" s="31" t="str">
        <f>IF([1]FINAL!A355=0,"",[1]FINAL!A355)</f>
        <v>Allan Campbell</v>
      </c>
      <c r="B355" s="31" t="str">
        <f>IF([1]FINAL!B355=0,"",[1]FINAL!B355)</f>
        <v>Campbell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LUT</v>
      </c>
      <c r="F355" s="43">
        <f>IFERROR(VLOOKUP($E355,Table2!$B$1:$C$21,MATCH("MP",Table2!$B$1:$C$1,0),0),"")</f>
        <v>4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Steven Benda</v>
      </c>
      <c r="Y355" s="42">
        <f>API!AC355</f>
        <v>0</v>
      </c>
    </row>
    <row r="356" spans="1:25">
      <c r="A356" s="31" t="str">
        <f>IF([1]FINAL!A356=0,"",[1]FINAL!A356)</f>
        <v>Jordan Clark</v>
      </c>
      <c r="B356" s="31" t="str">
        <f>IF([1]FINAL!B356=0,"",[1]FINAL!B356)</f>
        <v>Clark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LUT</v>
      </c>
      <c r="F356" s="43">
        <f>IFERROR(VLOOKUP($E356,Table2!$B$1:$C$21,MATCH("MP",Table2!$B$1:$C$1,0),0),"")</f>
        <v>4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Fodé Ballo-Touré</v>
      </c>
      <c r="Y356" s="42">
        <f>API!AC356</f>
        <v>0</v>
      </c>
    </row>
    <row r="357" spans="1:25">
      <c r="A357" s="31" t="str">
        <f>IF([1]FINAL!A357=0,"",[1]FINAL!A357)</f>
        <v>Luke Freeman</v>
      </c>
      <c r="B357" s="31" t="str">
        <f>IF([1]FINAL!B357=0,"",[1]FINAL!B357)</f>
        <v>Freeman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LUT</v>
      </c>
      <c r="F357" s="43">
        <f>IFERROR(VLOOKUP($E357,Table2!$B$1:$C$21,MATCH("MP",Table2!$B$1:$C$1,0),0),"")</f>
        <v>4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Adrián San Miguel del Castillo</v>
      </c>
      <c r="Y357" s="42">
        <f>API!AC357</f>
        <v>0</v>
      </c>
    </row>
    <row r="358" spans="1:25">
      <c r="A358" s="31" t="str">
        <f>IF([1]FINAL!A358=0,"",[1]FINAL!A358)</f>
        <v>Carlos Mendes Gomes</v>
      </c>
      <c r="B358" s="31" t="str">
        <f>IF([1]FINAL!B358=0,"",[1]FINAL!B358)</f>
        <v>Mendes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LUT</v>
      </c>
      <c r="F358" s="43">
        <f>IFERROR(VLOOKUP($E358,Table2!$B$1:$C$21,MATCH("MP",Table2!$B$1:$C$1,0),0),"")</f>
        <v>4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Trent Alexander-Arnold</v>
      </c>
      <c r="Y358" s="42">
        <f>API!AC358</f>
        <v>16</v>
      </c>
    </row>
    <row r="359" spans="1:25">
      <c r="A359" s="31" t="str">
        <f>IF([1]FINAL!A359=0,"",[1]FINAL!A359)</f>
        <v>Fred Onyedinma</v>
      </c>
      <c r="B359" s="31" t="str">
        <f>IF([1]FINAL!B359=0,"",[1]FINAL!B359)</f>
        <v>Onyedinma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LUT</v>
      </c>
      <c r="F359" s="43">
        <f>IFERROR(VLOOKUP($E359,Table2!$B$1:$C$21,MATCH("MP",Table2!$B$1:$C$1,0),0),"")</f>
        <v>4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Alisson Ramses Becker</v>
      </c>
      <c r="Y359" s="42">
        <f>API!AC359</f>
        <v>20</v>
      </c>
    </row>
    <row r="360" spans="1:25">
      <c r="A360" s="31" t="str">
        <f>IF([1]FINAL!A360=0,"",[1]FINAL!A360)</f>
        <v>Dion Pereira</v>
      </c>
      <c r="B360" s="31" t="str">
        <f>IF([1]FINAL!B360=0,"",[1]FINAL!B360)</f>
        <v>Pereira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LUT</v>
      </c>
      <c r="F360" s="43">
        <f>IFERROR(VLOOKUP($E360,Table2!$B$1:$C$21,MATCH("MP",Table2!$B$1:$C$1,0),0),"")</f>
        <v>4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Stefan Bajcetic</v>
      </c>
      <c r="Y360" s="42">
        <f>API!AC360</f>
        <v>0</v>
      </c>
    </row>
    <row r="361" spans="1:25">
      <c r="A361" s="31" t="str">
        <f>IF([1]FINAL!A361=0,"",[1]FINAL!A361)</f>
        <v>Glen Rea</v>
      </c>
      <c r="B361" s="31" t="str">
        <f>IF([1]FINAL!B361=0,"",[1]FINAL!B361)</f>
        <v>Rea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LUT</v>
      </c>
      <c r="F361" s="43">
        <f>IFERROR(VLOOKUP($E361,Table2!$B$1:$C$21,MATCH("MP",Table2!$B$1:$C$1,0),0),"")</f>
        <v>4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Darwin Núñez Ribeiro</v>
      </c>
      <c r="Y361" s="42">
        <f>API!AC361</f>
        <v>22</v>
      </c>
    </row>
    <row r="362" spans="1:25">
      <c r="A362" s="31" t="str">
        <f>IF([1]FINAL!A362=0,"",[1]FINAL!A362)</f>
        <v>Elliot Thorpe</v>
      </c>
      <c r="B362" s="31" t="str">
        <f>IF([1]FINAL!B362=0,"",[1]FINAL!B362)</f>
        <v>Thorpe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LUT</v>
      </c>
      <c r="F362" s="43">
        <f>IFERROR(VLOOKUP($E362,Table2!$B$1:$C$21,MATCH("MP",Table2!$B$1:$C$1,0),0),"")</f>
        <v>4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Diogo Teixeira da Silva</v>
      </c>
      <c r="Y362" s="42">
        <f>API!AC362</f>
        <v>19</v>
      </c>
    </row>
    <row r="363" spans="1:25">
      <c r="A363" s="31" t="str">
        <f>IF([1]FINAL!A363=0,"",[1]FINAL!A363)</f>
        <v>Louie Watson</v>
      </c>
      <c r="B363" s="31" t="str">
        <f>IF([1]FINAL!B363=0,"",[1]FINAL!B363)</f>
        <v>Watson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LUT</v>
      </c>
      <c r="F363" s="43">
        <f>IFERROR(VLOOKUP($E363,Table2!$B$1:$C$21,MATCH("MP",Table2!$B$1:$C$1,0),0),"")</f>
        <v>4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Harvey Elliott</v>
      </c>
      <c r="Y363" s="42">
        <f>API!AC363</f>
        <v>7</v>
      </c>
    </row>
    <row r="364" spans="1:25">
      <c r="A364" s="31" t="str">
        <f>IF([1]FINAL!A364=0,"",[1]FINAL!A364)</f>
        <v>Matt Macey</v>
      </c>
      <c r="B364" s="31" t="str">
        <f>IF([1]FINAL!B364=0,"",[1]FINAL!B364)</f>
        <v>Macey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LUT</v>
      </c>
      <c r="F364" s="43">
        <f>IFERROR(VLOOKUP($E364,Table2!$B$1:$C$21,MATCH("MP",Table2!$B$1:$C$1,0),0),"")</f>
        <v>4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Fabio Henrique Tavares</v>
      </c>
      <c r="Y364" s="42">
        <f>API!AC364</f>
        <v>0</v>
      </c>
    </row>
    <row r="365" spans="1:25">
      <c r="A365" s="31" t="str">
        <f>IF([1]FINAL!A365=0,"",[1]FINAL!A365)</f>
        <v>James Shea</v>
      </c>
      <c r="B365" s="31" t="str">
        <f>IF([1]FINAL!B365=0,"",[1]FINAL!B365)</f>
        <v>Shea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LUT</v>
      </c>
      <c r="F365" s="43">
        <f>IFERROR(VLOOKUP($E365,Table2!$B$1:$C$21,MATCH("MP",Table2!$B$1:$C$1,0),0),"")</f>
        <v>4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Cody Gakpo</v>
      </c>
      <c r="Y365" s="42">
        <f>API!AC365</f>
        <v>12</v>
      </c>
    </row>
    <row r="366" spans="1:25">
      <c r="A366" s="31" t="str">
        <f>IF([1]FINAL!A366=0,"",[1]FINAL!A366)</f>
        <v>Jack Walton</v>
      </c>
      <c r="B366" s="31" t="str">
        <f>IF([1]FINAL!B366=0,"",[1]FINAL!B366)</f>
        <v>Walton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LUT</v>
      </c>
      <c r="F366" s="43">
        <f>IFERROR(VLOOKUP($E366,Table2!$B$1:$C$21,MATCH("MP",Table2!$B$1:$C$1,0),0),"")</f>
        <v>4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Joe Gomez</v>
      </c>
      <c r="Y366" s="42">
        <f>API!AC366</f>
        <v>10</v>
      </c>
    </row>
    <row r="367" spans="1:25">
      <c r="A367" s="31" t="str">
        <f>IF([1]FINAL!A367=0,"",[1]FINAL!A367)</f>
        <v>John McAtee</v>
      </c>
      <c r="B367" s="31" t="str">
        <f>IF([1]FINAL!B367=0,"",[1]FINAL!B367)</f>
        <v>McAtee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4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Jordan Henderson</v>
      </c>
      <c r="Y367" s="42">
        <f>API!AC367</f>
        <v>0</v>
      </c>
    </row>
    <row r="368" spans="1:25">
      <c r="A368" s="31" t="str">
        <f>IF([1]FINAL!A368=0,"",[1]FINAL!A368)</f>
        <v>Admiral Muskwe</v>
      </c>
      <c r="B368" s="31" t="str">
        <f>IF([1]FINAL!B368=0,"",[1]FINAL!B368)</f>
        <v>Muskwe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LUT</v>
      </c>
      <c r="F368" s="43">
        <f>IFERROR(VLOOKUP($E368,Table2!$B$1:$C$21,MATCH("MP",Table2!$B$1:$C$1,0),0),"")</f>
        <v>4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Curtis Jones</v>
      </c>
      <c r="Y368" s="42">
        <f>API!AC368</f>
        <v>5</v>
      </c>
    </row>
    <row r="369" spans="1:25">
      <c r="A369" s="31" t="str">
        <f>IF([1]FINAL!A369=0,"",[1]FINAL!A369)</f>
        <v>Chiedozie Ogbene</v>
      </c>
      <c r="B369" s="31" t="str">
        <f>IF([1]FINAL!B369=0,"",[1]FINAL!B369)</f>
        <v>Ogbene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4</v>
      </c>
      <c r="G369" s="32">
        <f>IFERROR(VLOOKUP(A369,PlayingTime!$B$1:$Z$999,MATCH("Min",PlayingTime!$B$2:$Z$2,0),0),0)</f>
        <v>59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59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4</v>
      </c>
      <c r="X369" s="42" t="str">
        <f>API!M369&amp;" "&amp;API!V369</f>
        <v>Caoimhin Kelleher</v>
      </c>
      <c r="Y369" s="42">
        <f>API!AC369</f>
        <v>0</v>
      </c>
    </row>
    <row r="370" spans="1:25">
      <c r="A370" s="31" t="str">
        <f>IF([1]FINAL!A370=0,"",[1]FINAL!A370)</f>
        <v>Aribim Pepple</v>
      </c>
      <c r="B370" s="31" t="str">
        <f>IF([1]FINAL!B370=0,"",[1]FINAL!B370)</f>
        <v>Pepple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4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Ibrahima Konaté</v>
      </c>
      <c r="Y370" s="42">
        <f>API!AC370</f>
        <v>5</v>
      </c>
    </row>
    <row r="371" spans="1:25">
      <c r="A371" s="31" t="str">
        <f>IF([1]FINAL!A371=0,"",[1]FINAL!A371)</f>
        <v>Joe Taylor</v>
      </c>
      <c r="B371" s="31" t="str">
        <f>IF([1]FINAL!B371=0,"",[1]FINAL!B371)</f>
        <v>Taylor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LUT</v>
      </c>
      <c r="F371" s="43">
        <f>IFERROR(VLOOKUP($E371,Table2!$B$1:$C$21,MATCH("MP",Table2!$B$1:$C$1,0),0),"")</f>
        <v>4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Luis Díaz</v>
      </c>
      <c r="Y371" s="42">
        <f>API!AC371</f>
        <v>20</v>
      </c>
    </row>
    <row r="372" spans="1:25">
      <c r="A372" s="31" t="str">
        <f>IF([1]FINAL!A372=0,"",[1]FINAL!A372)</f>
        <v>Gabriel Osho</v>
      </c>
      <c r="B372" s="31" t="str">
        <f>IF([1]FINAL!B372=0,"",[1]FINAL!B372)</f>
        <v>Osho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LUT</v>
      </c>
      <c r="F372" s="43">
        <f>IFERROR(VLOOKUP($E372,Table2!$B$1:$C$21,MATCH("MP",Table2!$B$1:$C$1,0),0),"")</f>
        <v>4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Alexis Mac Allister</v>
      </c>
      <c r="Y372" s="42">
        <f>API!AC372</f>
        <v>4</v>
      </c>
    </row>
    <row r="373" spans="1:25">
      <c r="A373" s="31" t="str">
        <f>IF([1]FINAL!A373=0,"",[1]FINAL!A373)</f>
        <v>Dan Potts</v>
      </c>
      <c r="B373" s="31" t="str">
        <f>IF([1]FINAL!B373=0,"",[1]FINAL!B373)</f>
        <v>Potts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LUT</v>
      </c>
      <c r="F373" s="43">
        <f>IFERROR(VLOOKUP($E373,Table2!$B$1:$C$21,MATCH("MP",Table2!$B$1:$C$1,0),0),"")</f>
        <v>4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Joel Matip</v>
      </c>
      <c r="Y373" s="42">
        <f>API!AC373</f>
        <v>10</v>
      </c>
    </row>
    <row r="374" spans="1:25">
      <c r="A374" s="31" t="str">
        <f>IF([1]FINAL!A374=0,"",[1]FINAL!A374)</f>
        <v>Tom Lockyer</v>
      </c>
      <c r="B374" s="31" t="str">
        <f>IF([1]FINAL!B374=0,"",[1]FINAL!B374)</f>
        <v>Lockyer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LUT</v>
      </c>
      <c r="F374" s="43">
        <f>IFERROR(VLOOKUP($E374,Table2!$B$1:$C$21,MATCH("MP",Table2!$B$1:$C$1,0),0),"")</f>
        <v>4</v>
      </c>
      <c r="G374" s="32">
        <f>IFERROR(VLOOKUP(A374,PlayingTime!$B$1:$Z$999,MATCH("Min",PlayingTime!$B$2:$Z$2,0),0),0)</f>
        <v>270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270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2</v>
      </c>
      <c r="X374" s="42" t="str">
        <f>API!M374&amp;" "&amp;API!V374</f>
        <v>Nathaniel Phillips</v>
      </c>
      <c r="Y374" s="42">
        <f>API!AC374</f>
        <v>0</v>
      </c>
    </row>
    <row r="375" spans="1:25">
      <c r="A375" s="31" t="str">
        <f>IF([1]FINAL!A375=0,"",[1]FINAL!A375)</f>
        <v>Stefan Bajcetic</v>
      </c>
      <c r="B375" s="31" t="str">
        <f>IF([1]FINAL!B375=0,"",[1]FINAL!B375)</f>
        <v>Bajcetic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LIV</v>
      </c>
      <c r="F375" s="43">
        <f>IFERROR(VLOOKUP($E375,Table2!$B$1:$C$21,MATCH("MP",Table2!$B$1:$C$1,0),0),"")</f>
        <v>5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Andrew Robertson</v>
      </c>
      <c r="Y375" s="42">
        <f>API!AC375</f>
        <v>23</v>
      </c>
    </row>
    <row r="376" spans="1:25">
      <c r="A376" s="31" t="str">
        <f>IF([1]FINAL!A376=0,"",[1]FINAL!A376)</f>
        <v>Jordan Henderson</v>
      </c>
      <c r="B376" s="31" t="str">
        <f>IF([1]FINAL!B376=0,"",[1]FINAL!B376)</f>
        <v>Henderson</v>
      </c>
      <c r="C376" s="31" t="str">
        <f>IF([1]FINAL!C376=0,"",[1]FINAL!C376)</f>
        <v>J Henderson</v>
      </c>
      <c r="D376" s="31" t="str">
        <f>IF([1]FINAL!D376=0,"",[1]FINAL!D376)</f>
        <v/>
      </c>
      <c r="E376" s="42" t="str">
        <f>[1]FINAL!M376</f>
        <v>LIV</v>
      </c>
      <c r="F376" s="43">
        <f>IFERROR(VLOOKUP($E376,Table2!$B$1:$C$21,MATCH("MP",Table2!$B$1:$C$1,0),0),"")</f>
        <v>5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Mohamed Salah</v>
      </c>
      <c r="Y376" s="42">
        <f>API!AC376</f>
        <v>33</v>
      </c>
    </row>
    <row r="377" spans="1:25">
      <c r="A377" s="31" t="str">
        <f>IF([1]FINAL!A377=0,"",[1]FINAL!A377)</f>
        <v>Thiago Alcántara do Nascimento</v>
      </c>
      <c r="B377" s="31" t="str">
        <f>IF([1]FINAL!B377=0,"",[1]FINAL!B377)</f>
        <v>Thiago</v>
      </c>
      <c r="C377" s="31" t="str">
        <f>IF([1]FINAL!C377=0,"",[1]FINAL!C377)</f>
        <v>Thiago Alcántara</v>
      </c>
      <c r="D377" s="31" t="str">
        <f>IF([1]FINAL!D377=0,"",[1]FINAL!D377)</f>
        <v/>
      </c>
      <c r="E377" s="42" t="str">
        <f>[1]FINAL!M377</f>
        <v>LIV</v>
      </c>
      <c r="F377" s="43">
        <f>IFERROR(VLOOKUP($E377,Table2!$B$1:$C$21,MATCH("MP",Table2!$B$1:$C$1,0),0),"")</f>
        <v>5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Dominik Szoboszlai</v>
      </c>
      <c r="Y377" s="42">
        <f>API!AC377</f>
        <v>21</v>
      </c>
    </row>
    <row r="378" spans="1:25">
      <c r="A378" s="31" t="str">
        <f>IF([1]FINAL!A378=0,"",[1]FINAL!A378)</f>
        <v>Fabio Henrique Tavares</v>
      </c>
      <c r="B378" s="31" t="str">
        <f>IF([1]FINAL!B378=0,"",[1]FINAL!B378)</f>
        <v>Fabinho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LIV</v>
      </c>
      <c r="F378" s="43">
        <f>IFERROR(VLOOKUP($E378,Table2!$B$1:$C$21,MATCH("MP",Table2!$B$1:$C$1,0),0),"")</f>
        <v>5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Thiago Alcántara do Nascimento</v>
      </c>
      <c r="Y378" s="42">
        <f>API!AC378</f>
        <v>0</v>
      </c>
    </row>
    <row r="379" spans="1:25">
      <c r="A379" s="31" t="str">
        <f>IF([1]FINAL!A379=0,"",[1]FINAL!A379)</f>
        <v>Caoimhin Kelleher</v>
      </c>
      <c r="B379" s="31" t="str">
        <f>IF([1]FINAL!B379=0,"",[1]FINAL!B379)</f>
        <v>Kelleher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LIV</v>
      </c>
      <c r="F379" s="43">
        <f>IFERROR(VLOOKUP($E379,Table2!$B$1:$C$21,MATCH("MP",Table2!$B$1:$C$1,0),0),"")</f>
        <v>5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Konstantinos Tsimikas</v>
      </c>
      <c r="Y379" s="42">
        <f>API!AC379</f>
        <v>1</v>
      </c>
    </row>
    <row r="380" spans="1:25">
      <c r="A380" s="31" t="str">
        <f>IF([1]FINAL!A380=0,"",[1]FINAL!A380)</f>
        <v>Adrián San Miguel del Castillo</v>
      </c>
      <c r="B380" s="31" t="str">
        <f>IF([1]FINAL!B380=0,"",[1]FINAL!B380)</f>
        <v>Adrián</v>
      </c>
      <c r="C380" s="31" t="str">
        <f>IF([1]FINAL!C380=0,"",[1]FINAL!C380)</f>
        <v>Adrian</v>
      </c>
      <c r="D380" s="31" t="str">
        <f>IF([1]FINAL!D380=0,"",[1]FINAL!D380)</f>
        <v/>
      </c>
      <c r="E380" s="42" t="str">
        <f>[1]FINAL!M380</f>
        <v>LIV</v>
      </c>
      <c r="F380" s="43">
        <f>IFERROR(VLOOKUP($E380,Table2!$B$1:$C$21,MATCH("MP",Table2!$B$1:$C$1,0),0),"")</f>
        <v>5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Sepp van den Berg</v>
      </c>
      <c r="Y380" s="42">
        <f>API!AC380</f>
        <v>0</v>
      </c>
    </row>
    <row r="381" spans="1:25">
      <c r="A381" s="31" t="str">
        <f>IF([1]FINAL!A381=0,"",[1]FINAL!A381)</f>
        <v>Konstantinos Tsimikas</v>
      </c>
      <c r="B381" s="31" t="str">
        <f>IF([1]FINAL!B381=0,"",[1]FINAL!B381)</f>
        <v>Tsimikas</v>
      </c>
      <c r="C381" s="31" t="str">
        <f>IF([1]FINAL!C381=0,"",[1]FINAL!C381)</f>
        <v>Kostas Tsimikas</v>
      </c>
      <c r="D381" s="31" t="str">
        <f>IF([1]FINAL!D381=0,"",[1]FINAL!D381)</f>
        <v/>
      </c>
      <c r="E381" s="42" t="str">
        <f>[1]FINAL!M381</f>
        <v>LIV</v>
      </c>
      <c r="F381" s="43">
        <f>IFERROR(VLOOKUP($E381,Table2!$B$1:$C$21,MATCH("MP",Table2!$B$1:$C$1,0),0),"")</f>
        <v>5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5</v>
      </c>
      <c r="J381" s="32">
        <f>IFERROR(VLOOKUP(D381,PlayingTime!$B$1:$Z$999,MATCH("Min",PlayingTime!$B$2:$Z$2,0),0),0)</f>
        <v>0</v>
      </c>
      <c r="K381" s="37">
        <f t="shared" si="20"/>
        <v>5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1</v>
      </c>
      <c r="X381" s="42" t="str">
        <f>API!M381&amp;" "&amp;API!V381</f>
        <v>Virgil van Dijk</v>
      </c>
      <c r="Y381" s="42">
        <f>API!AC381</f>
        <v>2</v>
      </c>
    </row>
    <row r="382" spans="1:25">
      <c r="A382" s="31" t="str">
        <f>IF([1]FINAL!A382=0,"",[1]FINAL!A382)</f>
        <v>Nathaniel Phillips</v>
      </c>
      <c r="B382" s="31" t="str">
        <f>IF([1]FINAL!B382=0,"",[1]FINAL!B382)</f>
        <v>Phillips</v>
      </c>
      <c r="C382" s="31" t="str">
        <f>IF([1]FINAL!C382=0,"",[1]FINAL!C382)</f>
        <v>N Phillips</v>
      </c>
      <c r="D382" s="31" t="str">
        <f>IF([1]FINAL!D382=0,"",[1]FINAL!D382)</f>
        <v/>
      </c>
      <c r="E382" s="42" t="str">
        <f>[1]FINAL!M382</f>
        <v>LIV</v>
      </c>
      <c r="F382" s="43">
        <f>IFERROR(VLOOKUP($E382,Table2!$B$1:$C$21,MATCH("MP",Table2!$B$1:$C$1,0),0),"")</f>
        <v>5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Jarell Quansah</v>
      </c>
      <c r="Y382" s="42">
        <f>API!AC382</f>
        <v>4</v>
      </c>
    </row>
    <row r="383" spans="1:25">
      <c r="A383" s="31" t="str">
        <f>IF([1]FINAL!A383=0,"",[1]FINAL!A383)</f>
        <v>Sepp van den Berg</v>
      </c>
      <c r="B383" s="31" t="str">
        <f>IF([1]FINAL!B383=0,"",[1]FINAL!B383)</f>
        <v>Van den Berg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LIV</v>
      </c>
      <c r="F383" s="43">
        <f>IFERROR(VLOOKUP($E383,Table2!$B$1:$C$21,MATCH("MP",Table2!$B$1:$C$1,0),0),"")</f>
        <v>5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Bobby Clark</v>
      </c>
      <c r="Y383" s="42">
        <f>API!AC383</f>
        <v>0</v>
      </c>
    </row>
    <row r="384" spans="1:25">
      <c r="A384" s="31" t="str">
        <f>IF([1]FINAL!A384=0,"",[1]FINAL!A384)</f>
        <v>Aleksandar Mitrović</v>
      </c>
      <c r="B384" s="31" t="str">
        <f>IF([1]FINAL!B384=0,"",[1]FINAL!B384)</f>
        <v>Mitrović</v>
      </c>
      <c r="C384" s="31" t="str">
        <f>IF([1]FINAL!C384=0,"",[1]FINAL!C384)</f>
        <v>Mitrovic</v>
      </c>
      <c r="D384" s="31" t="str">
        <f>IF([1]FINAL!D384=0,"",[1]FINAL!D384)</f>
        <v>Aleksandar Mitrovic</v>
      </c>
      <c r="E384" s="42" t="str">
        <f>[1]FINAL!M384</f>
        <v>FUL</v>
      </c>
      <c r="F384" s="43">
        <f>IFERROR(VLOOKUP($E384,Table2!$B$1:$C$21,MATCH("MP",Table2!$B$1:$C$1,0),0),"")</f>
        <v>5</v>
      </c>
      <c r="G384" s="32">
        <f>IFERROR(VLOOKUP(A384,PlayingTime!$B$1:$Z$999,MATCH("Min",PlayingTime!$B$2:$Z$2,0),0),0)</f>
        <v>33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33</v>
      </c>
      <c r="L384" s="31">
        <f>IFERROR(VLOOKUP(A384,PlayerStats!$B$1:$Z$999,MATCH("xG",PlayerStats!$B$2:$Z$2,0),0),0)</f>
        <v>0.2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0.2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1</v>
      </c>
      <c r="X384" s="42" t="str">
        <f>API!M384&amp;" "&amp;API!V384</f>
        <v>Ben Doak</v>
      </c>
      <c r="Y384" s="42">
        <f>API!AC384</f>
        <v>1</v>
      </c>
    </row>
    <row r="385" spans="1:25">
      <c r="A385" s="31" t="str">
        <f>IF([1]FINAL!A385=0,"",[1]FINAL!A385)</f>
        <v>Tyrese Francois</v>
      </c>
      <c r="B385" s="31" t="str">
        <f>IF([1]FINAL!B385=0,"",[1]FINAL!B385)</f>
        <v>Francois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FUL</v>
      </c>
      <c r="F385" s="43">
        <f>IFERROR(VLOOKUP($E385,Table2!$B$1:$C$21,MATCH("MP",Table2!$B$1:$C$1,0),0),"")</f>
        <v>5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James McConnell</v>
      </c>
      <c r="Y385" s="42">
        <f>API!AC385</f>
        <v>0</v>
      </c>
    </row>
    <row r="386" spans="1:25">
      <c r="A386" s="31" t="str">
        <f>IF([1]FINAL!A386=0,"",[1]FINAL!A386)</f>
        <v>Anthony Knockaert</v>
      </c>
      <c r="B386" s="31" t="str">
        <f>IF([1]FINAL!B386=0,"",[1]FINAL!B386)</f>
        <v>Knockaert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FUL</v>
      </c>
      <c r="F386" s="43">
        <f>IFERROR(VLOOKUP($E386,Table2!$B$1:$C$21,MATCH("MP",Table2!$B$1:$C$1,0),0),"")</f>
        <v>5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Wataru Endo</v>
      </c>
      <c r="Y386" s="42">
        <f>API!AC386</f>
        <v>3</v>
      </c>
    </row>
    <row r="387" spans="1:25">
      <c r="A387" s="31" t="str">
        <f>IF([1]FINAL!A387=0,"",[1]FINAL!A387)</f>
        <v>Ivan Neves Abreu Cavaleiro</v>
      </c>
      <c r="B387" s="31" t="str">
        <f>IF([1]FINAL!B387=0,"",[1]FINAL!B387)</f>
        <v>I.Cavaleiro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FUL</v>
      </c>
      <c r="F387" s="43">
        <f>IFERROR(VLOOKUP($E387,Table2!$B$1:$C$21,MATCH("MP",Table2!$B$1:$C$1,0),0),"")</f>
        <v>5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Ryan Gravenberch</v>
      </c>
      <c r="Y387" s="42">
        <f>API!AC387</f>
        <v>1</v>
      </c>
    </row>
    <row r="388" spans="1:25">
      <c r="A388" s="31" t="str">
        <f>IF([1]FINAL!A388=0,"",[1]FINAL!A388)</f>
        <v>Marek Rodák</v>
      </c>
      <c r="B388" s="31" t="str">
        <f>IF([1]FINAL!B388=0,"",[1]FINAL!B388)</f>
        <v>Rodák</v>
      </c>
      <c r="C388" s="31" t="str">
        <f>IF([1]FINAL!C388=0,"",[1]FINAL!C388)</f>
        <v>Rodak</v>
      </c>
      <c r="D388" s="31" t="str">
        <f>IF([1]FINAL!D388=0,"",[1]FINAL!D388)</f>
        <v/>
      </c>
      <c r="E388" s="42" t="str">
        <f>[1]FINAL!M388</f>
        <v>FUL</v>
      </c>
      <c r="F388" s="43">
        <f>IFERROR(VLOOKUP($E388,Table2!$B$1:$C$21,MATCH("MP",Table2!$B$1:$C$1,0),0),"")</f>
        <v>5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-1</v>
      </c>
      <c r="X388" s="42" t="str">
        <f>API!M388&amp;" "&amp;API!V388</f>
        <v>Albert Sambi Lokonga</v>
      </c>
      <c r="Y388" s="42">
        <f>API!AC388</f>
        <v>2</v>
      </c>
    </row>
    <row r="389" spans="1:25">
      <c r="A389" s="31" t="str">
        <f>IF([1]FINAL!A389=0,"",[1]FINAL!A389)</f>
        <v>Rodrigo Muniz Carvalho</v>
      </c>
      <c r="B389" s="31" t="str">
        <f>IF([1]FINAL!B389=0,"",[1]FINAL!B389)</f>
        <v>Muniz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FUL</v>
      </c>
      <c r="F389" s="43">
        <f>IFERROR(VLOOKUP($E389,Table2!$B$1:$C$21,MATCH("MP",Table2!$B$1:$C$1,0),0),"")</f>
        <v>5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2</v>
      </c>
      <c r="X389" s="42" t="str">
        <f>API!M389&amp;" "&amp;API!V389</f>
        <v>Marvelous Nakamba</v>
      </c>
      <c r="Y389" s="42">
        <f>API!AC389</f>
        <v>6</v>
      </c>
    </row>
    <row r="390" spans="1:25">
      <c r="A390" s="31" t="str">
        <f>IF([1]FINAL!A390=0,"",[1]FINAL!A390)</f>
        <v>Kevin Mbabu</v>
      </c>
      <c r="B390" s="31" t="str">
        <f>IF([1]FINAL!B390=0,"",[1]FINAL!B390)</f>
        <v>Mbabu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FUL</v>
      </c>
      <c r="F390" s="43">
        <f>IFERROR(VLOOKUP($E390,Table2!$B$1:$C$21,MATCH("MP",Table2!$B$1:$C$1,0),0),"")</f>
        <v>5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Elijah Adebayo</v>
      </c>
      <c r="Y390" s="42">
        <f>API!AC390</f>
        <v>7</v>
      </c>
    </row>
    <row r="391" spans="1:25">
      <c r="A391" s="31" t="str">
        <f>IF([1]FINAL!A391=0,"",[1]FINAL!A391)</f>
        <v>Tosin Adarabioyo</v>
      </c>
      <c r="B391" s="31" t="str">
        <f>IF([1]FINAL!B391=0,"",[1]FINAL!B391)</f>
        <v>Tosin</v>
      </c>
      <c r="C391" s="31" t="str">
        <f>IF([1]FINAL!C391=0,"",[1]FINAL!C391)</f>
        <v>Adarabioyo</v>
      </c>
      <c r="D391" s="31" t="str">
        <f>IF([1]FINAL!D391=0,"",[1]FINAL!D391)</f>
        <v/>
      </c>
      <c r="E391" s="42" t="str">
        <f>[1]FINAL!M391</f>
        <v>FUL</v>
      </c>
      <c r="F391" s="43">
        <f>IFERROR(VLOOKUP($E391,Table2!$B$1:$C$21,MATCH("MP",Table2!$B$1:$C$1,0),0),"")</f>
        <v>5</v>
      </c>
      <c r="G391" s="32">
        <f>IFERROR(VLOOKUP(A391,PlayingTime!$B$1:$Z$999,MATCH("Min",PlayingTime!$B$2:$Z$2,0),0),0)</f>
        <v>2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2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1</v>
      </c>
      <c r="X391" s="42" t="str">
        <f>API!M391&amp;" "&amp;API!V391</f>
        <v>Mads Juel Andersen</v>
      </c>
      <c r="Y391" s="42">
        <f>API!AC391</f>
        <v>11</v>
      </c>
    </row>
    <row r="392" spans="1:25">
      <c r="A392" s="31" t="str">
        <f>IF([1]FINAL!A392=0,"",[1]FINAL!A392)</f>
        <v>Terence Kongolo</v>
      </c>
      <c r="B392" s="31" t="str">
        <f>IF([1]FINAL!B392=0,"",[1]FINAL!B392)</f>
        <v>Kongolo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FUL</v>
      </c>
      <c r="F392" s="43">
        <f>IFERROR(VLOOKUP($E392,Table2!$B$1:$C$21,MATCH("MP",Table2!$B$1:$C$1,0),0),"")</f>
        <v>5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Amari'i Bell</v>
      </c>
      <c r="Y392" s="42">
        <f>API!AC392</f>
        <v>4</v>
      </c>
    </row>
    <row r="393" spans="1:25">
      <c r="A393" s="31" t="str">
        <f>IF([1]FINAL!A393=0,"",[1]FINAL!A393)</f>
        <v>Dominic Calvert-Lewin</v>
      </c>
      <c r="B393" s="31" t="str">
        <f>IF([1]FINAL!B393=0,"",[1]FINAL!B393)</f>
        <v>Calvert-Lewin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EVE</v>
      </c>
      <c r="F393" s="43">
        <f>IFERROR(VLOOKUP($E393,Table2!$B$1:$C$21,MATCH("MP",Table2!$B$1:$C$1,0),0),"")</f>
        <v>5</v>
      </c>
      <c r="G393" s="32">
        <f>IFERROR(VLOOKUP(A393,PlayingTime!$B$1:$Z$999,MATCH("Min",PlayingTime!$B$2:$Z$2,0),0),0)</f>
        <v>62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62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2</v>
      </c>
      <c r="X393" s="42" t="str">
        <f>API!M393&amp;" "&amp;API!V393</f>
        <v>Luke Berry</v>
      </c>
      <c r="Y393" s="42">
        <f>API!AC393</f>
        <v>1</v>
      </c>
    </row>
    <row r="394" spans="1:25">
      <c r="A394" s="31" t="str">
        <f>IF([1]FINAL!A394=0,"",[1]FINAL!A394)</f>
        <v>Dwight McNeil</v>
      </c>
      <c r="B394" s="31" t="str">
        <f>IF([1]FINAL!B394=0,"",[1]FINAL!B394)</f>
        <v>McNeil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EVE</v>
      </c>
      <c r="F394" s="43">
        <f>IFERROR(VLOOKUP($E394,Table2!$B$1:$C$21,MATCH("MP",Table2!$B$1:$C$1,0),0),"")</f>
        <v>5</v>
      </c>
      <c r="G394" s="32">
        <f>IFERROR(VLOOKUP(A394,PlayingTime!$B$1:$Z$999,MATCH("Min",PlayingTime!$B$2:$Z$2,0),0),0)</f>
        <v>103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103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3</v>
      </c>
      <c r="X394" s="42" t="str">
        <f>API!M394&amp;" "&amp;API!V394</f>
        <v>Reece Burke</v>
      </c>
      <c r="Y394" s="42">
        <f>API!AC394</f>
        <v>4</v>
      </c>
    </row>
    <row r="395" spans="1:25">
      <c r="A395" s="31" t="str">
        <f>IF([1]FINAL!A395=0,"",[1]FINAL!A395)</f>
        <v>Demarai Gray</v>
      </c>
      <c r="B395" s="31" t="str">
        <f>IF([1]FINAL!B395=0,"",[1]FINAL!B395)</f>
        <v>Gray</v>
      </c>
      <c r="C395" s="31" t="str">
        <f>IF([1]FINAL!C395=0,"",[1]FINAL!C395)</f>
        <v>D Gray</v>
      </c>
      <c r="D395" s="31" t="str">
        <f>IF([1]FINAL!D395=0,"",[1]FINAL!D395)</f>
        <v/>
      </c>
      <c r="E395" s="42" t="str">
        <f>[1]FINAL!M395</f>
        <v>EVE</v>
      </c>
      <c r="F395" s="43">
        <f>IFERROR(VLOOKUP($E395,Table2!$B$1:$C$21,MATCH("MP",Table2!$B$1:$C$1,0),0),"")</f>
        <v>5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Allan Campbell</v>
      </c>
      <c r="Y395" s="42">
        <f>API!AC395</f>
        <v>0</v>
      </c>
    </row>
    <row r="396" spans="1:25">
      <c r="A396" s="31" t="str">
        <f>IF([1]FINAL!A396=0,"",[1]FINAL!A396)</f>
        <v>Dele Alli</v>
      </c>
      <c r="B396" s="31" t="str">
        <f>IF([1]FINAL!B396=0,"",[1]FINAL!B396)</f>
        <v>Dele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EVE</v>
      </c>
      <c r="F396" s="43">
        <f>IFERROR(VLOOKUP($E396,Table2!$B$1:$C$21,MATCH("MP",Table2!$B$1:$C$1,0),0),"")</f>
        <v>5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Jordan Clark</v>
      </c>
      <c r="Y396" s="42">
        <f>API!AC396</f>
        <v>0</v>
      </c>
    </row>
    <row r="397" spans="1:25">
      <c r="A397" s="31" t="str">
        <f>IF([1]FINAL!A397=0,"",[1]FINAL!A397)</f>
        <v>André Tavares Gomes</v>
      </c>
      <c r="B397" s="31" t="str">
        <f>IF([1]FINAL!B397=0,"",[1]FINAL!B397)</f>
        <v>André Gomes</v>
      </c>
      <c r="C397" s="31" t="str">
        <f>IF([1]FINAL!C397=0,"",[1]FINAL!C397)</f>
        <v>Gomes</v>
      </c>
      <c r="D397" s="31" t="str">
        <f>IF([1]FINAL!D397=0,"",[1]FINAL!D397)</f>
        <v/>
      </c>
      <c r="E397" s="42" t="str">
        <f>[1]FINAL!M397</f>
        <v>EVE</v>
      </c>
      <c r="F397" s="43">
        <f>IFERROR(VLOOKUP($E397,Table2!$B$1:$C$21,MATCH("MP",Table2!$B$1:$C$1,0),0),"")</f>
        <v>5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Alfie Doughty</v>
      </c>
      <c r="Y397" s="42">
        <f>API!AC397</f>
        <v>4</v>
      </c>
    </row>
    <row r="398" spans="1:25">
      <c r="A398" s="31" t="str">
        <f>IF([1]FINAL!A398=0,"",[1]FINAL!A398)</f>
        <v>Jean-Philippe Gbamin</v>
      </c>
      <c r="B398" s="31" t="str">
        <f>IF([1]FINAL!B398=0,"",[1]FINAL!B398)</f>
        <v>Gbamin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EVE</v>
      </c>
      <c r="F398" s="43">
        <f>IFERROR(VLOOKUP($E398,Table2!$B$1:$C$21,MATCH("MP",Table2!$B$1:$C$1,0),0),"")</f>
        <v>5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Luke Freeman</v>
      </c>
      <c r="Y398" s="42">
        <f>API!AC398</f>
        <v>0</v>
      </c>
    </row>
    <row r="399" spans="1:25">
      <c r="A399" s="31" t="str">
        <f>IF([1]FINAL!A399=0,"",[1]FINAL!A399)</f>
        <v>Mason Holgate</v>
      </c>
      <c r="B399" s="31" t="str">
        <f>IF([1]FINAL!B399=0,"",[1]FINAL!B399)</f>
        <v>Holgate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EVE</v>
      </c>
      <c r="F399" s="43">
        <f>IFERROR(VLOOKUP($E399,Table2!$B$1:$C$21,MATCH("MP",Table2!$B$1:$C$1,0),0),"")</f>
        <v>5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Matt Macey</v>
      </c>
      <c r="Y399" s="42">
        <f>API!AC399</f>
        <v>0</v>
      </c>
    </row>
    <row r="400" spans="1:25">
      <c r="A400" s="31" t="str">
        <f>IF([1]FINAL!A400=0,"",[1]FINAL!A400)</f>
        <v>Seamus Coleman</v>
      </c>
      <c r="B400" s="31" t="str">
        <f>IF([1]FINAL!B400=0,"",[1]FINAL!B400)</f>
        <v>Coleman</v>
      </c>
      <c r="C400" s="31" t="str">
        <f>IF([1]FINAL!C400=0,"",[1]FINAL!C400)</f>
        <v>Séamus Coleman</v>
      </c>
      <c r="D400" s="31" t="str">
        <f>IF([1]FINAL!D400=0,"",[1]FINAL!D400)</f>
        <v/>
      </c>
      <c r="E400" s="42" t="str">
        <f>[1]FINAL!M400</f>
        <v>EVE</v>
      </c>
      <c r="F400" s="43">
        <f>IFERROR(VLOOKUP($E400,Table2!$B$1:$C$21,MATCH("MP",Table2!$B$1:$C$1,0),0),"")</f>
        <v>5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John McAtee</v>
      </c>
      <c r="Y400" s="42">
        <f>API!AC400</f>
        <v>0</v>
      </c>
    </row>
    <row r="401" spans="1:25">
      <c r="A401" s="31" t="str">
        <f>IF([1]FINAL!A401=0,"",[1]FINAL!A401)</f>
        <v>Ben Godfrey</v>
      </c>
      <c r="B401" s="31" t="str">
        <f>IF([1]FINAL!B401=0,"",[1]FINAL!B401)</f>
        <v>Godfrey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EVE</v>
      </c>
      <c r="F401" s="43">
        <f>IFERROR(VLOOKUP($E401,Table2!$B$1:$C$21,MATCH("MP",Table2!$B$1:$C$1,0),0),"")</f>
        <v>5</v>
      </c>
      <c r="G401" s="32">
        <f>IFERROR(VLOOKUP(A401,PlayingTime!$B$1:$Z$999,MATCH("Min",PlayingTime!$B$2:$Z$2,0),0),0)</f>
        <v>1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1</v>
      </c>
      <c r="X401" s="42" t="str">
        <f>API!M401&amp;" "&amp;API!V401</f>
        <v>Carlos Mendes Gomes</v>
      </c>
      <c r="Y401" s="42">
        <f>API!AC401</f>
        <v>0</v>
      </c>
    </row>
    <row r="402" spans="1:25">
      <c r="A402" s="31" t="str">
        <f>IF([1]FINAL!A402=0,"",[1]FINAL!A402)</f>
        <v>Vitalii Mykolenko</v>
      </c>
      <c r="B402" s="31" t="str">
        <f>IF([1]FINAL!B402=0,"",[1]FINAL!B402)</f>
        <v>Mykolenko</v>
      </c>
      <c r="C402" s="31" t="str">
        <f>IF([1]FINAL!C402=0,"",[1]FINAL!C402)</f>
        <v>Vitaliy Mykolenko</v>
      </c>
      <c r="D402" s="31" t="str">
        <f>IF([1]FINAL!D402=0,"",[1]FINAL!D402)</f>
        <v/>
      </c>
      <c r="E402" s="42" t="str">
        <f>[1]FINAL!M402</f>
        <v>EVE</v>
      </c>
      <c r="F402" s="43">
        <f>IFERROR(VLOOKUP($E402,Table2!$B$1:$C$21,MATCH("MP",Table2!$B$1:$C$1,0),0),"")</f>
        <v>5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90</v>
      </c>
      <c r="J402" s="32">
        <f>IFERROR(VLOOKUP(D402,PlayingTime!$B$1:$Z$999,MATCH("Min",PlayingTime!$B$2:$Z$2,0),0),0)</f>
        <v>0</v>
      </c>
      <c r="K402" s="37">
        <f t="shared" si="24"/>
        <v>90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</v>
      </c>
      <c r="X402" s="42" t="str">
        <f>API!M402&amp;" "&amp;API!V402</f>
        <v>Carlton Morris</v>
      </c>
      <c r="Y402" s="42">
        <f>API!AC402</f>
        <v>17</v>
      </c>
    </row>
    <row r="403" spans="1:25">
      <c r="A403" s="31" t="str">
        <f>IF([1]FINAL!A403=0,"",[1]FINAL!A403)</f>
        <v>Will Hughes</v>
      </c>
      <c r="B403" s="31" t="str">
        <f>IF([1]FINAL!B403=0,"",[1]FINAL!B403)</f>
        <v>Hughes</v>
      </c>
      <c r="C403" s="31" t="str">
        <f>IF([1]FINAL!C403=0,"",[1]FINAL!C403)</f>
        <v>W Hughes</v>
      </c>
      <c r="D403" s="31" t="str">
        <f>IF([1]FINAL!D403=0,"",[1]FINAL!D403)</f>
        <v/>
      </c>
      <c r="E403" s="42" t="str">
        <f>[1]FINAL!M403</f>
        <v>CRY</v>
      </c>
      <c r="F403" s="43">
        <f>IFERROR(VLOOKUP($E403,Table2!$B$1:$C$21,MATCH("MP",Table2!$B$1:$C$1,0),0),"")</f>
        <v>5</v>
      </c>
      <c r="G403" s="32">
        <f>IFERROR(VLOOKUP(A403,PlayingTime!$B$1:$Z$999,MATCH("Min",PlayingTime!$B$2:$Z$2,0),0),0)</f>
        <v>91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91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0.1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0.1</v>
      </c>
      <c r="V403" s="41">
        <f t="shared" si="27"/>
        <v>2</v>
      </c>
      <c r="X403" s="42" t="str">
        <f>API!M403&amp;" "&amp;API!V403</f>
        <v>Admiral Muskwe</v>
      </c>
      <c r="Y403" s="42">
        <f>API!AC403</f>
        <v>0</v>
      </c>
    </row>
    <row r="404" spans="1:25">
      <c r="A404" s="31" t="str">
        <f>IF([1]FINAL!A404=0,"",[1]FINAL!A404)</f>
        <v>Jean-Philippe Mateta</v>
      </c>
      <c r="B404" s="31" t="str">
        <f>IF([1]FINAL!B404=0,"",[1]FINAL!B404)</f>
        <v>Mateta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CRY</v>
      </c>
      <c r="F404" s="43">
        <f>IFERROR(VLOOKUP($E404,Table2!$B$1:$C$21,MATCH("MP",Table2!$B$1:$C$1,0),0),"")</f>
        <v>5</v>
      </c>
      <c r="G404" s="32">
        <f>IFERROR(VLOOKUP(A404,PlayingTime!$B$1:$Z$999,MATCH("Min",PlayingTime!$B$2:$Z$2,0),0),0)</f>
        <v>106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106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1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1</v>
      </c>
      <c r="V404" s="41">
        <f t="shared" si="27"/>
        <v>13</v>
      </c>
      <c r="X404" s="42" t="str">
        <f>API!M404&amp;" "&amp;API!V404</f>
        <v>Chiedozie Ogbene</v>
      </c>
      <c r="Y404" s="42">
        <f>API!AC404</f>
        <v>4</v>
      </c>
    </row>
    <row r="405" spans="1:25">
      <c r="A405" s="31" t="str">
        <f>IF([1]FINAL!A405=0,"",[1]FINAL!A405)</f>
        <v>Michael Olise</v>
      </c>
      <c r="B405" s="31" t="str">
        <f>IF([1]FINAL!B405=0,"",[1]FINAL!B405)</f>
        <v>Olise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CRY</v>
      </c>
      <c r="F405" s="43">
        <f>IFERROR(VLOOKUP($E405,Table2!$B$1:$C$21,MATCH("MP",Table2!$B$1:$C$1,0),0),"")</f>
        <v>5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Fred Onyedinma</v>
      </c>
      <c r="Y405" s="42">
        <f>API!AC405</f>
        <v>0</v>
      </c>
    </row>
    <row r="406" spans="1:25">
      <c r="A406" s="31" t="str">
        <f>IF([1]FINAL!A406=0,"",[1]FINAL!A406)</f>
        <v>Jairo Riedewald</v>
      </c>
      <c r="B406" s="31" t="str">
        <f>IF([1]FINAL!B406=0,"",[1]FINAL!B406)</f>
        <v>Riedewald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CRY</v>
      </c>
      <c r="F406" s="43">
        <f>IFERROR(VLOOKUP($E406,Table2!$B$1:$C$21,MATCH("MP",Table2!$B$1:$C$1,0),0),"")</f>
        <v>5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Gabriel Osho</v>
      </c>
      <c r="Y406" s="42">
        <f>API!AC406</f>
        <v>0</v>
      </c>
    </row>
    <row r="407" spans="1:25">
      <c r="A407" s="31" t="str">
        <f>IF([1]FINAL!A407=0,"",[1]FINAL!A407)</f>
        <v>Malcolm Ebiowei</v>
      </c>
      <c r="B407" s="31" t="str">
        <f>IF([1]FINAL!B407=0,"",[1]FINAL!B407)</f>
        <v>Ebiowei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CRY</v>
      </c>
      <c r="F407" s="43">
        <f>IFERROR(VLOOKUP($E407,Table2!$B$1:$C$21,MATCH("MP",Table2!$B$1:$C$1,0),0),"")</f>
        <v>5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Aribim Pepple</v>
      </c>
      <c r="Y407" s="42">
        <f>API!AC407</f>
        <v>0</v>
      </c>
    </row>
    <row r="408" spans="1:25">
      <c r="A408" s="31" t="str">
        <f>IF([1]FINAL!A408=0,"",[1]FINAL!A408)</f>
        <v>Dean Henderson</v>
      </c>
      <c r="B408" s="31" t="str">
        <f>IF([1]FINAL!B408=0,"",[1]FINAL!B408)</f>
        <v>Henderson</v>
      </c>
      <c r="C408" s="31" t="str">
        <f>IF([1]FINAL!C408=0,"",[1]FINAL!C408)</f>
        <v>D Henderson</v>
      </c>
      <c r="D408" s="31" t="str">
        <f>IF([1]FINAL!D408=0,"",[1]FINAL!D408)</f>
        <v/>
      </c>
      <c r="E408" s="42" t="str">
        <f>[1]FINAL!M408</f>
        <v>CRY</v>
      </c>
      <c r="F408" s="43">
        <f>IFERROR(VLOOKUP($E408,Table2!$B$1:$C$21,MATCH("MP",Table2!$B$1:$C$1,0),0),"")</f>
        <v>5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Dion Pereira</v>
      </c>
      <c r="Y408" s="42">
        <f>API!AC408</f>
        <v>0</v>
      </c>
    </row>
    <row r="409" spans="1:25">
      <c r="A409" s="31" t="str">
        <f>IF([1]FINAL!A409=0,"",[1]FINAL!A409)</f>
        <v>Vicente Guaita</v>
      </c>
      <c r="B409" s="31" t="str">
        <f>IF([1]FINAL!B409=0,"",[1]FINAL!B409)</f>
        <v>Guaita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CRY</v>
      </c>
      <c r="F409" s="43">
        <f>IFERROR(VLOOKUP($E409,Table2!$B$1:$C$21,MATCH("MP",Table2!$B$1:$C$1,0),0),"")</f>
        <v>5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Dan Potts</v>
      </c>
      <c r="Y409" s="42">
        <f>API!AC409</f>
        <v>0</v>
      </c>
    </row>
    <row r="410" spans="1:25">
      <c r="A410" s="31" t="str">
        <f>IF([1]FINAL!A410=0,"",[1]FINAL!A410)</f>
        <v>Remi Matthews</v>
      </c>
      <c r="B410" s="31" t="str">
        <f>IF([1]FINAL!B410=0,"",[1]FINAL!B410)</f>
        <v>Matthews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CRY</v>
      </c>
      <c r="F410" s="43">
        <f>IFERROR(VLOOKUP($E410,Table2!$B$1:$C$21,MATCH("MP",Table2!$B$1:$C$1,0),0),"")</f>
        <v>5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Glen Rea</v>
      </c>
      <c r="Y410" s="42">
        <f>API!AC410</f>
        <v>0</v>
      </c>
    </row>
    <row r="411" spans="1:25">
      <c r="A411" s="31" t="str">
        <f>IF([1]FINAL!A411=0,"",[1]FINAL!A411)</f>
        <v>Luke Plange</v>
      </c>
      <c r="B411" s="31" t="str">
        <f>IF([1]FINAL!B411=0,"",[1]FINAL!B411)</f>
        <v>Plange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CRY</v>
      </c>
      <c r="F411" s="43">
        <f>IFERROR(VLOOKUP($E411,Table2!$B$1:$C$21,MATCH("MP",Table2!$B$1:$C$1,0),0),"")</f>
        <v>5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James Shea</v>
      </c>
      <c r="Y411" s="42">
        <f>API!AC411</f>
        <v>0</v>
      </c>
    </row>
    <row r="412" spans="1:25">
      <c r="A412" s="31" t="str">
        <f>IF([1]FINAL!A412=0,"",[1]FINAL!A412)</f>
        <v>Chris Richards</v>
      </c>
      <c r="B412" s="31" t="str">
        <f>IF([1]FINAL!B412=0,"",[1]FINAL!B412)</f>
        <v>C.Richards</v>
      </c>
      <c r="C412" s="31" t="str">
        <f>IF([1]FINAL!C412=0,"",[1]FINAL!C412)</f>
        <v>C Richards</v>
      </c>
      <c r="D412" s="31" t="str">
        <f>IF([1]FINAL!D412=0,"",[1]FINAL!D412)</f>
        <v/>
      </c>
      <c r="E412" s="42" t="str">
        <f>[1]FINAL!M412</f>
        <v>CRY</v>
      </c>
      <c r="F412" s="43">
        <f>IFERROR(VLOOKUP($E412,Table2!$B$1:$C$21,MATCH("MP",Table2!$B$1:$C$1,0),0),"")</f>
        <v>5</v>
      </c>
      <c r="G412" s="32">
        <f>IFERROR(VLOOKUP(A412,PlayingTime!$B$1:$Z$999,MATCH("Min",PlayingTime!$B$2:$Z$2,0),0),0)</f>
        <v>90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90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1</v>
      </c>
      <c r="X412" s="42" t="str">
        <f>API!M412&amp;" "&amp;API!V412</f>
        <v>Joe Taylor</v>
      </c>
      <c r="Y412" s="42">
        <f>API!AC412</f>
        <v>0</v>
      </c>
    </row>
    <row r="413" spans="1:25">
      <c r="A413" s="31" t="str">
        <f>IF([1]FINAL!A413=0,"",[1]FINAL!A413)</f>
        <v>Rob Holding</v>
      </c>
      <c r="B413" s="31" t="str">
        <f>IF([1]FINAL!B413=0,"",[1]FINAL!B413)</f>
        <v>Holding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CRY</v>
      </c>
      <c r="F413" s="43">
        <f>IFERROR(VLOOKUP($E413,Table2!$B$1:$C$21,MATCH("MP",Table2!$B$1:$C$1,0),0),"")</f>
        <v>5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Elliot Thorpe</v>
      </c>
      <c r="Y413" s="42">
        <f>API!AC413</f>
        <v>0</v>
      </c>
    </row>
    <row r="414" spans="1:25">
      <c r="A414" s="31" t="str">
        <f>IF([1]FINAL!A414=0,"",[1]FINAL!A414)</f>
        <v>James Tomkins</v>
      </c>
      <c r="B414" s="31" t="str">
        <f>IF([1]FINAL!B414=0,"",[1]FINAL!B414)</f>
        <v>Tomkins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CRY</v>
      </c>
      <c r="F414" s="43">
        <f>IFERROR(VLOOKUP($E414,Table2!$B$1:$C$21,MATCH("MP",Table2!$B$1:$C$1,0),0),"")</f>
        <v>5</v>
      </c>
      <c r="G414" s="32">
        <f>IFERROR(VLOOKUP(A414,PlayingTime!$B$1:$Z$999,MATCH("Min",PlayingTime!$B$2:$Z$2,0),0),0)</f>
        <v>1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1</v>
      </c>
      <c r="X414" s="42" t="str">
        <f>API!M414&amp;" "&amp;API!V414</f>
        <v>Jack Walton</v>
      </c>
      <c r="Y414" s="42">
        <f>API!AC414</f>
        <v>0</v>
      </c>
    </row>
    <row r="415" spans="1:25">
      <c r="A415" s="31" t="str">
        <f>IF([1]FINAL!A415=0,"",[1]FINAL!A415)</f>
        <v>Nathaniel Clyne</v>
      </c>
      <c r="B415" s="31" t="str">
        <f>IF([1]FINAL!B415=0,"",[1]FINAL!B415)</f>
        <v>Clyne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CRY</v>
      </c>
      <c r="F415" s="43">
        <f>IFERROR(VLOOKUP($E415,Table2!$B$1:$C$21,MATCH("MP",Table2!$B$1:$C$1,0),0),"")</f>
        <v>5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Louie Watson</v>
      </c>
      <c r="Y415" s="42">
        <f>API!AC415</f>
        <v>0</v>
      </c>
    </row>
    <row r="416" spans="1:25">
      <c r="A416" s="31" t="str">
        <f>IF([1]FINAL!A416=0,"",[1]FINAL!A416)</f>
        <v>Cole Palmer</v>
      </c>
      <c r="B416" s="31" t="str">
        <f>IF([1]FINAL!B416=0,"",[1]FINAL!B416)</f>
        <v>Palmer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CHE</v>
      </c>
      <c r="F416" s="43">
        <f>IFERROR(VLOOKUP($E416,Table2!$B$1:$C$21,MATCH("MP",Table2!$B$1:$C$1,0),0),"")</f>
        <v>5</v>
      </c>
      <c r="G416" s="32">
        <f>IFERROR(VLOOKUP(A416,PlayingTime!$B$1:$Z$999,MATCH("Min",PlayingTime!$B$2:$Z$2,0),0),0)</f>
        <v>11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11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3</v>
      </c>
      <c r="X416" s="42" t="str">
        <f>API!M416&amp;" "&amp;API!V416</f>
        <v>Cauley Woodrow</v>
      </c>
      <c r="Y416" s="42">
        <f>API!AC416</f>
        <v>3</v>
      </c>
    </row>
    <row r="417" spans="1:25">
      <c r="A417" s="31" t="str">
        <f>IF([1]FINAL!A417=0,"",[1]FINAL!A417)</f>
        <v>Hakim Ziyech</v>
      </c>
      <c r="B417" s="31" t="str">
        <f>IF([1]FINAL!B417=0,"",[1]FINAL!B417)</f>
        <v>Ziyech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CHE</v>
      </c>
      <c r="F417" s="43">
        <f>IFERROR(VLOOKUP($E417,Table2!$B$1:$C$21,MATCH("MP",Table2!$B$1:$C$1,0),0),"")</f>
        <v>5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Teden Mengi</v>
      </c>
      <c r="Y417" s="42">
        <f>API!AC417</f>
        <v>0</v>
      </c>
    </row>
    <row r="418" spans="1:25">
      <c r="A418" s="31" t="str">
        <f>IF([1]FINAL!A418=0,"",[1]FINAL!A418)</f>
        <v>Christian Pulisic</v>
      </c>
      <c r="B418" s="31" t="str">
        <f>IF([1]FINAL!B418=0,"",[1]FINAL!B418)</f>
        <v>Pulisic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CHE</v>
      </c>
      <c r="F418" s="43">
        <f>IFERROR(VLOOKUP($E418,Table2!$B$1:$C$21,MATCH("MP",Table2!$B$1:$C$1,0),0),"")</f>
        <v>5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Ryan Giles</v>
      </c>
      <c r="Y418" s="42">
        <f>API!AC418</f>
        <v>3</v>
      </c>
    </row>
    <row r="419" spans="1:25">
      <c r="A419" s="31" t="str">
        <f>IF([1]FINAL!A419=0,"",[1]FINAL!A419)</f>
        <v>Kepa Arrizabalaga</v>
      </c>
      <c r="B419" s="31" t="str">
        <f>IF([1]FINAL!B419=0,"",[1]FINAL!B419)</f>
        <v>Arrizabalaga</v>
      </c>
      <c r="C419" s="31" t="str">
        <f>IF([1]FINAL!C419=0,"",[1]FINAL!C419)</f>
        <v>Kepa</v>
      </c>
      <c r="D419" s="31" t="str">
        <f>IF([1]FINAL!D419=0,"",[1]FINAL!D419)</f>
        <v/>
      </c>
      <c r="E419" s="42" t="str">
        <f>[1]FINAL!M419</f>
        <v>CHE</v>
      </c>
      <c r="F419" s="43">
        <f>IFERROR(VLOOKUP($E419,Table2!$B$1:$C$21,MATCH("MP",Table2!$B$1:$C$1,0),0),"")</f>
        <v>5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Tom Lockyer</v>
      </c>
      <c r="Y419" s="42">
        <f>API!AC419</f>
        <v>2</v>
      </c>
    </row>
    <row r="420" spans="1:25">
      <c r="A420" s="31" t="str">
        <f>IF([1]FINAL!A420=0,"",[1]FINAL!A420)</f>
        <v>Christopher Nkunku</v>
      </c>
      <c r="B420" s="31" t="str">
        <f>IF([1]FINAL!B420=0,"",[1]FINAL!B420)</f>
        <v/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CHE</v>
      </c>
      <c r="F420" s="43">
        <f>IFERROR(VLOOKUP($E420,Table2!$B$1:$C$21,MATCH("MP",Table2!$B$1:$C$1,0),0),"")</f>
        <v>5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Pelly Ruddock Mpanzu</v>
      </c>
      <c r="Y420" s="42">
        <f>API!AC420</f>
        <v>5</v>
      </c>
    </row>
    <row r="421" spans="1:25">
      <c r="A421" s="31" t="str">
        <f>IF([1]FINAL!A421=0,"",[1]FINAL!A421)</f>
        <v>Armando Broja</v>
      </c>
      <c r="B421" s="31" t="str">
        <f>IF([1]FINAL!B421=0,"",[1]FINAL!B421)</f>
        <v>Broja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CHE</v>
      </c>
      <c r="F421" s="43">
        <f>IFERROR(VLOOKUP($E421,Table2!$B$1:$C$21,MATCH("MP",Table2!$B$1:$C$1,0),0),"")</f>
        <v>5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Tahith Chong</v>
      </c>
      <c r="Y421" s="42">
        <f>API!AC421</f>
        <v>7</v>
      </c>
    </row>
    <row r="422" spans="1:25">
      <c r="A422" s="31" t="str">
        <f>IF([1]FINAL!A422=0,"",[1]FINAL!A422)</f>
        <v>Pierre-Emerick Aubameyang</v>
      </c>
      <c r="B422" s="31" t="str">
        <f>IF([1]FINAL!B422=0,"",[1]FINAL!B422)</f>
        <v>Aubameyang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CHE</v>
      </c>
      <c r="F422" s="43">
        <f>IFERROR(VLOOKUP($E422,Table2!$B$1:$C$21,MATCH("MP",Table2!$B$1:$C$1,0),0),"")</f>
        <v>5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Issa Kaboré</v>
      </c>
      <c r="Y422" s="42">
        <f>API!AC422</f>
        <v>5</v>
      </c>
    </row>
    <row r="423" spans="1:25">
      <c r="A423" s="31" t="str">
        <f>IF([1]FINAL!A423=0,"",[1]FINAL!A423)</f>
        <v>César Azpilicueta</v>
      </c>
      <c r="B423" s="31" t="str">
        <f>IF([1]FINAL!B423=0,"",[1]FINAL!B423)</f>
        <v>Azpilicueta</v>
      </c>
      <c r="C423" s="31" t="str">
        <f>IF([1]FINAL!C423=0,"",[1]FINAL!C423)</f>
        <v>Cesar Azpilicueta</v>
      </c>
      <c r="D423" s="31" t="str">
        <f>IF([1]FINAL!D423=0,"",[1]FINAL!D423)</f>
        <v/>
      </c>
      <c r="E423" s="42" t="str">
        <f>[1]FINAL!M423</f>
        <v>CHE</v>
      </c>
      <c r="F423" s="43">
        <f>IFERROR(VLOOKUP($E423,Table2!$B$1:$C$21,MATCH("MP",Table2!$B$1:$C$1,0),0),"")</f>
        <v>5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Thomas Kaminski</v>
      </c>
      <c r="Y423" s="42">
        <f>API!AC423</f>
        <v>7</v>
      </c>
    </row>
    <row r="424" spans="1:25">
      <c r="A424" s="31" t="str">
        <f>IF([1]FINAL!A424=0,"",[1]FINAL!A424)</f>
        <v>Marc Cucurella Saseta</v>
      </c>
      <c r="B424" s="31" t="str">
        <f>IF([1]FINAL!B424=0,"",[1]FINAL!B424)</f>
        <v>Cucurella</v>
      </c>
      <c r="C424" s="31" t="str">
        <f>IF([1]FINAL!C424=0,"",[1]FINAL!C424)</f>
        <v>Marc Cucurella</v>
      </c>
      <c r="D424" s="31" t="str">
        <f>IF([1]FINAL!D424=0,"",[1]FINAL!D424)</f>
        <v/>
      </c>
      <c r="E424" s="42" t="str">
        <f>[1]FINAL!M424</f>
        <v>CHE</v>
      </c>
      <c r="F424" s="43">
        <f>IFERROR(VLOOKUP($E424,Table2!$B$1:$C$21,MATCH("MP",Table2!$B$1:$C$1,0),0),"")</f>
        <v>5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Ross Barkley</v>
      </c>
      <c r="Y424" s="42">
        <f>API!AC424</f>
        <v>4</v>
      </c>
    </row>
    <row r="425" spans="1:25">
      <c r="A425" s="31" t="str">
        <f>IF([1]FINAL!A425=0,"",[1]FINAL!A425)</f>
        <v>Trevoh Chalobah</v>
      </c>
      <c r="B425" s="31" t="str">
        <f>IF([1]FINAL!B425=0,"",[1]FINAL!B425)</f>
        <v>Chalobah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CHE</v>
      </c>
      <c r="F425" s="43">
        <f>IFERROR(VLOOKUP($E425,Table2!$B$1:$C$21,MATCH("MP",Table2!$B$1:$C$1,0),0),"")</f>
        <v>5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Jacob Brown</v>
      </c>
      <c r="Y425" s="42">
        <f>API!AC425</f>
        <v>7</v>
      </c>
    </row>
    <row r="426" spans="1:25">
      <c r="A426" s="31" t="str">
        <f>IF([1]FINAL!A426=0,"",[1]FINAL!A426)</f>
        <v>Wesley Fofana</v>
      </c>
      <c r="B426" s="31" t="str">
        <f>IF([1]FINAL!B426=0,"",[1]FINAL!B426)</f>
        <v>W.Fofana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CHE</v>
      </c>
      <c r="F426" s="43">
        <f>IFERROR(VLOOKUP($E426,Table2!$B$1:$C$21,MATCH("MP",Table2!$B$1:$C$1,0),0),"")</f>
        <v>5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Aidan Francis-Clarke</v>
      </c>
      <c r="Y426" s="42">
        <f>API!AC426</f>
        <v>0</v>
      </c>
    </row>
    <row r="427" spans="1:25">
      <c r="A427" s="31" t="str">
        <f>IF([1]FINAL!A427=0,"",[1]FINAL!A427)</f>
        <v>Malang Sarr</v>
      </c>
      <c r="B427" s="31" t="str">
        <f>IF([1]FINAL!B427=0,"",[1]FINAL!B427)</f>
        <v>M.Sarr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CHE</v>
      </c>
      <c r="F427" s="43">
        <f>IFERROR(VLOOKUP($E427,Table2!$B$1:$C$21,MATCH("MP",Table2!$B$1:$C$1,0),0),"")</f>
        <v>5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Tim Krul</v>
      </c>
      <c r="Y427" s="42">
        <f>API!AC427</f>
        <v>0</v>
      </c>
    </row>
    <row r="428" spans="1:25">
      <c r="A428" s="31" t="str">
        <f>IF([1]FINAL!A428=0,"",[1]FINAL!A428)</f>
        <v>Ethan Ampadu</v>
      </c>
      <c r="B428" s="31" t="str">
        <f>IF([1]FINAL!B428=0,"",[1]FINAL!B428)</f>
        <v>Ampadu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CHE</v>
      </c>
      <c r="F428" s="43">
        <f>IFERROR(VLOOKUP($E428,Table2!$B$1:$C$21,MATCH("MP",Table2!$B$1:$C$1,0),0),"")</f>
        <v>5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Joseph Johnson</v>
      </c>
      <c r="Y428" s="42">
        <f>API!AC428</f>
        <v>0</v>
      </c>
    </row>
    <row r="429" spans="1:25">
      <c r="A429" s="31" t="str">
        <f>IF([1]FINAL!A429=0,"",[1]FINAL!A429)</f>
        <v>Jay Rodriguez</v>
      </c>
      <c r="B429" s="31" t="str">
        <f>IF([1]FINAL!B429=0,"",[1]FINAL!B429)</f>
        <v>Rodriguez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BUR</v>
      </c>
      <c r="F429" s="43">
        <f>IFERROR(VLOOKUP($E429,Table2!$B$1:$C$21,MATCH("MP",Table2!$B$1:$C$1,0),0),"")</f>
        <v>4</v>
      </c>
      <c r="G429" s="32">
        <f>IFERROR(VLOOKUP(A429,PlayingTime!$B$1:$Z$999,MATCH("Min",PlayingTime!$B$2:$Z$2,0),0),0)</f>
        <v>10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10</v>
      </c>
      <c r="L429" s="31">
        <f>IFERROR(VLOOKUP(A429,PlayerStats!$B$1:$Z$999,MATCH("xG",PlayerStats!$B$2:$Z$2,0),0),0)</f>
        <v>0.5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0.5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</v>
      </c>
      <c r="X429" s="42" t="str">
        <f>API!M429&amp;" "&amp;API!V429</f>
        <v>Manuel Akanji</v>
      </c>
      <c r="Y429" s="42">
        <f>API!AC429</f>
        <v>17</v>
      </c>
    </row>
    <row r="430" spans="1:25">
      <c r="A430" s="31" t="str">
        <f>IF([1]FINAL!A430=0,"",[1]FINAL!A430)</f>
        <v>Josh Brownhill</v>
      </c>
      <c r="B430" s="31" t="str">
        <f>IF([1]FINAL!B430=0,"",[1]FINAL!B430)</f>
        <v>Brownhill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BUR</v>
      </c>
      <c r="F430" s="43">
        <f>IFERROR(VLOOKUP($E430,Table2!$B$1:$C$21,MATCH("MP",Table2!$B$1:$C$1,0),0),"")</f>
        <v>4</v>
      </c>
      <c r="G430" s="32">
        <f>IFERROR(VLOOKUP(A430,PlayingTime!$B$1:$Z$999,MATCH("Min",PlayingTime!$B$2:$Z$2,0),0),0)</f>
        <v>136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136</v>
      </c>
      <c r="L430" s="31">
        <f>IFERROR(VLOOKUP(A430,PlayerStats!$B$1:$Z$999,MATCH("xG",PlayerStats!$B$2:$Z$2,0),0),0)</f>
        <v>0.3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0.3</v>
      </c>
      <c r="Q430" s="31">
        <f>IFERROR(VLOOKUP(A430,PlayerStats!$B$1:$Z$999,MATCH("xAG",PlayerStats!$B$2:$Z$2,0),0),0)</f>
        <v>0.1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0.1</v>
      </c>
      <c r="V430" s="41">
        <f t="shared" si="27"/>
        <v>8</v>
      </c>
      <c r="X430" s="42" t="str">
        <f>API!M430&amp;" "&amp;API!V430</f>
        <v>Nathan Aké</v>
      </c>
      <c r="Y430" s="42">
        <f>API!AC430</f>
        <v>18</v>
      </c>
    </row>
    <row r="431" spans="1:25">
      <c r="A431" s="31" t="str">
        <f>IF([1]FINAL!A431=0,"",[1]FINAL!A431)</f>
        <v>Enock Agyei</v>
      </c>
      <c r="B431" s="31" t="str">
        <f>IF([1]FINAL!B431=0,"",[1]FINAL!B431)</f>
        <v>Agyei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BUR</v>
      </c>
      <c r="F431" s="43">
        <f>IFERROR(VLOOKUP($E431,Table2!$B$1:$C$21,MATCH("MP",Table2!$B$1:$C$1,0),0),"")</f>
        <v>4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Julián Álvarez</v>
      </c>
      <c r="Y431" s="42">
        <f>API!AC431</f>
        <v>37</v>
      </c>
    </row>
    <row r="432" spans="1:25">
      <c r="A432" s="31" t="str">
        <f>IF([1]FINAL!A432=0,"",[1]FINAL!A432)</f>
        <v>Samuel Bastien</v>
      </c>
      <c r="B432" s="31" t="str">
        <f>IF([1]FINAL!B432=0,"",[1]FINAL!B432)</f>
        <v>Bastien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BUR</v>
      </c>
      <c r="F432" s="43">
        <f>IFERROR(VLOOKUP($E432,Table2!$B$1:$C$21,MATCH("MP",Table2!$B$1:$C$1,0),0),"")</f>
        <v>4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Bernardo Veiga de Carvalho e Silva</v>
      </c>
      <c r="Y432" s="42">
        <f>API!AC432</f>
        <v>18</v>
      </c>
    </row>
    <row r="433" spans="1:25">
      <c r="A433" s="31" t="str">
        <f>IF([1]FINAL!A433=0,"",[1]FINAL!A433)</f>
        <v>Darko Churlinov</v>
      </c>
      <c r="B433" s="31" t="str">
        <f>IF([1]FINAL!B433=0,"",[1]FINAL!B433)</f>
        <v>Churlinov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BUR</v>
      </c>
      <c r="F433" s="43">
        <f>IFERROR(VLOOKUP($E433,Table2!$B$1:$C$21,MATCH("MP",Table2!$B$1:$C$1,0),0),"")</f>
        <v>4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Oscar Bobb</v>
      </c>
      <c r="Y433" s="42">
        <f>API!AC433</f>
        <v>2</v>
      </c>
    </row>
    <row r="434" spans="1:25">
      <c r="A434" s="31" t="str">
        <f>IF([1]FINAL!A434=0,"",[1]FINAL!A434)</f>
        <v>Jack Cork</v>
      </c>
      <c r="B434" s="31" t="str">
        <f>IF([1]FINAL!B434=0,"",[1]FINAL!B434)</f>
        <v>Cork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BUR</v>
      </c>
      <c r="F434" s="43">
        <f>IFERROR(VLOOKUP($E434,Table2!$B$1:$C$21,MATCH("MP",Table2!$B$1:$C$1,0),0),"")</f>
        <v>4</v>
      </c>
      <c r="G434" s="32">
        <f>IFERROR(VLOOKUP(A434,PlayingTime!$B$1:$Z$999,MATCH("Min",PlayingTime!$B$2:$Z$2,0),0),0)</f>
        <v>17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17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1</v>
      </c>
      <c r="X434" s="42" t="str">
        <f>API!M434&amp;" "&amp;API!V434</f>
        <v>João Cancelo</v>
      </c>
      <c r="Y434" s="42">
        <f>API!AC434</f>
        <v>0</v>
      </c>
    </row>
    <row r="435" spans="1:25">
      <c r="A435" s="31" t="str">
        <f>IF([1]FINAL!A435=0,"",[1]FINAL!A435)</f>
        <v>Dara Costelloe</v>
      </c>
      <c r="B435" s="31" t="str">
        <f>IF([1]FINAL!B435=0,"",[1]FINAL!B435)</f>
        <v>Costelloe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BUR</v>
      </c>
      <c r="F435" s="43">
        <f>IFERROR(VLOOKUP($E435,Table2!$B$1:$C$21,MATCH("MP",Table2!$B$1:$C$1,0),0),"")</f>
        <v>4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Scott Carson</v>
      </c>
      <c r="Y435" s="42">
        <f>API!AC435</f>
        <v>0</v>
      </c>
    </row>
    <row r="436" spans="1:25">
      <c r="A436" s="31" t="str">
        <f>IF([1]FINAL!A436=0,"",[1]FINAL!A436)</f>
        <v>Scott Twine</v>
      </c>
      <c r="B436" s="31" t="str">
        <f>IF([1]FINAL!B436=0,"",[1]FINAL!B436)</f>
        <v>Twine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BUR</v>
      </c>
      <c r="F436" s="43">
        <f>IFERROR(VLOOKUP($E436,Table2!$B$1:$C$21,MATCH("MP",Table2!$B$1:$C$1,0),0),"")</f>
        <v>4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Shea Charles</v>
      </c>
      <c r="Y436" s="42">
        <f>API!AC436</f>
        <v>0</v>
      </c>
    </row>
    <row r="437" spans="1:25">
      <c r="A437" s="31" t="str">
        <f>IF([1]FINAL!A437=0,"",[1]FINAL!A437)</f>
        <v>Anass Zaroury</v>
      </c>
      <c r="B437" s="31" t="str">
        <f>IF([1]FINAL!B437=0,"",[1]FINAL!B437)</f>
        <v>Zaroury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BUR</v>
      </c>
      <c r="F437" s="43">
        <f>IFERROR(VLOOKUP($E437,Table2!$B$1:$C$21,MATCH("MP",Table2!$B$1:$C$1,0),0),"")</f>
        <v>4</v>
      </c>
      <c r="G437" s="32">
        <f>IFERROR(VLOOKUP(A437,PlayingTime!$B$1:$Z$999,MATCH("Min",PlayingTime!$B$2:$Z$2,0),0),0)</f>
        <v>57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57</v>
      </c>
      <c r="L437" s="31">
        <f>IFERROR(VLOOKUP(A437,PlayerStats!$B$1:$Z$999,MATCH("xG",PlayerStats!$B$2:$Z$2,0),0),0)</f>
        <v>0.1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0.1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-1</v>
      </c>
      <c r="X437" s="42" t="str">
        <f>API!M437&amp;" "&amp;API!V437</f>
        <v>Kevin De Bruyne</v>
      </c>
      <c r="Y437" s="42">
        <f>API!AC437</f>
        <v>1</v>
      </c>
    </row>
    <row r="438" spans="1:25">
      <c r="A438" s="31" t="str">
        <f>IF([1]FINAL!A438=0,"",[1]FINAL!A438)</f>
        <v>Denis Franchi</v>
      </c>
      <c r="B438" s="31" t="str">
        <f>IF([1]FINAL!B438=0,"",[1]FINAL!B438)</f>
        <v>Franchi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BUR</v>
      </c>
      <c r="F438" s="43">
        <f>IFERROR(VLOOKUP($E438,Table2!$B$1:$C$21,MATCH("MP",Table2!$B$1:$C$1,0),0),"")</f>
        <v>4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Rúben Gato Alves Dias</v>
      </c>
      <c r="Y438" s="42">
        <f>API!AC438</f>
        <v>13</v>
      </c>
    </row>
    <row r="439" spans="1:25">
      <c r="A439" s="31" t="str">
        <f>IF([1]FINAL!A439=0,"",[1]FINAL!A439)</f>
        <v>Arijanet Muric</v>
      </c>
      <c r="B439" s="31" t="str">
        <f>IF([1]FINAL!B439=0,"",[1]FINAL!B439)</f>
        <v>Muric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BUR</v>
      </c>
      <c r="F439" s="43">
        <f>IFERROR(VLOOKUP($E439,Table2!$B$1:$C$21,MATCH("MP",Table2!$B$1:$C$1,0),0),"")</f>
        <v>4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Ederson Santana de Moraes</v>
      </c>
      <c r="Y439" s="42">
        <f>API!AC439</f>
        <v>19</v>
      </c>
    </row>
    <row r="440" spans="1:25">
      <c r="A440" s="31" t="str">
        <f>IF([1]FINAL!A440=0,"",[1]FINAL!A440)</f>
        <v>Bailey Peacock-Farrell</v>
      </c>
      <c r="B440" s="31" t="str">
        <f>IF([1]FINAL!B440=0,"",[1]FINAL!B440)</f>
        <v>Peacock-Farrell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BUR</v>
      </c>
      <c r="F440" s="43">
        <f>IFERROR(VLOOKUP($E440,Table2!$B$1:$C$21,MATCH("MP",Table2!$B$1:$C$1,0),0),"")</f>
        <v>4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Phil Foden</v>
      </c>
      <c r="Y440" s="42">
        <f>API!AC440</f>
        <v>23</v>
      </c>
    </row>
    <row r="441" spans="1:25">
      <c r="A441" s="31" t="str">
        <f>IF([1]FINAL!A441=0,"",[1]FINAL!A441)</f>
        <v>Lawrence Vigouroux</v>
      </c>
      <c r="B441" s="31" t="str">
        <f>IF([1]FINAL!B441=0,"",[1]FINAL!B441)</f>
        <v>Vigouroux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BUR</v>
      </c>
      <c r="F441" s="43">
        <f>IFERROR(VLOOKUP($E441,Table2!$B$1:$C$21,MATCH("MP",Table2!$B$1:$C$1,0),0),"")</f>
        <v>4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Jack Grealish</v>
      </c>
      <c r="Y441" s="42">
        <f>API!AC441</f>
        <v>10</v>
      </c>
    </row>
    <row r="442" spans="1:25">
      <c r="A442" s="31" t="str">
        <f>IF([1]FINAL!A442=0,"",[1]FINAL!A442)</f>
        <v>Wout Weghorst</v>
      </c>
      <c r="B442" s="31" t="str">
        <f>IF([1]FINAL!B442=0,"",[1]FINAL!B442)</f>
        <v>Weghorst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4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Erling Haaland</v>
      </c>
      <c r="Y442" s="42">
        <f>API!AC442</f>
        <v>45</v>
      </c>
    </row>
    <row r="443" spans="1:25">
      <c r="A443" s="31" t="str">
        <f>IF([1]FINAL!A443=0,"",[1]FINAL!A443)</f>
        <v>Michael Obafemi</v>
      </c>
      <c r="B443" s="31" t="str">
        <f>IF([1]FINAL!B443=0,"",[1]FINAL!B443)</f>
        <v>Obafemi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BUR</v>
      </c>
      <c r="F443" s="43">
        <f>IFERROR(VLOOKUP($E443,Table2!$B$1:$C$21,MATCH("MP",Table2!$B$1:$C$1,0),0),"")</f>
        <v>4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Mateo Kovačić</v>
      </c>
      <c r="Y443" s="42">
        <f>API!AC443</f>
        <v>10</v>
      </c>
    </row>
    <row r="444" spans="1:25">
      <c r="A444" s="31" t="str">
        <f>IF([1]FINAL!A444=0,"",[1]FINAL!A444)</f>
        <v>CJ Egan-Riley</v>
      </c>
      <c r="B444" s="31" t="str">
        <f>IF([1]FINAL!B444=0,"",[1]FINAL!B444)</f>
        <v>Egan-Riley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BUR</v>
      </c>
      <c r="F444" s="43">
        <f>IFERROR(VLOOKUP($E444,Table2!$B$1:$C$21,MATCH("MP",Table2!$B$1:$C$1,0),0),"")</f>
        <v>4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Aymeric Laporte</v>
      </c>
      <c r="Y444" s="42">
        <f>API!AC444</f>
        <v>1</v>
      </c>
    </row>
    <row r="445" spans="1:25">
      <c r="A445" s="31" t="str">
        <f>IF([1]FINAL!A445=0,"",[1]FINAL!A445)</f>
        <v>Hjalmar Ekdal</v>
      </c>
      <c r="B445" s="31" t="str">
        <f>IF([1]FINAL!B445=0,"",[1]FINAL!B445)</f>
        <v>Ekdal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BUR</v>
      </c>
      <c r="F445" s="43">
        <f>IFERROR(VLOOKUP($E445,Table2!$B$1:$C$21,MATCH("MP",Table2!$B$1:$C$1,0),0),"")</f>
        <v>4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Rico Lewis</v>
      </c>
      <c r="Y445" s="42">
        <f>API!AC445</f>
        <v>8</v>
      </c>
    </row>
    <row r="446" spans="1:25">
      <c r="A446" s="31" t="str">
        <f>IF([1]FINAL!A446=0,"",[1]FINAL!A446)</f>
        <v>Luke McNally</v>
      </c>
      <c r="B446" s="31" t="str">
        <f>IF([1]FINAL!B446=0,"",[1]FINAL!B446)</f>
        <v>McNally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BUR</v>
      </c>
      <c r="F446" s="43">
        <f>IFERROR(VLOOKUP($E446,Table2!$B$1:$C$21,MATCH("MP",Table2!$B$1:$C$1,0),0),"")</f>
        <v>4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Riyad Mahrez</v>
      </c>
      <c r="Y446" s="42">
        <f>API!AC446</f>
        <v>0</v>
      </c>
    </row>
    <row r="447" spans="1:25">
      <c r="A447" s="31" t="str">
        <f>IF([1]FINAL!A447=0,"",[1]FINAL!A447)</f>
        <v>Connor Roberts</v>
      </c>
      <c r="B447" s="31" t="str">
        <f>IF([1]FINAL!B447=0,"",[1]FINAL!B447)</f>
        <v>Roberts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BUR</v>
      </c>
      <c r="F447" s="43">
        <f>IFERROR(VLOOKUP($E447,Table2!$B$1:$C$21,MATCH("MP",Table2!$B$1:$C$1,0),0),"")</f>
        <v>4</v>
      </c>
      <c r="G447" s="32">
        <f>IFERROR(VLOOKUP(A447,PlayingTime!$B$1:$Z$999,MATCH("Min",PlayingTime!$B$2:$Z$2,0),0),0)</f>
        <v>360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360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3</v>
      </c>
      <c r="X447" s="42" t="str">
        <f>API!M447&amp;" "&amp;API!V447</f>
        <v>Stefan Ortega Moreno</v>
      </c>
      <c r="Y447" s="42">
        <f>API!AC447</f>
        <v>0</v>
      </c>
    </row>
    <row r="448" spans="1:25">
      <c r="A448" s="31" t="str">
        <f>IF([1]FINAL!A448=0,"",[1]FINAL!A448)</f>
        <v>Charlie Taylor</v>
      </c>
      <c r="B448" s="31" t="str">
        <f>IF([1]FINAL!B448=0,"",[1]FINAL!B448)</f>
        <v>Taylor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BUR</v>
      </c>
      <c r="F448" s="43">
        <f>IFERROR(VLOOKUP($E448,Table2!$B$1:$C$21,MATCH("MP",Table2!$B$1:$C$1,0),0),"")</f>
        <v>4</v>
      </c>
      <c r="G448" s="32">
        <f>IFERROR(VLOOKUP(A448,PlayingTime!$B$1:$Z$999,MATCH("Min",PlayingTime!$B$2:$Z$2,0),0),0)</f>
        <v>90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90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2</v>
      </c>
      <c r="X448" s="42" t="str">
        <f>API!M448&amp;" "&amp;API!V448</f>
        <v>Máximo Perrone</v>
      </c>
      <c r="Y448" s="42">
        <f>API!AC448</f>
        <v>0</v>
      </c>
    </row>
    <row r="449" spans="1:25">
      <c r="A449" s="31" t="str">
        <f>IF([1]FINAL!A449=0,"",[1]FINAL!A449)</f>
        <v>Bobby Thomas</v>
      </c>
      <c r="B449" s="31" t="str">
        <f>IF([1]FINAL!B449=0,"",[1]FINAL!B449)</f>
        <v>Thomas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BUR</v>
      </c>
      <c r="F449" s="43">
        <f>IFERROR(VLOOKUP($E449,Table2!$B$1:$C$21,MATCH("MP",Table2!$B$1:$C$1,0),0),"")</f>
        <v>4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Kalvin Phillips</v>
      </c>
      <c r="Y449" s="42">
        <f>API!AC449</f>
        <v>1</v>
      </c>
    </row>
    <row r="450" spans="1:25">
      <c r="A450" s="31" t="str">
        <f>IF([1]FINAL!A450=0,"",[1]FINAL!A450)</f>
        <v>Keane Lewis-Potter</v>
      </c>
      <c r="B450" s="31" t="str">
        <f>IF([1]FINAL!B450=0,"",[1]FINAL!B450)</f>
        <v>Lewis-Potter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BRE</v>
      </c>
      <c r="F450" s="43">
        <f>IFERROR(VLOOKUP($E450,Table2!$B$1:$C$21,MATCH("MP",Table2!$B$1:$C$1,0),0),"")</f>
        <v>5</v>
      </c>
      <c r="G450" s="32">
        <f>IFERROR(VLOOKUP(A450,PlayingTime!$B$1:$Z$999,MATCH("Min",PlayingTime!$B$2:$Z$2,0),0),0)</f>
        <v>60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60</v>
      </c>
      <c r="L450" s="31">
        <f>IFERROR(VLOOKUP(A450,PlayerStats!$B$1:$Z$999,MATCH("xG",PlayerStats!$B$2:$Z$2,0),0),0)</f>
        <v>0.7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0.7</v>
      </c>
      <c r="Q450" s="31">
        <f>IFERROR(VLOOKUP(A450,PlayerStats!$B$1:$Z$999,MATCH("xAG",PlayerStats!$B$2:$Z$2,0),0),0)</f>
        <v>0.1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0.1</v>
      </c>
      <c r="V450" s="41">
        <f t="shared" si="27"/>
        <v>4</v>
      </c>
      <c r="X450" s="42" t="str">
        <f>API!M450&amp;" "&amp;API!V450</f>
        <v>Rodrigo Hernandez</v>
      </c>
      <c r="Y450" s="42">
        <f>API!AC450</f>
        <v>28</v>
      </c>
    </row>
    <row r="451" spans="1:25">
      <c r="A451" s="31" t="str">
        <f>IF([1]FINAL!A451=0,"",[1]FINAL!A451)</f>
        <v>Frank Onyeka</v>
      </c>
      <c r="B451" s="31" t="str">
        <f>IF([1]FINAL!B451=0,"",[1]FINAL!B451)</f>
        <v>Onyeka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BRE</v>
      </c>
      <c r="F451" s="43">
        <f>IFERROR(VLOOKUP($E451,Table2!$B$1:$C$21,MATCH("MP",Table2!$B$1:$C$1,0),0),"")</f>
        <v>5</v>
      </c>
      <c r="G451" s="32">
        <f>IFERROR(VLOOKUP(A451,PlayingTime!$B$1:$Z$999,MATCH("Min",PlayingTime!$B$2:$Z$2,0),0),0)</f>
        <v>59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59</v>
      </c>
      <c r="L451" s="31">
        <f>IFERROR(VLOOKUP(A451,PlayerStats!$B$1:$Z$999,MATCH("xG",PlayerStats!$B$2:$Z$2,0),0),0)</f>
        <v>0.3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0.3</v>
      </c>
      <c r="Q451" s="31">
        <f>IFERROR(VLOOKUP(A451,PlayerStats!$B$1:$Z$999,MATCH("xAG",PlayerStats!$B$2:$Z$2,0),0),0)</f>
        <v>0.7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0.7</v>
      </c>
      <c r="V451" s="41">
        <f t="shared" ref="V451:V514" si="31">IFERROR(VLOOKUP(A451,$X$1:$Y$1000,MATCH("total_points",$X$1:$Y$1,0),0),"")</f>
        <v>3</v>
      </c>
      <c r="X451" s="42" t="str">
        <f>API!M451&amp;" "&amp;API!V451</f>
        <v>Sergio Gómez</v>
      </c>
      <c r="Y451" s="42">
        <f>API!AC451</f>
        <v>5</v>
      </c>
    </row>
    <row r="452" spans="1:25">
      <c r="A452" s="31" t="str">
        <f>IF([1]FINAL!A452=0,"",[1]FINAL!A452)</f>
        <v>Shandon Baptiste</v>
      </c>
      <c r="B452" s="31" t="str">
        <f>IF([1]FINAL!B452=0,"",[1]FINAL!B452)</f>
        <v>Baptiste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BRE</v>
      </c>
      <c r="F452" s="43">
        <f>IFERROR(VLOOKUP($E452,Table2!$B$1:$C$21,MATCH("MP",Table2!$B$1:$C$1,0),0),"")</f>
        <v>5</v>
      </c>
      <c r="G452" s="32">
        <f>IFERROR(VLOOKUP(A452,PlayingTime!$B$1:$Z$999,MATCH("Min",PlayingTime!$B$2:$Z$2,0),0),0)</f>
        <v>19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19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1</v>
      </c>
      <c r="X452" s="42" t="str">
        <f>API!M452&amp;" "&amp;API!V452</f>
        <v>Zack Steffen</v>
      </c>
      <c r="Y452" s="42">
        <f>API!AC452</f>
        <v>0</v>
      </c>
    </row>
    <row r="453" spans="1:25">
      <c r="A453" s="31" t="str">
        <f>IF([1]FINAL!A453=0,"",[1]FINAL!A453)</f>
        <v>Josh Dasilva</v>
      </c>
      <c r="B453" s="31" t="str">
        <f>IF([1]FINAL!B453=0,"",[1]FINAL!B453)</f>
        <v>Dasilva</v>
      </c>
      <c r="C453" s="31" t="str">
        <f>IF([1]FINAL!C453=0,"",[1]FINAL!C453)</f>
        <v>Pelenda Joshua Da Silva</v>
      </c>
      <c r="D453" s="31" t="str">
        <f>IF([1]FINAL!D453=0,"",[1]FINAL!D453)</f>
        <v/>
      </c>
      <c r="E453" s="42" t="str">
        <f>[1]FINAL!M453</f>
        <v>BRE</v>
      </c>
      <c r="F453" s="43">
        <f>IFERROR(VLOOKUP($E453,Table2!$B$1:$C$21,MATCH("MP",Table2!$B$1:$C$1,0),0),"")</f>
        <v>5</v>
      </c>
      <c r="G453" s="32">
        <f>IFERROR(VLOOKUP(A453,PlayingTime!$B$1:$Z$999,MATCH("Min",PlayingTime!$B$2:$Z$2,0),0),0)</f>
        <v>10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10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1</v>
      </c>
      <c r="X453" s="42" t="str">
        <f>API!M453&amp;" "&amp;API!V453</f>
        <v>John Stones</v>
      </c>
      <c r="Y453" s="42">
        <f>API!AC453</f>
        <v>0</v>
      </c>
    </row>
    <row r="454" spans="1:25">
      <c r="A454" s="31" t="str">
        <f>IF([1]FINAL!A454=0,"",[1]FINAL!A454)</f>
        <v>Sergi Canós Tenés</v>
      </c>
      <c r="B454" s="31" t="str">
        <f>IF([1]FINAL!B454=0,"",[1]FINAL!B454)</f>
        <v>Canós</v>
      </c>
      <c r="C454" s="31" t="str">
        <f>IF([1]FINAL!C454=0,"",[1]FINAL!C454)</f>
        <v>Canos</v>
      </c>
      <c r="D454" s="31" t="str">
        <f>IF([1]FINAL!D454=0,"",[1]FINAL!D454)</f>
        <v/>
      </c>
      <c r="E454" s="42" t="str">
        <f>[1]FINAL!M454</f>
        <v>BRE</v>
      </c>
      <c r="F454" s="43">
        <f>IFERROR(VLOOKUP($E454,Table2!$B$1:$C$21,MATCH("MP",Table2!$B$1:$C$1,0),0),"")</f>
        <v>5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Kyle Walker</v>
      </c>
      <c r="Y454" s="42">
        <f>API!AC454</f>
        <v>18</v>
      </c>
    </row>
    <row r="455" spans="1:25">
      <c r="A455" s="31" t="str">
        <f>IF([1]FINAL!A455=0,"",[1]FINAL!A455)</f>
        <v>Mads Bidstrup</v>
      </c>
      <c r="B455" s="31" t="str">
        <f>IF([1]FINAL!B455=0,"",[1]FINAL!B455)</f>
        <v>Bidstrup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BRE</v>
      </c>
      <c r="F455" s="43">
        <f>IFERROR(VLOOKUP($E455,Table2!$B$1:$C$21,MATCH("MP",Table2!$B$1:$C$1,0),0),"")</f>
        <v>5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Matheus Luiz Nunes</v>
      </c>
      <c r="Y455" s="42">
        <f>API!AC455</f>
        <v>2</v>
      </c>
    </row>
    <row r="456" spans="1:25">
      <c r="A456" s="31" t="str">
        <f>IF([1]FINAL!A456=0,"",[1]FINAL!A456)</f>
        <v>Thomas Strakosha</v>
      </c>
      <c r="B456" s="31" t="str">
        <f>IF([1]FINAL!B456=0,"",[1]FINAL!B456)</f>
        <v>Strakosha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BRE</v>
      </c>
      <c r="F456" s="43">
        <f>IFERROR(VLOOKUP($E456,Table2!$B$1:$C$21,MATCH("MP",Table2!$B$1:$C$1,0),0),"")</f>
        <v>5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Joško Gvardiol</v>
      </c>
      <c r="Y456" s="42">
        <f>API!AC456</f>
        <v>10</v>
      </c>
    </row>
    <row r="457" spans="1:25">
      <c r="A457" s="31" t="str">
        <f>IF([1]FINAL!A457=0,"",[1]FINAL!A457)</f>
        <v>Ellery Balcombe</v>
      </c>
      <c r="B457" s="31" t="str">
        <f>IF([1]FINAL!B457=0,"",[1]FINAL!B457)</f>
        <v>Balcombe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BRE</v>
      </c>
      <c r="F457" s="43">
        <f>IFERROR(VLOOKUP($E457,Table2!$B$1:$C$21,MATCH("MP",Table2!$B$1:$C$1,0),0),"")</f>
        <v>5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Jérémy Doku</v>
      </c>
      <c r="Y457" s="42">
        <f>API!AC457</f>
        <v>11</v>
      </c>
    </row>
    <row r="458" spans="1:25">
      <c r="A458" s="31" t="str">
        <f>IF([1]FINAL!A458=0,"",[1]FINAL!A458)</f>
        <v>Ivan Toney</v>
      </c>
      <c r="B458" s="31" t="str">
        <f>IF([1]FINAL!B458=0,"",[1]FINAL!B458)</f>
        <v>Toney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BRE</v>
      </c>
      <c r="F458" s="43">
        <f>IFERROR(VLOOKUP($E458,Table2!$B$1:$C$21,MATCH("MP",Table2!$B$1:$C$1,0),0),"")</f>
        <v>5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Mason Mount</v>
      </c>
      <c r="Y458" s="42">
        <f>API!AC458</f>
        <v>5</v>
      </c>
    </row>
    <row r="459" spans="1:25">
      <c r="A459" s="31" t="str">
        <f>IF([1]FINAL!A459=0,"",[1]FINAL!A459)</f>
        <v>Halil Dervişoğlu</v>
      </c>
      <c r="B459" s="31" t="str">
        <f>IF([1]FINAL!B459=0,"",[1]FINAL!B459)</f>
        <v>Dervişoğlu</v>
      </c>
      <c r="C459" s="31" t="str">
        <f>IF([1]FINAL!C459=0,"",[1]FINAL!C459)</f>
        <v>Dervisoglu</v>
      </c>
      <c r="D459" s="31" t="str">
        <f>IF([1]FINAL!D459=0,"",[1]FINAL!D459)</f>
        <v/>
      </c>
      <c r="E459" s="42" t="str">
        <f>[1]FINAL!M459</f>
        <v>BRE</v>
      </c>
      <c r="F459" s="43">
        <f>IFERROR(VLOOKUP($E459,Table2!$B$1:$C$21,MATCH("MP",Table2!$B$1:$C$1,0),0),"")</f>
        <v>5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Alex Telles</v>
      </c>
      <c r="Y459" s="42">
        <f>API!AC459</f>
        <v>0</v>
      </c>
    </row>
    <row r="460" spans="1:25">
      <c r="A460" s="31" t="str">
        <f>IF([1]FINAL!A460=0,"",[1]FINAL!A460)</f>
        <v>Mads Roerslev Rasmussen</v>
      </c>
      <c r="B460" s="31" t="str">
        <f>IF([1]FINAL!B460=0,"",[1]FINAL!B460)</f>
        <v>Roerslev</v>
      </c>
      <c r="C460" s="31" t="str">
        <f>IF([1]FINAL!C460=0,"",[1]FINAL!C460)</f>
        <v>Mads Roerslev</v>
      </c>
      <c r="D460" s="31" t="str">
        <f>IF([1]FINAL!D460=0,"",[1]FINAL!D460)</f>
        <v/>
      </c>
      <c r="E460" s="42" t="str">
        <f>[1]FINAL!M460</f>
        <v>BRE</v>
      </c>
      <c r="F460" s="43">
        <f>IFERROR(VLOOKUP($E460,Table2!$B$1:$C$21,MATCH("MP",Table2!$B$1:$C$1,0),0),"")</f>
        <v>5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81</v>
      </c>
      <c r="J460" s="32">
        <f>IFERROR(VLOOKUP(D460,PlayingTime!$B$1:$Z$999,MATCH("Min",PlayingTime!$B$2:$Z$2,0),0),0)</f>
        <v>0</v>
      </c>
      <c r="K460" s="37">
        <f t="shared" si="28"/>
        <v>81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0.1</v>
      </c>
      <c r="T460" s="31">
        <f>IFERROR(VLOOKUP(D460,PlayerStats!$B$1:$Z$999,MATCH("xAG",PlayerStats!$B$2:$Z$2,0),0),0)</f>
        <v>0</v>
      </c>
      <c r="U460" s="39">
        <f t="shared" si="30"/>
        <v>0.1</v>
      </c>
      <c r="V460" s="41">
        <f t="shared" si="31"/>
        <v>3</v>
      </c>
      <c r="X460" s="42" t="str">
        <f>API!M460&amp;" "&amp;API!V460</f>
        <v>Amad Diallo</v>
      </c>
      <c r="Y460" s="42">
        <f>API!AC460</f>
        <v>0</v>
      </c>
    </row>
    <row r="461" spans="1:25">
      <c r="A461" s="31" t="str">
        <f>IF([1]FINAL!A461=0,"",[1]FINAL!A461)</f>
        <v>Mathias Jorgensen</v>
      </c>
      <c r="B461" s="31" t="str">
        <f>IF([1]FINAL!B461=0,"",[1]FINAL!B461)</f>
        <v>Zanka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BRE</v>
      </c>
      <c r="F461" s="43">
        <f>IFERROR(VLOOKUP($E461,Table2!$B$1:$C$21,MATCH("MP",Table2!$B$1:$C$1,0),0),"")</f>
        <v>5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Antony Matheus dos Santos</v>
      </c>
      <c r="Y461" s="42">
        <f>API!AC461</f>
        <v>8</v>
      </c>
    </row>
    <row r="462" spans="1:25">
      <c r="A462" s="31" t="str">
        <f>IF([1]FINAL!A462=0,"",[1]FINAL!A462)</f>
        <v>Mads Bech Sørensen</v>
      </c>
      <c r="B462" s="31" t="str">
        <f>IF([1]FINAL!B462=0,"",[1]FINAL!B462)</f>
        <v>Bech</v>
      </c>
      <c r="C462" s="31" t="str">
        <f>IF([1]FINAL!C462=0,"",[1]FINAL!C462)</f>
        <v>Sorensen</v>
      </c>
      <c r="D462" s="31" t="str">
        <f>IF([1]FINAL!D462=0,"",[1]FINAL!D462)</f>
        <v/>
      </c>
      <c r="E462" s="42" t="str">
        <f>[1]FINAL!M462</f>
        <v>BRE</v>
      </c>
      <c r="F462" s="43">
        <f>IFERROR(VLOOKUP($E462,Table2!$B$1:$C$21,MATCH("MP",Table2!$B$1:$C$1,0),0),"")</f>
        <v>5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Bruno Borges Fernandes</v>
      </c>
      <c r="Y462" s="42">
        <f>API!AC462</f>
        <v>19</v>
      </c>
    </row>
    <row r="463" spans="1:25">
      <c r="A463" s="31" t="str">
        <f>IF([1]FINAL!A463=0,"",[1]FINAL!A463)</f>
        <v>Charlie Goode</v>
      </c>
      <c r="B463" s="31" t="str">
        <f>IF([1]FINAL!B463=0,"",[1]FINAL!B463)</f>
        <v>Goode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BRE</v>
      </c>
      <c r="F463" s="43">
        <f>IFERROR(VLOOKUP($E463,Table2!$B$1:$C$21,MATCH("MP",Table2!$B$1:$C$1,0),0),"")</f>
        <v>5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Brandon Williams</v>
      </c>
      <c r="Y463" s="42">
        <f>API!AC463</f>
        <v>0</v>
      </c>
    </row>
    <row r="464" spans="1:25">
      <c r="A464" s="31" t="str">
        <f>IF([1]FINAL!A464=0,"",[1]FINAL!A464)</f>
        <v>Marcus Tavernier</v>
      </c>
      <c r="B464" s="31" t="str">
        <f>IF([1]FINAL!B464=0,"",[1]FINAL!B464)</f>
        <v>Tavernier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BOU</v>
      </c>
      <c r="F464" s="43">
        <f>IFERROR(VLOOKUP($E464,Table2!$B$1:$C$21,MATCH("MP",Table2!$B$1:$C$1,0),0),"")</f>
        <v>5</v>
      </c>
      <c r="G464" s="32">
        <f>IFERROR(VLOOKUP(A464,PlayingTime!$B$1:$Z$999,MATCH("Min",PlayingTime!$B$2:$Z$2,0),0),0)</f>
        <v>92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92</v>
      </c>
      <c r="L464" s="31">
        <f>IFERROR(VLOOKUP(A464,PlayerStats!$B$1:$Z$999,MATCH("xG",PlayerStats!$B$2:$Z$2,0),0),0)</f>
        <v>0.1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0.1</v>
      </c>
      <c r="Q464" s="31">
        <f>IFERROR(VLOOKUP(A464,PlayerStats!$B$1:$Z$999,MATCH("xAG",PlayerStats!$B$2:$Z$2,0),0),0)</f>
        <v>1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1</v>
      </c>
      <c r="V464" s="41">
        <f t="shared" si="31"/>
        <v>7</v>
      </c>
      <c r="X464" s="42" t="str">
        <f>API!M464&amp;" "&amp;API!V464</f>
        <v>Eric Bailly</v>
      </c>
      <c r="Y464" s="42">
        <f>API!AC464</f>
        <v>0</v>
      </c>
    </row>
    <row r="465" spans="1:25">
      <c r="A465" s="31" t="str">
        <f>IF([1]FINAL!A465=0,"",[1]FINAL!A465)</f>
        <v>Chris Mepham</v>
      </c>
      <c r="B465" s="31" t="str">
        <f>IF([1]FINAL!B465=0,"",[1]FINAL!B465)</f>
        <v>Mepham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BOU</v>
      </c>
      <c r="F465" s="43">
        <f>IFERROR(VLOOKUP($E465,Table2!$B$1:$C$21,MATCH("MP",Table2!$B$1:$C$1,0),0),"")</f>
        <v>5</v>
      </c>
      <c r="G465" s="32">
        <f>IFERROR(VLOOKUP(A465,PlayingTime!$B$1:$Z$999,MATCH("Min",PlayingTime!$B$2:$Z$2,0),0),0)</f>
        <v>35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35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1</v>
      </c>
      <c r="X465" s="42" t="str">
        <f>API!M465&amp;" "&amp;API!V465</f>
        <v>Carlos Henrique Casimiro</v>
      </c>
      <c r="Y465" s="42">
        <f>API!AC465</f>
        <v>16</v>
      </c>
    </row>
    <row r="466" spans="1:25">
      <c r="A466" s="31" t="str">
        <f>IF([1]FINAL!A466=0,"",[1]FINAL!A466)</f>
        <v>Ben Pearson</v>
      </c>
      <c r="B466" s="31" t="str">
        <f>IF([1]FINAL!B466=0,"",[1]FINAL!B466)</f>
        <v>Pearson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BOU</v>
      </c>
      <c r="F466" s="43">
        <f>IFERROR(VLOOKUP($E466,Table2!$B$1:$C$21,MATCH("MP",Table2!$B$1:$C$1,0),0),"")</f>
        <v>5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Diogo Dalot Teixeira</v>
      </c>
      <c r="Y466" s="42">
        <f>API!AC466</f>
        <v>4</v>
      </c>
    </row>
    <row r="467" spans="1:25">
      <c r="A467" s="31" t="str">
        <f>IF([1]FINAL!A467=0,"",[1]FINAL!A467)</f>
        <v>Siriki Dembélé</v>
      </c>
      <c r="B467" s="31" t="str">
        <f>IF([1]FINAL!B467=0,"",[1]FINAL!B467)</f>
        <v>Siriki</v>
      </c>
      <c r="C467" s="31" t="str">
        <f>IF([1]FINAL!C467=0,"",[1]FINAL!C467)</f>
        <v>Dembele</v>
      </c>
      <c r="D467" s="31" t="str">
        <f>IF([1]FINAL!D467=0,"",[1]FINAL!D467)</f>
        <v/>
      </c>
      <c r="E467" s="42" t="str">
        <f>[1]FINAL!M467</f>
        <v>BOU</v>
      </c>
      <c r="F467" s="43">
        <f>IFERROR(VLOOKUP($E467,Table2!$B$1:$C$21,MATCH("MP",Table2!$B$1:$C$1,0),0),"")</f>
        <v>5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Christian Eriksen</v>
      </c>
      <c r="Y467" s="42">
        <f>API!AC467</f>
        <v>20</v>
      </c>
    </row>
    <row r="468" spans="1:25">
      <c r="A468" s="31" t="str">
        <f>IF([1]FINAL!A468=0,"",[1]FINAL!A468)</f>
        <v>Jamal Lowe</v>
      </c>
      <c r="B468" s="31" t="str">
        <f>IF([1]FINAL!B468=0,"",[1]FINAL!B468)</f>
        <v>Lowe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BOU</v>
      </c>
      <c r="F468" s="43">
        <f>IFERROR(VLOOKUP($E468,Table2!$B$1:$C$21,MATCH("MP",Table2!$B$1:$C$1,0),0),"")</f>
        <v>5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Álvaro Fernández Carreras</v>
      </c>
      <c r="Y468" s="42">
        <f>API!AC468</f>
        <v>0</v>
      </c>
    </row>
    <row r="469" spans="1:25">
      <c r="A469" s="31" t="str">
        <f>IF([1]FINAL!A469=0,"",[1]FINAL!A469)</f>
        <v>Emiliano Marcondes</v>
      </c>
      <c r="B469" s="31" t="str">
        <f>IF([1]FINAL!B469=0,"",[1]FINAL!B469)</f>
        <v>Marcondes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BOU</v>
      </c>
      <c r="F469" s="43">
        <f>IFERROR(VLOOKUP($E469,Table2!$B$1:$C$21,MATCH("MP",Table2!$B$1:$C$1,0),0),"")</f>
        <v>5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Frederico Rodrigues de Paula Santos</v>
      </c>
      <c r="Y469" s="42">
        <f>API!AC469</f>
        <v>0</v>
      </c>
    </row>
    <row r="470" spans="1:25">
      <c r="A470" s="31" t="str">
        <f>IF([1]FINAL!A470=0,"",[1]FINAL!A470)</f>
        <v>Mark Travers</v>
      </c>
      <c r="B470" s="31" t="str">
        <f>IF([1]FINAL!B470=0,"",[1]FINAL!B470)</f>
        <v>Travers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BOU</v>
      </c>
      <c r="F470" s="43">
        <f>IFERROR(VLOOKUP($E470,Table2!$B$1:$C$21,MATCH("MP",Table2!$B$1:$C$1,0),0),"")</f>
        <v>5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Alejandro Garnacho</v>
      </c>
      <c r="Y470" s="42">
        <f>API!AC470</f>
        <v>7</v>
      </c>
    </row>
    <row r="471" spans="1:25">
      <c r="A471" s="31" t="str">
        <f>IF([1]FINAL!A471=0,"",[1]FINAL!A471)</f>
        <v>Darren Randolph</v>
      </c>
      <c r="B471" s="31" t="str">
        <f>IF([1]FINAL!B471=0,"",[1]FINAL!B471)</f>
        <v>Randolph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BOU</v>
      </c>
      <c r="F471" s="43">
        <f>IFERROR(VLOOKUP($E471,Table2!$B$1:$C$21,MATCH("MP",Table2!$B$1:$C$1,0),0),"")</f>
        <v>5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Hannibal Mejbri</v>
      </c>
      <c r="Y471" s="42">
        <f>API!AC471</f>
        <v>5</v>
      </c>
    </row>
    <row r="472" spans="1:25">
      <c r="A472" s="31" t="str">
        <f>IF([1]FINAL!A472=0,"",[1]FINAL!A472)</f>
        <v>James Hill</v>
      </c>
      <c r="B472" s="31" t="str">
        <f>IF([1]FINAL!B472=0,"",[1]FINAL!B472)</f>
        <v>Hill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BOU</v>
      </c>
      <c r="F472" s="43">
        <f>IFERROR(VLOOKUP($E472,Table2!$B$1:$C$21,MATCH("MP",Table2!$B$1:$C$1,0),0),"")</f>
        <v>5</v>
      </c>
      <c r="G472" s="32">
        <f>IFERROR(VLOOKUP(A472,PlayingTime!$B$1:$Z$999,MATCH("Min",PlayingTime!$B$2:$Z$2,0),0),0)</f>
        <v>16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16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1</v>
      </c>
      <c r="X472" s="42" t="str">
        <f>API!M472&amp;" "&amp;API!V472</f>
        <v>Tom Heaton</v>
      </c>
      <c r="Y472" s="42">
        <f>API!AC472</f>
        <v>0</v>
      </c>
    </row>
    <row r="473" spans="1:25">
      <c r="A473" s="31" t="str">
        <f>IF([1]FINAL!A473=0,"",[1]FINAL!A473)</f>
        <v>Adam Smith</v>
      </c>
      <c r="B473" s="31" t="str">
        <f>IF([1]FINAL!B473=0,"",[1]FINAL!B473)</f>
        <v>Smith</v>
      </c>
      <c r="C473" s="31" t="str">
        <f>IF([1]FINAL!C473=0,"",[1]FINAL!C473)</f>
        <v>A Smith</v>
      </c>
      <c r="D473" s="31" t="str">
        <f>IF([1]FINAL!D473=0,"",[1]FINAL!D473)</f>
        <v/>
      </c>
      <c r="E473" s="42" t="str">
        <f>[1]FINAL!M473</f>
        <v>BOU</v>
      </c>
      <c r="F473" s="43">
        <f>IFERROR(VLOOKUP($E473,Table2!$B$1:$C$21,MATCH("MP",Table2!$B$1:$C$1,0),0),"")</f>
        <v>5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Victor Lindelöf</v>
      </c>
      <c r="Y473" s="42">
        <f>API!AC473</f>
        <v>4</v>
      </c>
    </row>
    <row r="474" spans="1:25">
      <c r="A474" s="31" t="str">
        <f>IF([1]FINAL!A474=0,"",[1]FINAL!A474)</f>
        <v>Ryan Fredericks</v>
      </c>
      <c r="B474" s="31" t="str">
        <f>IF([1]FINAL!B474=0,"",[1]FINAL!B474)</f>
        <v>Fredericks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BOU</v>
      </c>
      <c r="F474" s="43">
        <f>IFERROR(VLOOKUP($E474,Table2!$B$1:$C$21,MATCH("MP",Table2!$B$1:$C$1,0),0),"")</f>
        <v>5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Harry Maguire</v>
      </c>
      <c r="Y474" s="42">
        <f>API!AC474</f>
        <v>0</v>
      </c>
    </row>
    <row r="475" spans="1:25">
      <c r="A475" s="31" t="str">
        <f>IF([1]FINAL!A475=0,"",[1]FINAL!A475)</f>
        <v>Adam Lallana</v>
      </c>
      <c r="B475" s="31" t="str">
        <f>IF([1]FINAL!B475=0,"",[1]FINAL!B475)</f>
        <v>Lallana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BHA</v>
      </c>
      <c r="F475" s="43">
        <f>IFERROR(VLOOKUP($E475,Table2!$B$1:$C$21,MATCH("MP",Table2!$B$1:$C$1,0),0),"")</f>
        <v>5</v>
      </c>
      <c r="G475" s="32">
        <f>IFERROR(VLOOKUP(A475,PlayingTime!$B$1:$Z$999,MATCH("Min",PlayingTime!$B$2:$Z$2,0),0),0)</f>
        <v>114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114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0.1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0.1</v>
      </c>
      <c r="V475" s="41">
        <f t="shared" si="31"/>
        <v>5</v>
      </c>
      <c r="X475" s="42" t="str">
        <f>API!M475&amp;" "&amp;API!V475</f>
        <v>Kobbie Mainoo</v>
      </c>
      <c r="Y475" s="42">
        <f>API!AC475</f>
        <v>0</v>
      </c>
    </row>
    <row r="476" spans="1:25">
      <c r="A476" s="31" t="str">
        <f>IF([1]FINAL!A476=0,"",[1]FINAL!A476)</f>
        <v>Jeremy Sarmiento Morante</v>
      </c>
      <c r="B476" s="31" t="str">
        <f>IF([1]FINAL!B476=0,"",[1]FINAL!B476)</f>
        <v>Sarmiento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BHA</v>
      </c>
      <c r="F476" s="43">
        <f>IFERROR(VLOOKUP($E476,Table2!$B$1:$C$21,MATCH("MP",Table2!$B$1:$C$1,0),0),"")</f>
        <v>5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Tyrell Malacia</v>
      </c>
      <c r="Y476" s="42">
        <f>API!AC476</f>
        <v>0</v>
      </c>
    </row>
    <row r="477" spans="1:25">
      <c r="A477" s="31" t="str">
        <f>IF([1]FINAL!A477=0,"",[1]FINAL!A477)</f>
        <v>Jakub Moder</v>
      </c>
      <c r="B477" s="31" t="str">
        <f>IF([1]FINAL!B477=0,"",[1]FINAL!B477)</f>
        <v>Moder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BHA</v>
      </c>
      <c r="F477" s="43">
        <f>IFERROR(VLOOKUP($E477,Table2!$B$1:$C$21,MATCH("MP",Table2!$B$1:$C$1,0),0),"")</f>
        <v>5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Anthony Martial</v>
      </c>
      <c r="Y477" s="42">
        <f>API!AC477</f>
        <v>5</v>
      </c>
    </row>
    <row r="478" spans="1:25">
      <c r="A478" s="31" t="str">
        <f>IF([1]FINAL!A478=0,"",[1]FINAL!A478)</f>
        <v>Steven Alzate</v>
      </c>
      <c r="B478" s="31" t="str">
        <f>IF([1]FINAL!B478=0,"",[1]FINAL!B478)</f>
        <v>Alzate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BHA</v>
      </c>
      <c r="F478" s="43">
        <f>IFERROR(VLOOKUP($E478,Table2!$B$1:$C$21,MATCH("MP",Table2!$B$1:$C$1,0),0),"")</f>
        <v>5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Lisandro Martínez</v>
      </c>
      <c r="Y478" s="42">
        <f>API!AC478</f>
        <v>5</v>
      </c>
    </row>
    <row r="479" spans="1:25">
      <c r="A479" s="31" t="str">
        <f>IF([1]FINAL!A479=0,"",[1]FINAL!A479)</f>
        <v>Kacper Kozłowski</v>
      </c>
      <c r="B479" s="31" t="str">
        <f>IF([1]FINAL!B479=0,"",[1]FINAL!B479)</f>
        <v>Kozłowski</v>
      </c>
      <c r="C479" s="31" t="str">
        <f>IF([1]FINAL!C479=0,"",[1]FINAL!C479)</f>
        <v>Kozlowski</v>
      </c>
      <c r="D479" s="31" t="str">
        <f>IF([1]FINAL!D479=0,"",[1]FINAL!D479)</f>
        <v/>
      </c>
      <c r="E479" s="42" t="str">
        <f>[1]FINAL!M479</f>
        <v>BHA</v>
      </c>
      <c r="F479" s="43">
        <f>IFERROR(VLOOKUP($E479,Table2!$B$1:$C$21,MATCH("MP",Table2!$B$1:$C$1,0),0),"")</f>
        <v>5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Scott McTominay</v>
      </c>
      <c r="Y479" s="42">
        <f>API!AC479</f>
        <v>4</v>
      </c>
    </row>
    <row r="480" spans="1:25">
      <c r="A480" s="31" t="str">
        <f>IF([1]FINAL!A480=0,"",[1]FINAL!A480)</f>
        <v>Kjell Scherpen</v>
      </c>
      <c r="B480" s="31" t="str">
        <f>IF([1]FINAL!B480=0,"",[1]FINAL!B480)</f>
        <v>Scherpen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BHA</v>
      </c>
      <c r="F480" s="43">
        <f>IFERROR(VLOOKUP($E480,Table2!$B$1:$C$21,MATCH("MP",Table2!$B$1:$C$1,0),0),"")</f>
        <v>5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Facundo Pellistri Rebollo</v>
      </c>
      <c r="Y480" s="42">
        <f>API!AC480</f>
        <v>3</v>
      </c>
    </row>
    <row r="481" spans="1:25">
      <c r="A481" s="31" t="str">
        <f>IF([1]FINAL!A481=0,"",[1]FINAL!A481)</f>
        <v>Deniz Undav</v>
      </c>
      <c r="B481" s="31" t="str">
        <f>IF([1]FINAL!B481=0,"",[1]FINAL!B481)</f>
        <v>Undav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BHA</v>
      </c>
      <c r="F481" s="43">
        <f>IFERROR(VLOOKUP($E481,Table2!$B$1:$C$21,MATCH("MP",Table2!$B$1:$C$1,0),0),"")</f>
        <v>5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Raphaël Varane</v>
      </c>
      <c r="Y481" s="42">
        <f>API!AC481</f>
        <v>15</v>
      </c>
    </row>
    <row r="482" spans="1:25">
      <c r="A482" s="31" t="str">
        <f>IF([1]FINAL!A482=0,"",[1]FINAL!A482)</f>
        <v>Tariq Lamptey</v>
      </c>
      <c r="B482" s="31" t="str">
        <f>IF([1]FINAL!B482=0,"",[1]FINAL!B482)</f>
        <v>Lamptey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BHA</v>
      </c>
      <c r="F482" s="43">
        <f>IFERROR(VLOOKUP($E482,Table2!$B$1:$C$21,MATCH("MP",Table2!$B$1:$C$1,0),0),"")</f>
        <v>5</v>
      </c>
      <c r="G482" s="32">
        <f>IFERROR(VLOOKUP(A482,PlayingTime!$B$1:$Z$999,MATCH("Min",PlayingTime!$B$2:$Z$2,0),0),0)</f>
        <v>90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90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0.4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0.4</v>
      </c>
      <c r="V482" s="41">
        <f t="shared" si="31"/>
        <v>7</v>
      </c>
      <c r="X482" s="42" t="str">
        <f>API!M482&amp;" "&amp;API!V482</f>
        <v>Marcus Rashford</v>
      </c>
      <c r="Y482" s="42">
        <f>API!AC482</f>
        <v>21</v>
      </c>
    </row>
    <row r="483" spans="1:25">
      <c r="A483" s="31" t="str">
        <f>IF([1]FINAL!A483=0,"",[1]FINAL!A483)</f>
        <v>Philippe Coutinho Correia</v>
      </c>
      <c r="B483" s="31" t="str">
        <f>IF([1]FINAL!B483=0,"",[1]FINAL!B483)</f>
        <v>Coutinho</v>
      </c>
      <c r="C483" s="31" t="str">
        <f>IF([1]FINAL!C483=0,"",[1]FINAL!C483)</f>
        <v>Philippe Coutinho</v>
      </c>
      <c r="D483" s="31" t="str">
        <f>IF([1]FINAL!D483=0,"",[1]FINAL!D483)</f>
        <v/>
      </c>
      <c r="E483" s="42" t="str">
        <f>[1]FINAL!M483</f>
        <v>AVL</v>
      </c>
      <c r="F483" s="43">
        <f>IFERROR(VLOOKUP($E483,Table2!$B$1:$C$21,MATCH("MP",Table2!$B$1:$C$1,0),0),"")</f>
        <v>5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25</v>
      </c>
      <c r="J483" s="32">
        <f>IFERROR(VLOOKUP(D483,PlayingTime!$B$1:$Z$999,MATCH("Min",PlayingTime!$B$2:$Z$2,0),0),0)</f>
        <v>0</v>
      </c>
      <c r="K483" s="37">
        <f t="shared" si="28"/>
        <v>25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0.1</v>
      </c>
      <c r="O483" s="31">
        <f>IFERROR(VLOOKUP(D483,PlayerStats!$B$1:$Z$999,MATCH("xG",PlayerStats!$B$2:$Z$2,0),0),0)</f>
        <v>0</v>
      </c>
      <c r="P483" s="39">
        <f t="shared" si="29"/>
        <v>0.1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2</v>
      </c>
      <c r="X483" s="42" t="str">
        <f>API!M483&amp;" "&amp;API!V483</f>
        <v>Jadon Sancho</v>
      </c>
      <c r="Y483" s="42">
        <f>API!AC483</f>
        <v>3</v>
      </c>
    </row>
    <row r="484" spans="1:25">
      <c r="A484" s="31" t="str">
        <f>IF([1]FINAL!A484=0,"",[1]FINAL!A484)</f>
        <v>Emiliano Buendía Stati</v>
      </c>
      <c r="B484" s="31" t="str">
        <f>IF([1]FINAL!B484=0,"",[1]FINAL!B484)</f>
        <v>Buendia</v>
      </c>
      <c r="C484" s="31" t="str">
        <f>IF([1]FINAL!C484=0,"",[1]FINAL!C484)</f>
        <v>Emi Buendía</v>
      </c>
      <c r="D484" s="31" t="str">
        <f>IF([1]FINAL!D484=0,"",[1]FINAL!D484)</f>
        <v>Emiliano Buendia</v>
      </c>
      <c r="E484" s="42" t="str">
        <f>[1]FINAL!M484</f>
        <v>AVL</v>
      </c>
      <c r="F484" s="43">
        <f>IFERROR(VLOOKUP($E484,Table2!$B$1:$C$21,MATCH("MP",Table2!$B$1:$C$1,0),0),"")</f>
        <v>5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Luke Shaw</v>
      </c>
      <c r="Y484" s="42">
        <f>API!AC484</f>
        <v>6</v>
      </c>
    </row>
    <row r="485" spans="1:25">
      <c r="A485" s="31" t="str">
        <f>IF([1]FINAL!A485=0,"",[1]FINAL!A485)</f>
        <v>Jacob Ramsey</v>
      </c>
      <c r="B485" s="31" t="str">
        <f>IF([1]FINAL!B485=0,"",[1]FINAL!B485)</f>
        <v>J.Ramsey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AVL</v>
      </c>
      <c r="F485" s="43">
        <f>IFERROR(VLOOKUP($E485,Table2!$B$1:$C$21,MATCH("MP",Table2!$B$1:$C$1,0),0),"")</f>
        <v>5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Shola Shoretire</v>
      </c>
      <c r="Y485" s="42">
        <f>API!AC485</f>
        <v>0</v>
      </c>
    </row>
    <row r="486" spans="1:25">
      <c r="A486" s="31" t="str">
        <f>IF([1]FINAL!A486=0,"",[1]FINAL!A486)</f>
        <v>Bertrand Traoré</v>
      </c>
      <c r="B486" s="31" t="str">
        <f>IF([1]FINAL!B486=0,"",[1]FINAL!B486)</f>
        <v>Bertrand Traoré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AVL</v>
      </c>
      <c r="F486" s="43">
        <f>IFERROR(VLOOKUP($E486,Table2!$B$1:$C$21,MATCH("MP",Table2!$B$1:$C$1,0),0),"")</f>
        <v>5</v>
      </c>
      <c r="G486" s="32">
        <f>IFERROR(VLOOKUP(A486,PlayingTime!$B$1:$Z$999,MATCH("Min",PlayingTime!$B$2:$Z$2,0),0),0)</f>
        <v>10</v>
      </c>
      <c r="H486" s="32">
        <f>IFERROR(VLOOKUP(B486,PlayingTime!$B$1:$Z$999,MATCH("Min",PlayingTime!$B$2:$Z$2,0),0),0)</f>
        <v>10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20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Donny van de Beek</v>
      </c>
      <c r="Y486" s="42">
        <f>API!AC486</f>
        <v>0</v>
      </c>
    </row>
    <row r="487" spans="1:25">
      <c r="A487" s="31" t="str">
        <f>IF([1]FINAL!A487=0,"",[1]FINAL!A487)</f>
        <v>Leander Dendoncker</v>
      </c>
      <c r="B487" s="31" t="str">
        <f>IF([1]FINAL!B487=0,"",[1]FINAL!B487)</f>
        <v>Dendoncker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AVL</v>
      </c>
      <c r="F487" s="43">
        <f>IFERROR(VLOOKUP($E487,Table2!$B$1:$C$21,MATCH("MP",Table2!$B$1:$C$1,0),0),"")</f>
        <v>5</v>
      </c>
      <c r="G487" s="32">
        <f>IFERROR(VLOOKUP(A487,PlayingTime!$B$1:$Z$999,MATCH("Min",PlayingTime!$B$2:$Z$2,0),0),0)</f>
        <v>1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Aaron Wan-Bissaka</v>
      </c>
      <c r="Y487" s="42">
        <f>API!AC487</f>
        <v>15</v>
      </c>
    </row>
    <row r="488" spans="1:25">
      <c r="A488" s="31" t="str">
        <f>IF([1]FINAL!A488=0,"",[1]FINAL!A488)</f>
        <v>Morgan Sanson</v>
      </c>
      <c r="B488" s="31" t="str">
        <f>IF([1]FINAL!B488=0,"",[1]FINAL!B488)</f>
        <v>Sanson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AVL</v>
      </c>
      <c r="F488" s="43">
        <f>IFERROR(VLOOKUP($E488,Table2!$B$1:$C$21,MATCH("MP",Table2!$B$1:$C$1,0),0),"")</f>
        <v>5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Sergio Reguilón</v>
      </c>
      <c r="Y488" s="42">
        <f>API!AC488</f>
        <v>1</v>
      </c>
    </row>
    <row r="489" spans="1:25">
      <c r="A489" s="31" t="str">
        <f>IF([1]FINAL!A489=0,"",[1]FINAL!A489)</f>
        <v>Tim Iroegbunam</v>
      </c>
      <c r="B489" s="31" t="str">
        <f>IF([1]FINAL!B489=0,"",[1]FINAL!B489)</f>
        <v>Iroegbunam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AVL</v>
      </c>
      <c r="F489" s="43">
        <f>IFERROR(VLOOKUP($E489,Table2!$B$1:$C$21,MATCH("MP",Table2!$B$1:$C$1,0),0),"")</f>
        <v>5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André Onana</v>
      </c>
      <c r="Y489" s="42">
        <f>API!AC489</f>
        <v>13</v>
      </c>
    </row>
    <row r="490" spans="1:25">
      <c r="A490" s="31" t="str">
        <f>IF([1]FINAL!A490=0,"",[1]FINAL!A490)</f>
        <v>Jaden Philogene-Bidace</v>
      </c>
      <c r="B490" s="31" t="str">
        <f>IF([1]FINAL!B490=0,"",[1]FINAL!B490)</f>
        <v>Philogene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AVL</v>
      </c>
      <c r="F490" s="43">
        <f>IFERROR(VLOOKUP($E490,Table2!$B$1:$C$21,MATCH("MP",Table2!$B$1:$C$1,0),0),"")</f>
        <v>5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1</v>
      </c>
      <c r="X490" s="42" t="str">
        <f>API!M490&amp;" "&amp;API!V490</f>
        <v>Rasmus Højlund</v>
      </c>
      <c r="Y490" s="42">
        <f>API!AC490</f>
        <v>3</v>
      </c>
    </row>
    <row r="491" spans="1:25">
      <c r="A491" s="31" t="str">
        <f>IF([1]FINAL!A491=0,"",[1]FINAL!A491)</f>
        <v>Keinan Davis</v>
      </c>
      <c r="B491" s="31" t="str">
        <f>IF([1]FINAL!B491=0,"",[1]FINAL!B491)</f>
        <v>Davis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AVL</v>
      </c>
      <c r="F491" s="43">
        <f>IFERROR(VLOOKUP($E491,Table2!$B$1:$C$21,MATCH("MP",Table2!$B$1:$C$1,0),0),"")</f>
        <v>5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Omari Forson</v>
      </c>
      <c r="Y491" s="42">
        <f>API!AC491</f>
        <v>0</v>
      </c>
    </row>
    <row r="492" spans="1:25">
      <c r="A492" s="31" t="str">
        <f>IF([1]FINAL!A492=0,"",[1]FINAL!A492)</f>
        <v>Tyrone Mings</v>
      </c>
      <c r="B492" s="31" t="str">
        <f>IF([1]FINAL!B492=0,"",[1]FINAL!B492)</f>
        <v>Mings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AVL</v>
      </c>
      <c r="F492" s="43">
        <f>IFERROR(VLOOKUP($E492,Table2!$B$1:$C$21,MATCH("MP",Table2!$B$1:$C$1,0),0),"")</f>
        <v>5</v>
      </c>
      <c r="G492" s="32">
        <f>IFERROR(VLOOKUP(A492,PlayingTime!$B$1:$Z$999,MATCH("Min",PlayingTime!$B$2:$Z$2,0),0),0)</f>
        <v>30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30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Radek Vítek</v>
      </c>
      <c r="Y492" s="42">
        <f>API!AC492</f>
        <v>0</v>
      </c>
    </row>
    <row r="493" spans="1:25">
      <c r="A493" s="31" t="str">
        <f>IF([1]FINAL!A493=0,"",[1]FINAL!A493)</f>
        <v>Calum Chambers</v>
      </c>
      <c r="B493" s="31" t="str">
        <f>IF([1]FINAL!B493=0,"",[1]FINAL!B493)</f>
        <v>Chambers</v>
      </c>
      <c r="C493" s="31" t="str">
        <f>IF([1]FINAL!C493=0,"",[1]FINAL!C493)</f>
        <v>C Chambers</v>
      </c>
      <c r="D493" s="31" t="str">
        <f>IF([1]FINAL!D493=0,"",[1]FINAL!D493)</f>
        <v/>
      </c>
      <c r="E493" s="42" t="str">
        <f>[1]FINAL!M493</f>
        <v>AVL</v>
      </c>
      <c r="F493" s="43">
        <f>IFERROR(VLOOKUP($E493,Table2!$B$1:$C$21,MATCH("MP",Table2!$B$1:$C$1,0),0),"")</f>
        <v>5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Daniel Gore</v>
      </c>
      <c r="Y493" s="42">
        <f>API!AC493</f>
        <v>0</v>
      </c>
    </row>
    <row r="494" spans="1:25">
      <c r="A494" s="31" t="str">
        <f>IF([1]FINAL!A494=0,"",[1]FINAL!A494)</f>
        <v>Alexandre Moreno Lopera</v>
      </c>
      <c r="B494" s="31" t="str">
        <f>IF([1]FINAL!B494=0,"",[1]FINAL!B494)</f>
        <v>Alex Moreno</v>
      </c>
      <c r="C494" s="31" t="str">
        <f>IF([1]FINAL!C494=0,"",[1]FINAL!C494)</f>
        <v>Álex Moreno</v>
      </c>
      <c r="D494" s="31" t="str">
        <f>IF([1]FINAL!D494=0,"",[1]FINAL!D494)</f>
        <v/>
      </c>
      <c r="E494" s="42" t="str">
        <f>[1]FINAL!M494</f>
        <v>AVL</v>
      </c>
      <c r="F494" s="43">
        <f>IFERROR(VLOOKUP($E494,Table2!$B$1:$C$21,MATCH("MP",Table2!$B$1:$C$1,0),0),"")</f>
        <v>5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Altay Bayindir</v>
      </c>
      <c r="Y494" s="42">
        <f>API!AC494</f>
        <v>0</v>
      </c>
    </row>
    <row r="495" spans="1:25">
      <c r="A495" s="31" t="str">
        <f>IF([1]FINAL!A495=0,"",[1]FINAL!A495)</f>
        <v>Kortney Hause</v>
      </c>
      <c r="B495" s="31" t="str">
        <f>IF([1]FINAL!B495=0,"",[1]FINAL!B495)</f>
        <v>Hause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AVL</v>
      </c>
      <c r="F495" s="43">
        <f>IFERROR(VLOOKUP($E495,Table2!$B$1:$C$21,MATCH("MP",Table2!$B$1:$C$1,0),0),"")</f>
        <v>5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Jonny Evans</v>
      </c>
      <c r="Y495" s="42">
        <f>API!AC495</f>
        <v>0</v>
      </c>
    </row>
    <row r="496" spans="1:25">
      <c r="A496" s="31" t="str">
        <f>IF([1]FINAL!A496=0,"",[1]FINAL!A496)</f>
        <v>Fábio Ferreira Vieira</v>
      </c>
      <c r="B496" s="31" t="str">
        <f>IF([1]FINAL!B496=0,"",[1]FINAL!B496)</f>
        <v>Fábio Vieira</v>
      </c>
      <c r="C496" s="31" t="str">
        <f>IF([1]FINAL!C496=0,"",[1]FINAL!C496)</f>
        <v>Vieira</v>
      </c>
      <c r="D496" s="31" t="str">
        <f>IF([1]FINAL!D496=0,"",[1]FINAL!D496)</f>
        <v/>
      </c>
      <c r="E496" s="42" t="str">
        <f>[1]FINAL!M496</f>
        <v>ARS</v>
      </c>
      <c r="F496" s="43">
        <f>IFERROR(VLOOKUP($E496,Table2!$B$1:$C$21,MATCH("MP",Table2!$B$1:$C$1,0),0),"")</f>
        <v>5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14</v>
      </c>
      <c r="X496" s="42" t="str">
        <f>API!M496&amp;" "&amp;API!V496</f>
        <v>Sofyan Amrabat</v>
      </c>
      <c r="Y496" s="42">
        <f>API!AC496</f>
        <v>0</v>
      </c>
    </row>
    <row r="497" spans="1:25">
      <c r="A497" s="31" t="str">
        <f>IF([1]FINAL!A497=0,"",[1]FINAL!A497)</f>
        <v>Gabriel Fernando de Jesus</v>
      </c>
      <c r="B497" s="31" t="str">
        <f>IF([1]FINAL!B497=0,"",[1]FINAL!B497)</f>
        <v>G.Jesus</v>
      </c>
      <c r="C497" s="31" t="str">
        <f>IF([1]FINAL!C497=0,"",[1]FINAL!C497)</f>
        <v>Gabriel Jesus</v>
      </c>
      <c r="D497" s="31" t="str">
        <f>IF([1]FINAL!D497=0,"",[1]FINAL!D497)</f>
        <v/>
      </c>
      <c r="E497" s="42" t="str">
        <f>[1]FINAL!M497</f>
        <v>ARS</v>
      </c>
      <c r="F497" s="43">
        <f>IFERROR(VLOOKUP($E497,Table2!$B$1:$C$21,MATCH("MP",Table2!$B$1:$C$1,0),0),"")</f>
        <v>5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41</v>
      </c>
      <c r="J497" s="32">
        <f>IFERROR(VLOOKUP(D497,PlayingTime!$B$1:$Z$999,MATCH("Min",PlayingTime!$B$2:$Z$2,0),0),0)</f>
        <v>0</v>
      </c>
      <c r="K497" s="37">
        <f t="shared" si="28"/>
        <v>41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0.9</v>
      </c>
      <c r="O497" s="31">
        <f>IFERROR(VLOOKUP(D497,PlayerStats!$B$1:$Z$999,MATCH("xG",PlayerStats!$B$2:$Z$2,0),0),0)</f>
        <v>0</v>
      </c>
      <c r="P497" s="39">
        <f t="shared" si="29"/>
        <v>0.9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8</v>
      </c>
      <c r="X497" s="42" t="str">
        <f>API!M497&amp;" "&amp;API!V497</f>
        <v>Lewis Hall</v>
      </c>
      <c r="Y497" s="42">
        <f>API!AC497</f>
        <v>0</v>
      </c>
    </row>
    <row r="498" spans="1:25">
      <c r="A498" s="31" t="str">
        <f>IF([1]FINAL!A498=0,"",[1]FINAL!A498)</f>
        <v>Jorge Luiz Frello Filho</v>
      </c>
      <c r="B498" s="31" t="str">
        <f>IF([1]FINAL!B498=0,"",[1]FINAL!B498)</f>
        <v>Jorginho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ARS</v>
      </c>
      <c r="F498" s="43">
        <f>IFERROR(VLOOKUP($E498,Table2!$B$1:$C$21,MATCH("MP",Table2!$B$1:$C$1,0),0),"")</f>
        <v>5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20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20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3</v>
      </c>
      <c r="X498" s="42" t="str">
        <f>API!M498&amp;" "&amp;API!V498</f>
        <v>Miguel Almirón Rejala</v>
      </c>
      <c r="Y498" s="42">
        <f>API!AC498</f>
        <v>8</v>
      </c>
    </row>
    <row r="499" spans="1:25">
      <c r="A499" s="31" t="str">
        <f>IF([1]FINAL!A499=0,"",[1]FINAL!A499)</f>
        <v>Granit Xhaka</v>
      </c>
      <c r="B499" s="31" t="str">
        <f>IF([1]FINAL!B499=0,"",[1]FINAL!B499)</f>
        <v>Xhaka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ARS</v>
      </c>
      <c r="F499" s="43">
        <f>IFERROR(VLOOKUP($E499,Table2!$B$1:$C$21,MATCH("MP",Table2!$B$1:$C$1,0),0),"")</f>
        <v>5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Elliot Anderson</v>
      </c>
      <c r="Y499" s="42">
        <f>API!AC499</f>
        <v>7</v>
      </c>
    </row>
    <row r="500" spans="1:25">
      <c r="A500" s="31" t="str">
        <f>IF([1]FINAL!A500=0,"",[1]FINAL!A500)</f>
        <v>Mohamed Elneny</v>
      </c>
      <c r="B500" s="31" t="str">
        <f>IF([1]FINAL!B500=0,"",[1]FINAL!B500)</f>
        <v>M.Elneny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ARS</v>
      </c>
      <c r="F500" s="43">
        <f>IFERROR(VLOOKUP($E500,Table2!$B$1:$C$21,MATCH("MP",Table2!$B$1:$C$1,0),0),"")</f>
        <v>5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Harrison Ashby</v>
      </c>
      <c r="Y500" s="42">
        <f>API!AC500</f>
        <v>0</v>
      </c>
    </row>
    <row r="501" spans="1:25">
      <c r="A501" s="31" t="str">
        <f>IF([1]FINAL!A501=0,"",[1]FINAL!A501)</f>
        <v>Reiss Nelson</v>
      </c>
      <c r="B501" s="31" t="str">
        <f>IF([1]FINAL!B501=0,"",[1]FINAL!B501)</f>
        <v>Nelson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ARS</v>
      </c>
      <c r="F501" s="43">
        <f>IFERROR(VLOOKUP($E501,Table2!$B$1:$C$21,MATCH("MP",Table2!$B$1:$C$1,0),0),"")</f>
        <v>5</v>
      </c>
      <c r="G501" s="32">
        <f>IFERROR(VLOOKUP(A501,PlayingTime!$B$1:$Z$999,MATCH("Min",PlayingTime!$B$2:$Z$2,0),0),0)</f>
        <v>1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1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Sven Botman</v>
      </c>
      <c r="Y501" s="42">
        <f>API!AC501</f>
        <v>18</v>
      </c>
    </row>
    <row r="502" spans="1:25">
      <c r="A502" s="31" t="str">
        <f>IF([1]FINAL!A502=0,"",[1]FINAL!A502)</f>
        <v>Emile Smith Rowe</v>
      </c>
      <c r="B502" s="31" t="str">
        <f>IF([1]FINAL!B502=0,"",[1]FINAL!B502)</f>
        <v>Smith Rowe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ARS</v>
      </c>
      <c r="F502" s="43">
        <f>IFERROR(VLOOKUP($E502,Table2!$B$1:$C$21,MATCH("MP",Table2!$B$1:$C$1,0),0),"")</f>
        <v>5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Bruno Guimarães Rodriguez Moura</v>
      </c>
      <c r="Y502" s="42">
        <f>API!AC502</f>
        <v>8</v>
      </c>
    </row>
    <row r="503" spans="1:25">
      <c r="A503" s="31" t="str">
        <f>IF([1]FINAL!A503=0,"",[1]FINAL!A503)</f>
        <v>Marcus Oliveira Alencar</v>
      </c>
      <c r="B503" s="31" t="str">
        <f>IF([1]FINAL!B503=0,"",[1]FINAL!B503)</f>
        <v>Marquinhos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ARS</v>
      </c>
      <c r="F503" s="43">
        <f>IFERROR(VLOOKUP($E503,Table2!$B$1:$C$21,MATCH("MP",Table2!$B$1:$C$1,0),0),"")</f>
        <v>5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Dan Burn</v>
      </c>
      <c r="Y503" s="42">
        <f>API!AC503</f>
        <v>11</v>
      </c>
    </row>
    <row r="504" spans="1:25">
      <c r="A504" s="31" t="str">
        <f>IF([1]FINAL!A504=0,"",[1]FINAL!A504)</f>
        <v>Nicolas Pépé</v>
      </c>
      <c r="B504" s="31" t="str">
        <f>IF([1]FINAL!B504=0,"",[1]FINAL!B504)</f>
        <v>Pepe</v>
      </c>
      <c r="C504" s="31" t="str">
        <f>IF([1]FINAL!C504=0,"",[1]FINAL!C504)</f>
        <v>Pepe</v>
      </c>
      <c r="D504" s="31" t="str">
        <f>IF([1]FINAL!D504=0,"",[1]FINAL!D504)</f>
        <v/>
      </c>
      <c r="E504" s="42" t="str">
        <f>[1]FINAL!M504</f>
        <v>ARS</v>
      </c>
      <c r="F504" s="43">
        <f>IFERROR(VLOOKUP($E504,Table2!$B$1:$C$21,MATCH("MP",Table2!$B$1:$C$1,0),0),"")</f>
        <v>5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Karl Darlow</v>
      </c>
      <c r="Y504" s="42">
        <f>API!AC504</f>
        <v>0</v>
      </c>
    </row>
    <row r="505" spans="1:25">
      <c r="A505" s="31" t="str">
        <f>IF([1]FINAL!A505=0,"",[1]FINAL!A505)</f>
        <v>David Raya Martin</v>
      </c>
      <c r="B505" s="31" t="str">
        <f>IF([1]FINAL!B505=0,"",[1]FINAL!B505)</f>
        <v>Raya</v>
      </c>
      <c r="C505" s="31" t="str">
        <f>IF([1]FINAL!C505=0,"",[1]FINAL!C505)</f>
        <v>David Raya</v>
      </c>
      <c r="D505" s="31" t="str">
        <f>IF([1]FINAL!D505=0,"",[1]FINAL!D505)</f>
        <v/>
      </c>
      <c r="E505" s="42" t="str">
        <f>[1]FINAL!M505</f>
        <v>ARS</v>
      </c>
      <c r="F505" s="43">
        <f>IFERROR(VLOOKUP($E505,Table2!$B$1:$C$21,MATCH("MP",Table2!$B$1:$C$1,0),0),"")</f>
        <v>5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90</v>
      </c>
      <c r="J505" s="32">
        <f>IFERROR(VLOOKUP(D505,PlayingTime!$B$1:$Z$999,MATCH("Min",PlayingTime!$B$2:$Z$2,0),0),0)</f>
        <v>0</v>
      </c>
      <c r="K505" s="37">
        <f t="shared" si="28"/>
        <v>90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8</v>
      </c>
      <c r="X505" s="42" t="str">
        <f>API!M505&amp;" "&amp;API!V505</f>
        <v>Martin Dubravka</v>
      </c>
      <c r="Y505" s="42">
        <f>API!AC505</f>
        <v>0</v>
      </c>
    </row>
    <row r="506" spans="1:25">
      <c r="A506" s="31" t="str">
        <f>IF([1]FINAL!A506=0,"",[1]FINAL!A506)</f>
        <v>Kieran Tierney</v>
      </c>
      <c r="B506" s="31" t="str">
        <f>IF([1]FINAL!B506=0,"",[1]FINAL!B506)</f>
        <v>Tierney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ARS</v>
      </c>
      <c r="F506" s="43">
        <f>IFERROR(VLOOKUP($E506,Table2!$B$1:$C$21,MATCH("MP",Table2!$B$1:$C$1,0),0),"")</f>
        <v>5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Ryan Fraser</v>
      </c>
      <c r="Y506" s="42">
        <f>API!AC506</f>
        <v>0</v>
      </c>
    </row>
    <row r="507" spans="1:25">
      <c r="A507" s="31" t="str">
        <f>IF([1]FINAL!A507=0,"",[1]FINAL!A507)</f>
        <v>Cédric Alves Soares</v>
      </c>
      <c r="B507" s="31" t="str">
        <f>IF([1]FINAL!B507=0,"",[1]FINAL!B507)</f>
        <v>Cédric</v>
      </c>
      <c r="C507" s="31" t="str">
        <f>IF([1]FINAL!C507=0,"",[1]FINAL!C507)</f>
        <v>Cedric</v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5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Mark Gillespie</v>
      </c>
      <c r="Y507" s="42">
        <f>API!AC507</f>
        <v>0</v>
      </c>
    </row>
    <row r="508" spans="1:25">
      <c r="A508" s="31" t="str">
        <f>IF([1]FINAL!A508=0,"",[1]FINAL!A508)</f>
        <v>Jurriën Timber</v>
      </c>
      <c r="B508" s="31" t="str">
        <f>IF([1]FINAL!B508=0,"",[1]FINAL!B508)</f>
        <v>J.Timber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5</v>
      </c>
      <c r="G508" s="32">
        <f>IFERROR(VLOOKUP(A508,PlayingTime!$B$1:$Z$999,MATCH("Min",PlayingTime!$B$2:$Z$2,0),0),0)</f>
        <v>49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49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Anthony Gordon</v>
      </c>
      <c r="Y508" s="42">
        <f>API!AC508</f>
        <v>20</v>
      </c>
    </row>
    <row r="509" spans="1:25">
      <c r="A509" s="31" t="str">
        <f>IF([1]FINAL!A509=0,"",[1]FINAL!A509)</f>
        <v>0 0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/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 t="str">
        <f t="shared" si="31"/>
        <v/>
      </c>
      <c r="X509" s="42" t="str">
        <f>API!M509&amp;" "&amp;API!V509</f>
        <v>Isaac Hayden</v>
      </c>
      <c r="Y509" s="42">
        <f>API!AC509</f>
        <v>0</v>
      </c>
    </row>
    <row r="510" spans="1:25">
      <c r="A510" s="31" t="str">
        <f>IF([1]FINAL!A510=0,"",[1]FINAL!A510)</f>
        <v>0 0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/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 t="str">
        <f t="shared" si="31"/>
        <v/>
      </c>
      <c r="X510" s="42" t="str">
        <f>API!M510&amp;" "&amp;API!V510</f>
        <v>Jeff Hendrick</v>
      </c>
      <c r="Y510" s="42">
        <f>API!AC510</f>
        <v>0</v>
      </c>
    </row>
    <row r="511" spans="1:25">
      <c r="A511" s="31" t="str">
        <f>IF([1]FINAL!A511=0,"",[1]FINAL!A511)</f>
        <v>0 0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/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 t="str">
        <f t="shared" si="31"/>
        <v/>
      </c>
      <c r="X511" s="42" t="str">
        <f>API!M511&amp;" "&amp;API!V511</f>
        <v>Alexander Isak</v>
      </c>
      <c r="Y511" s="42">
        <f>API!AC511</f>
        <v>19</v>
      </c>
    </row>
    <row r="512" spans="1:25">
      <c r="A512" s="31" t="str">
        <f>IF([1]FINAL!A512=0,"",[1]FINAL!A512)</f>
        <v>0 0</v>
      </c>
      <c r="B512" s="31" t="str">
        <f>IF([1]FINAL!B512=0,"",[1]FINAL!B512)</f>
        <v/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/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 t="str">
        <f t="shared" si="31"/>
        <v/>
      </c>
      <c r="X512" s="42" t="str">
        <f>API!M512&amp;" "&amp;API!V512</f>
        <v>Joelinton Cássio Apolinário de Lira</v>
      </c>
      <c r="Y512" s="42">
        <f>API!AC512</f>
        <v>5</v>
      </c>
    </row>
    <row r="513" spans="1:25">
      <c r="A513" s="31" t="str">
        <f>IF([1]FINAL!A513=0,"",[1]FINAL!A513)</f>
        <v>0 0</v>
      </c>
      <c r="B513" s="31" t="str">
        <f>IF([1]FINAL!B513=0,"",[1]FINAL!B513)</f>
        <v/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/>
      </c>
      <c r="F513" s="43" t="str">
        <f>IFERROR(VLOOKUP($E513,Table2!$B$1:$C$21,MATCH("MP",Table2!$B$1:$C$1,0),0),"")</f>
        <v/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 t="str">
        <f t="shared" si="31"/>
        <v/>
      </c>
      <c r="X513" s="42" t="str">
        <f>API!M513&amp;" "&amp;API!V513</f>
        <v>Emil Krafth</v>
      </c>
      <c r="Y513" s="42">
        <f>API!AC513</f>
        <v>0</v>
      </c>
    </row>
    <row r="514" spans="1:25">
      <c r="A514" s="31" t="str">
        <f>IF([1]FINAL!A514=0,"",[1]FINAL!A514)</f>
        <v>0 0</v>
      </c>
      <c r="B514" s="31" t="str">
        <f>IF([1]FINAL!B514=0,"",[1]FINAL!B514)</f>
        <v/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/>
      </c>
      <c r="F514" s="43" t="str">
        <f>IFERROR(VLOOKUP($E514,Table2!$B$1:$C$21,MATCH("MP",Table2!$B$1:$C$1,0),0),"")</f>
        <v/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 t="str">
        <f t="shared" si="31"/>
        <v/>
      </c>
      <c r="X514" s="42" t="str">
        <f>API!M514&amp;" "&amp;API!V514</f>
        <v>Garang Kuol</v>
      </c>
      <c r="Y514" s="42">
        <f>API!AC514</f>
        <v>0</v>
      </c>
    </row>
    <row r="515" spans="1:25">
      <c r="A515" s="31" t="str">
        <f>IF([1]FINAL!A515=0,"",[1]FINAL!A515)</f>
        <v>0 0</v>
      </c>
      <c r="B515" s="31" t="str">
        <f>IF([1]FINAL!B515=0,"",[1]FINAL!B515)</f>
        <v/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/>
      </c>
      <c r="F515" s="43" t="str">
        <f>IFERROR(VLOOKUP($E515,Table2!$B$1:$C$21,MATCH("MP",Table2!$B$1:$C$1,0),0),"")</f>
        <v/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 t="str">
        <f t="shared" ref="V515:V578" si="35">IFERROR(VLOOKUP(A515,$X$1:$Y$1000,MATCH("total_points",$X$1:$Y$1,0),0),"")</f>
        <v/>
      </c>
      <c r="X515" s="42" t="str">
        <f>API!M515&amp;" "&amp;API!V515</f>
        <v>Jamaal Lascelles</v>
      </c>
      <c r="Y515" s="42">
        <f>API!AC515</f>
        <v>1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Jamal Lewis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Sean Longstaff</v>
      </c>
      <c r="Y517" s="42">
        <f>API!AC517</f>
        <v>10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Javier Manquillo Gaitán</v>
      </c>
      <c r="Y518" s="42">
        <f>API!AC518</f>
        <v>0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Jacob Murphy</v>
      </c>
      <c r="Y519" s="42">
        <f>API!AC519</f>
        <v>4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Nick Pope</v>
      </c>
      <c r="Y520" s="42">
        <f>API!AC520</f>
        <v>15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Matt Ritchie</v>
      </c>
      <c r="Y521" s="42">
        <f>API!AC521</f>
        <v>0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Allan Saint-Maximin</v>
      </c>
      <c r="Y522" s="42">
        <f>API!AC522</f>
        <v>0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Fabian Schär</v>
      </c>
      <c r="Y523" s="42">
        <f>API!AC523</f>
        <v>12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Matt Targett</v>
      </c>
      <c r="Y524" s="42">
        <f>API!AC524</f>
        <v>1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Sandro Tonali</v>
      </c>
      <c r="Y525" s="42">
        <f>API!AC525</f>
        <v>11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Kieran Trippier</v>
      </c>
      <c r="Y526" s="42">
        <f>API!AC526</f>
        <v>13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Kell Watts</v>
      </c>
      <c r="Y527" s="42">
        <f>API!AC527</f>
        <v>0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Joe Willock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Callum Wilson</v>
      </c>
      <c r="Y529" s="42">
        <f>API!AC529</f>
        <v>18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Loris Karius</v>
      </c>
      <c r="Y530" s="42">
        <f>API!AC530</f>
        <v>0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Paul Dummett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Harvey Barnes</v>
      </c>
      <c r="Y532" s="42">
        <f>API!AC532</f>
        <v>16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Tino Livramento</v>
      </c>
      <c r="Y533" s="42">
        <f>API!AC533</f>
        <v>1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Alex Murphy</v>
      </c>
      <c r="Y534" s="42">
        <f>API!AC534</f>
        <v>0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Lewis Miley</v>
      </c>
      <c r="Y535" s="42">
        <f>API!AC535</f>
        <v>0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Nuno Varela Tavares</v>
      </c>
      <c r="Y536" s="42">
        <f>API!AC536</f>
        <v>1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Matt Turner</v>
      </c>
      <c r="Y537" s="42">
        <f>API!AC537</f>
        <v>14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Andrey Nascimento dos Santos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Callum Hudson-Odoi</v>
      </c>
      <c r="Y539" s="42">
        <f>API!AC539</f>
        <v>10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Anthony Elanga</v>
      </c>
      <c r="Y540" s="42">
        <f>API!AC540</f>
        <v>15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Brandon Aguilera Zamora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Harry Arter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Serge Aurier</v>
      </c>
      <c r="Y543" s="42">
        <f>API!AC543</f>
        <v>17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Taiwo Awoniyi</v>
      </c>
      <c r="Y544" s="42">
        <f>API!AC544</f>
        <v>30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Giulian Biancone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Willy Boly</v>
      </c>
      <c r="Y546" s="42">
        <f>API!AC546</f>
        <v>18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Josh Bowler</v>
      </c>
      <c r="Y547" s="42">
        <f>API!AC547</f>
        <v>0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Steve Cook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Danilo dos Santos de Oliveira</v>
      </c>
      <c r="Y549" s="42">
        <f>API!AC549</f>
        <v>7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Emmanuel Dennis</v>
      </c>
      <c r="Y550" s="42">
        <f>API!AC550</f>
        <v>0</v>
      </c>
    </row>
    <row r="551" spans="1:25">
      <c r="A551" s="31" t="str">
        <f>IF([1]FINAL!A551=0,"",[1]FINAL!A551)</f>
        <v>0 0</v>
      </c>
      <c r="B551" s="31" t="str">
        <f>IF([1]FINAL!B551=0,"",[1]FINAL!B551)</f>
        <v/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/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Mohamed Dräger</v>
      </c>
      <c r="Y551" s="42">
        <f>API!AC551</f>
        <v>0</v>
      </c>
    </row>
    <row r="552" spans="1:25">
      <c r="A552" s="31" t="str">
        <f>IF([1]FINAL!A552=0,"",[1]FINAL!A552)</f>
        <v>Mohamed Salah (2nd Half)</v>
      </c>
      <c r="B552" s="31" t="str">
        <f>IF([1]FINAL!B552=0,"",[1]FINAL!B552)</f>
        <v>Salah</v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Felipe Augusto de Almeida Monteiro</v>
      </c>
      <c r="Y552" s="42">
        <f>API!AC552</f>
        <v>0</v>
      </c>
    </row>
    <row r="553" spans="1:25">
      <c r="A553" s="31" t="str">
        <f>IF([1]FINAL!A553=0,"",[1]FINAL!A553)</f>
        <v>Erling Haaland (2nd Half (post last Hattrick))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Remo Freuler</v>
      </c>
      <c r="Y553" s="42">
        <f>API!AC553</f>
        <v>0</v>
      </c>
    </row>
    <row r="554" spans="1:25">
      <c r="A554" s="31" t="str">
        <f>IF([1]FINAL!A554=0,"",[1]FINAL!A554)</f>
        <v>Eberechi Eze (Post Hodge)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Morgan Gibbs-White</v>
      </c>
      <c r="Y554" s="42">
        <f>API!AC554</f>
        <v>17</v>
      </c>
    </row>
    <row r="555" spans="1:25">
      <c r="A555" s="31" t="str">
        <f>IF([1]FINAL!A555=0,"",[1]FINAL!A555)</f>
        <v>Ollie Watkins (Post Emery)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Wayne Hennessey</v>
      </c>
      <c r="Y555" s="42">
        <f>API!AC555</f>
        <v>0</v>
      </c>
    </row>
    <row r="556" spans="1:25">
      <c r="A556" s="31" t="str">
        <f>IF([1]FINAL!A556=0,"",[1]FINAL!A556)</f>
        <v>Trent Alexander-Arnold (2nd Half)</v>
      </c>
      <c r="B556" s="31" t="str">
        <f>IF([1]FINAL!B556=0,"",[1]FINAL!B556)</f>
        <v/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Ethan Horvath</v>
      </c>
      <c r="Y556" s="42">
        <f>API!AC556</f>
        <v>0</v>
      </c>
    </row>
    <row r="557" spans="1:25">
      <c r="A557" s="31" t="str">
        <f>IF([1]FINAL!A557=0,"",[1]FINAL!A557)</f>
        <v>Bryan Mbeumo (More Mins)</v>
      </c>
      <c r="B557" s="31" t="str">
        <f>IF([1]FINAL!B557=0,"",[1]FINAL!B557)</f>
        <v>Mbeumo</v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Cheikhou Kouyaté</v>
      </c>
      <c r="Y557" s="42">
        <f>API!AC557</f>
        <v>3</v>
      </c>
    </row>
    <row r="558" spans="1:25">
      <c r="A558" s="31" t="str">
        <f>IF([1]FINAL!A558=0,"",[1]FINAL!A558)</f>
        <v>Yoane Wissa (More mins)</v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Richie Laryea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Orel Mangala</v>
      </c>
      <c r="Y559" s="42">
        <f>API!AC559</f>
        <v>7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Loïc Mbe Soh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Scott McKenna</v>
      </c>
      <c r="Y561" s="42">
        <f>API!AC561</f>
        <v>12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Alex Mighten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Moussa Niakhaté</v>
      </c>
      <c r="Y563" s="42">
        <f>API!AC563</f>
        <v>2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Lewis O'Brien</v>
      </c>
      <c r="Y564" s="42">
        <f>API!AC564</f>
        <v>0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Braian Ojeda Rodríguez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Jonathan Panzo</v>
      </c>
      <c r="Y566" s="42">
        <f>API!AC566</f>
        <v>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Omar Richards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Gustavo Henrique Furtado Scarpa</v>
      </c>
      <c r="Y568" s="42">
        <f>API!AC568</f>
        <v>0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Jonjo Shelvey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Sam Surridge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Harry Toffolo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Hwang Ui-jo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Neco Williams</v>
      </c>
      <c r="Y573" s="42">
        <f>API!AC573</f>
        <v>3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Chris Wood</v>
      </c>
      <c r="Y574" s="42">
        <f>API!AC574</f>
        <v>11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Joe Worrall</v>
      </c>
      <c r="Y575" s="42">
        <f>API!AC575</f>
        <v>12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Ryan Yates</v>
      </c>
      <c r="Y576" s="42">
        <f>API!AC576</f>
        <v>8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Olu Aina</v>
      </c>
      <c r="Y577" s="42">
        <f>API!AC577</f>
        <v>7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George Shelvey</v>
      </c>
      <c r="Y578" s="42">
        <f>API!AC578</f>
        <v>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Josh Powell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Gonzalo Montiel</v>
      </c>
      <c r="Y580" s="42">
        <f>API!AC580</f>
        <v>1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Murillo Santiago Costa dos Santos</v>
      </c>
      <c r="Y581" s="42">
        <f>API!AC581</f>
        <v>0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Odysseas Vlachodimos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Andrew Omobamidele</v>
      </c>
      <c r="Y583" s="42">
        <f>API!AC583</f>
        <v>0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Nicolás Domínguez</v>
      </c>
      <c r="Y584" s="42">
        <f>API!AC584</f>
        <v>0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Ibrahim Sangaré</v>
      </c>
      <c r="Y585" s="42">
        <f>API!AC585</f>
        <v>2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Divock Origi</v>
      </c>
      <c r="Y586" s="42">
        <f>API!AC586</f>
        <v>1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Auston Trusty</v>
      </c>
      <c r="Y587" s="42">
        <f>API!AC587</f>
        <v>0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Cameron Archer</v>
      </c>
      <c r="Y588" s="42">
        <f>API!AC588</f>
        <v>13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James McAtee</v>
      </c>
      <c r="Y589" s="42">
        <f>API!AC589</f>
        <v>4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Anel Ahmedhodžić</v>
      </c>
      <c r="Y590" s="42">
        <f>API!AC590</f>
        <v>4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Jordan Amissah</v>
      </c>
      <c r="Y591" s="42">
        <f>API!AC591</f>
        <v>0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George Baldock</v>
      </c>
      <c r="Y592" s="42">
        <f>API!AC592</f>
        <v>4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Chris Basham</v>
      </c>
      <c r="Y593" s="42">
        <f>API!AC593</f>
        <v>5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Jayden Bogle</v>
      </c>
      <c r="Y594" s="42">
        <f>API!AC594</f>
        <v>13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Rhian Brewster</v>
      </c>
      <c r="Y595" s="42">
        <f>API!AC595</f>
        <v>0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Ismaila Coulibaly</v>
      </c>
      <c r="Y596" s="42">
        <f>API!AC596</f>
        <v>0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Adam Davies</v>
      </c>
      <c r="Y597" s="42">
        <f>API!AC597</f>
        <v>0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John Egan</v>
      </c>
      <c r="Y598" s="42">
        <f>API!AC598</f>
        <v>4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John Fleck</v>
      </c>
      <c r="Y599" s="42">
        <f>API!AC599</f>
        <v>0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Wes Foderingham</v>
      </c>
      <c r="Y600" s="42">
        <f>API!AC600</f>
        <v>14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Daniel Jebbison</v>
      </c>
      <c r="Y601" s="42">
        <f>API!AC601</f>
        <v>0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Max Lowe</v>
      </c>
      <c r="Y602" s="42">
        <f>API!AC602</f>
        <v>3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Oliver McBurnie</v>
      </c>
      <c r="Y603" s="42">
        <f>API!AC603</f>
        <v>5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Iliman Ndiaye</v>
      </c>
      <c r="Y604" s="42">
        <f>API!AC604</f>
        <v>0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Rhys Norrington-Davies</v>
      </c>
      <c r="Y605" s="42">
        <f>API!AC605</f>
        <v>0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Oliver Norwood</v>
      </c>
      <c r="Y606" s="42">
        <f>API!AC606</f>
        <v>8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Ben Osborn</v>
      </c>
      <c r="Y607" s="42">
        <f>API!AC607</f>
        <v>4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William Osula</v>
      </c>
      <c r="Y608" s="42">
        <f>API!AC608</f>
        <v>4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Jack Robinson</v>
      </c>
      <c r="Y609" s="42">
        <f>API!AC609</f>
        <v>8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Anis Slimane</v>
      </c>
      <c r="Y610" s="42">
        <f>API!AC610</f>
        <v>0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Yasser Larouci</v>
      </c>
      <c r="Y611" s="42">
        <f>API!AC611</f>
        <v>4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Bénie Traoré</v>
      </c>
      <c r="Y612" s="42">
        <f>API!AC612</f>
        <v>7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Vini de Souza Costa</v>
      </c>
      <c r="Y613" s="42">
        <f>API!AC613</f>
        <v>7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Femi Seriki</v>
      </c>
      <c r="Y614" s="42">
        <f>API!AC614</f>
        <v>0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Louie Marsh</v>
      </c>
      <c r="Y615" s="42">
        <f>API!AC615</f>
        <v>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Andre Brooks</v>
      </c>
      <c r="Y616" s="42">
        <f>API!AC616</f>
        <v>2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Antwoine Hackford</v>
      </c>
      <c r="Y617" s="42">
        <f>API!AC617</f>
        <v>2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Gustavo Hamer</v>
      </c>
      <c r="Y618" s="42">
        <f>API!AC618</f>
        <v>20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Tom Davies</v>
      </c>
      <c r="Y619" s="42">
        <f>API!AC619</f>
        <v>0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Luke Thomas</v>
      </c>
      <c r="Y620" s="42">
        <f>API!AC620</f>
        <v>2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Brennan Johnson</v>
      </c>
      <c r="Y621" s="42">
        <f>API!AC621</f>
        <v>7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Brandon Austin</v>
      </c>
      <c r="Y622" s="42">
        <f>API!AC622</f>
        <v>0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Rodrigo Bentancur</v>
      </c>
      <c r="Y623" s="42">
        <f>API!AC623</f>
        <v>0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Yves Bissouma</v>
      </c>
      <c r="Y624" s="42">
        <f>API!AC624</f>
        <v>10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Bryan Gil Salvatierra</v>
      </c>
      <c r="Y625" s="42">
        <f>API!AC625</f>
        <v>0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Ben Davies</v>
      </c>
      <c r="Y626" s="42">
        <f>API!AC626</f>
        <v>5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Eric Dier</v>
      </c>
      <c r="Y627" s="42">
        <f>API!AC627</f>
        <v>0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Emerson Leite de Souza Junior</v>
      </c>
      <c r="Y628" s="42">
        <f>API!AC628</f>
        <v>11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Fraser Forster</v>
      </c>
      <c r="Y629" s="42">
        <f>API!AC629</f>
        <v>0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Pierre-Emile Højbjerg</v>
      </c>
      <c r="Y630" s="42">
        <f>API!AC630</f>
        <v>3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Harry Kane</v>
      </c>
      <c r="Y631" s="42">
        <f>API!AC631</f>
        <v>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Dejan Kulusevski</v>
      </c>
      <c r="Y632" s="42">
        <f>API!AC632</f>
        <v>24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Hugo Lloris</v>
      </c>
      <c r="Y633" s="42">
        <f>API!AC633</f>
        <v>0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Giovani Lo Celso</v>
      </c>
      <c r="Y634" s="42">
        <f>API!AC634</f>
        <v>1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James Maddison</v>
      </c>
      <c r="Y635" s="42">
        <f>API!AC635</f>
        <v>30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Tanguy Ndombélé Alvaro</v>
      </c>
      <c r="Y636" s="42">
        <f>API!AC636</f>
        <v>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Pedro Porro</v>
      </c>
      <c r="Y637" s="42">
        <f>API!AC637</f>
        <v>18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Ivan Perišić</v>
      </c>
      <c r="Y638" s="42">
        <f>API!AC638</f>
        <v>6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Richarlison de Andrade</v>
      </c>
      <c r="Y639" s="42">
        <f>API!AC639</f>
        <v>14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Joe Rodon</v>
      </c>
      <c r="Y640" s="42">
        <f>API!AC640</f>
        <v>0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Cristian Romero</v>
      </c>
      <c r="Y641" s="42">
        <f>API!AC641</f>
        <v>29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Davinson Sánchez</v>
      </c>
      <c r="Y642" s="42">
        <f>API!AC642</f>
        <v>0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Pape Matar Sarr</v>
      </c>
      <c r="Y643" s="42">
        <f>API!AC643</f>
        <v>18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Ryan Sessegnon</v>
      </c>
      <c r="Y644" s="42">
        <f>API!AC644</f>
        <v>0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Oliver Skipp</v>
      </c>
      <c r="Y645" s="42">
        <f>API!AC645</f>
        <v>3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Son Heung-min</v>
      </c>
      <c r="Y646" s="42">
        <f>API!AC646</f>
        <v>30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Djed Spence</v>
      </c>
      <c r="Y647" s="42">
        <f>API!AC647</f>
        <v>0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Japhet Tanganga</v>
      </c>
      <c r="Y648" s="42">
        <f>API!AC648</f>
        <v>0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Destiny Udogie</v>
      </c>
      <c r="Y649" s="42">
        <f>API!AC649</f>
        <v>25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Guglielmo Vicario</v>
      </c>
      <c r="Y650" s="42">
        <f>API!AC650</f>
        <v>24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Alfie Whiteman</v>
      </c>
      <c r="Y651" s="42">
        <f>API!AC651</f>
        <v>0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Manor Solomon</v>
      </c>
      <c r="Y652" s="42">
        <f>API!AC652</f>
        <v>12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Micky van de Ven</v>
      </c>
      <c r="Y653" s="42">
        <f>API!AC653</f>
        <v>16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Dane Scarlett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Alejo Véliz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Ashley Phillips</v>
      </c>
      <c r="Y656" s="42">
        <f>API!AC656</f>
        <v>0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Nayef Aguerd</v>
      </c>
      <c r="Y657" s="42">
        <f>API!AC657</f>
        <v>10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Michail Antonio</v>
      </c>
      <c r="Y658" s="42">
        <f>API!AC658</f>
        <v>21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Alphonse Areola</v>
      </c>
      <c r="Y659" s="42">
        <f>API!AC659</f>
        <v>24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Saïd Benrahma</v>
      </c>
      <c r="Y660" s="42">
        <f>API!AC660</f>
        <v>12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Jarrod Bowen</v>
      </c>
      <c r="Y661" s="42">
        <f>API!AC661</f>
        <v>32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Maxwel Cornet</v>
      </c>
      <c r="Y662" s="42">
        <f>API!AC662</f>
        <v>1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Vladimír Coufal</v>
      </c>
      <c r="Y663" s="42">
        <f>API!AC663</f>
        <v>12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Conor Coventry</v>
      </c>
      <c r="Y664" s="42">
        <f>API!AC664</f>
        <v>0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Aaron Cresswell</v>
      </c>
      <c r="Y665" s="42">
        <f>API!AC665</f>
        <v>0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Flynn Downes</v>
      </c>
      <c r="Y666" s="42">
        <f>API!AC666</f>
        <v>0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Emerson Palmieri dos Santos</v>
      </c>
      <c r="Y667" s="42">
        <f>API!AC667</f>
        <v>9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Lukasz Fabianski</v>
      </c>
      <c r="Y668" s="42">
        <f>API!AC668</f>
        <v>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Pablo Fornals Malla</v>
      </c>
      <c r="Y669" s="42">
        <f>API!AC669</f>
        <v>5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Danny Ings</v>
      </c>
      <c r="Y670" s="42">
        <f>API!AC670</f>
        <v>4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Ben Johnson</v>
      </c>
      <c r="Y671" s="42">
        <f>API!AC671</f>
        <v>0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Thilo Kehrer</v>
      </c>
      <c r="Y672" s="42">
        <f>API!AC672</f>
        <v>2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Divin Mubama</v>
      </c>
      <c r="Y673" s="42">
        <f>API!AC673</f>
        <v>0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Lucas Tolentino Coelho de Lima</v>
      </c>
      <c r="Y674" s="42">
        <f>API!AC674</f>
        <v>16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Gianluca Scamacca</v>
      </c>
      <c r="Y675" s="42">
        <f>API!AC675</f>
        <v>0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Tomáš Souček</v>
      </c>
      <c r="Y676" s="42">
        <f>API!AC676</f>
        <v>11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Nikola Vlašić</v>
      </c>
      <c r="Y677" s="42">
        <f>API!AC677</f>
        <v>0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Kurt Zouma</v>
      </c>
      <c r="Y678" s="42">
        <f>API!AC678</f>
        <v>18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Angelo Ogbonna</v>
      </c>
      <c r="Y679" s="42">
        <f>API!AC679</f>
        <v>3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Edson Álvarez Velázquez</v>
      </c>
      <c r="Y680" s="42">
        <f>API!AC680</f>
        <v>5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Joseph Anang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James Ward-Prowse</v>
      </c>
      <c r="Y682" s="42">
        <f>API!AC682</f>
        <v>29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Konstantinos Mavropanos</v>
      </c>
      <c r="Y683" s="42">
        <f>API!AC683</f>
        <v>0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Mohammed Kudus</v>
      </c>
      <c r="Y684" s="42">
        <f>API!AC684</f>
        <v>2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Tommy Doyle</v>
      </c>
      <c r="Y685" s="42">
        <f>API!AC685</f>
        <v>1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Rayan Aït-Nouri</v>
      </c>
      <c r="Y686" s="42">
        <f>API!AC686</f>
        <v>4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Daniel Bentley</v>
      </c>
      <c r="Y687" s="42">
        <f>API!AC687</f>
        <v>0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Bendegúz Bolla</v>
      </c>
      <c r="Y688" s="42">
        <f>API!AC688</f>
        <v>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Hugo Bueno López</v>
      </c>
      <c r="Y689" s="42">
        <f>API!AC689</f>
        <v>7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Francisco Jorge Tomás Oliveira</v>
      </c>
      <c r="Y690" s="42">
        <f>API!AC690</f>
        <v>0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Luke Cundle</v>
      </c>
      <c r="Y691" s="42">
        <f>API!AC691</f>
        <v>0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Craig Dawson</v>
      </c>
      <c r="Y692" s="42">
        <f>API!AC692</f>
        <v>8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Fábio Silva</v>
      </c>
      <c r="Y693" s="42">
        <f>API!AC693</f>
        <v>7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Gonçalo Manuel Ganchinho Guedes</v>
      </c>
      <c r="Y694" s="42">
        <f>API!AC694</f>
        <v>0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Joe Hodge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Ki-Jana Hoever</v>
      </c>
      <c r="Y696" s="42">
        <f>API!AC696</f>
        <v>0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Hwang Hee-chan</v>
      </c>
      <c r="Y697" s="42">
        <f>API!AC697</f>
        <v>19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João Victor Gomes da Silva</v>
      </c>
      <c r="Y698" s="42">
        <f>API!AC698</f>
        <v>8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Jonathan Castro Otto</v>
      </c>
      <c r="Y699" s="42">
        <f>API!AC699</f>
        <v>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Bruno Cavaco Jordão</v>
      </c>
      <c r="Y700" s="42">
        <f>API!AC700</f>
        <v>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Sasa Kalajdzic</v>
      </c>
      <c r="Y701" s="42">
        <f>API!AC701</f>
        <v>8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Max Kilman</v>
      </c>
      <c r="Y702" s="42">
        <f>API!AC702</f>
        <v>11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Tom King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Mario Lemina</v>
      </c>
      <c r="Y704" s="42">
        <f>API!AC704</f>
        <v>9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Pedro Lomba Neto</v>
      </c>
      <c r="Y705" s="42">
        <f>API!AC705</f>
        <v>25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Daniel Castelo Podence</v>
      </c>
      <c r="Y706" s="42">
        <f>API!AC706</f>
        <v>0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José Malheiro de Sá</v>
      </c>
      <c r="Y707" s="42">
        <f>API!AC707</f>
        <v>19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Pablo Sarabia</v>
      </c>
      <c r="Y708" s="42">
        <f>API!AC708</f>
        <v>9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Matija Šarkić</v>
      </c>
      <c r="Y709" s="42">
        <f>API!AC709</f>
        <v>0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Nélson Cabral Semedo</v>
      </c>
      <c r="Y710" s="42">
        <f>API!AC710</f>
        <v>7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Toti António Gomes</v>
      </c>
      <c r="Y711" s="42">
        <f>API!AC711</f>
        <v>2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Boubacar Traoré</v>
      </c>
      <c r="Y712" s="42">
        <f>API!AC712</f>
        <v>2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Matheus Santos Carneiro Da Cunha</v>
      </c>
      <c r="Y713" s="42">
        <f>API!AC713</f>
        <v>14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Matt Doherty</v>
      </c>
      <c r="Y714" s="42">
        <f>API!AC714</f>
        <v>0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Santiago Bueno</v>
      </c>
      <c r="Y715" s="42">
        <f>API!AC715</f>
        <v>0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Enso González</v>
      </c>
      <c r="Y716" s="42">
        <f>API!AC716</f>
        <v>0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Nathan Fraser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Jean-Ricner Bellegarde</v>
      </c>
      <c r="Y718" s="42">
        <f>API!AC718</f>
        <v>2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 xml:space="preserve"> 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 xml:space="preserve"> </v>
      </c>
      <c r="Y720" s="42">
        <f>API!AC720</f>
        <v>0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 xml:space="preserve"> </v>
      </c>
      <c r="Y721" s="42">
        <f>API!AC721</f>
        <v>0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 xml:space="preserve"> 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 xml:space="preserve"> 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 xml:space="preserve"> 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 xml:space="preserve"> 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 xml:space="preserve"> 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2023-09-19T09:09:54Z</dcterms:modified>
</cp:coreProperties>
</file>